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EDU\files\2013\example\Topic\60\LG\6040i10-2\1\k15\c10d5\"/>
    </mc:Choice>
  </mc:AlternateContent>
  <xr:revisionPtr revIDLastSave="0" documentId="13_ncr:1_{DD887360-12C6-4966-BF9C-7BF0590BBE9D}" xr6:coauthVersionLast="44" xr6:coauthVersionMax="44" xr10:uidLastSave="{00000000-0000-0000-0000-000000000000}"/>
  <bookViews>
    <workbookView xWindow="-120" yWindow="-120" windowWidth="29040" windowHeight="17640" activeTab="1" xr2:uid="{AD0C68DE-8B8C-4D77-B46E-277C530FD180}"/>
  </bookViews>
  <sheets>
    <sheet name="Sheet1" sheetId="1" r:id="rId1"/>
    <sheet name="2" sheetId="2" r:id="rId2"/>
    <sheet name="3" sheetId="3" r:id="rId3"/>
    <sheet name="4" sheetId="4" r:id="rId4"/>
    <sheet name="5" sheetId="5" r:id="rId5"/>
    <sheet name="7" sheetId="10" r:id="rId6"/>
    <sheet name="8" sheetId="11" r:id="rId7"/>
    <sheet name="2 ci" sheetId="6" r:id="rId8"/>
    <sheet name="3 ci" sheetId="7" r:id="rId9"/>
    <sheet name="4 ci" sheetId="8" r:id="rId10"/>
    <sheet name="5 ci" sheetId="9" r:id="rId11"/>
    <sheet name="7 ci" sheetId="12" r:id="rId12"/>
    <sheet name="8 ci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3" l="1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B27" i="13"/>
  <c r="B26" i="13"/>
  <c r="B25" i="13"/>
  <c r="B24" i="13"/>
  <c r="B23" i="13"/>
  <c r="B22" i="13"/>
  <c r="B21" i="13"/>
  <c r="B20" i="13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B24" i="12"/>
  <c r="B23" i="12"/>
  <c r="B22" i="12"/>
  <c r="B21" i="12"/>
  <c r="B20" i="12"/>
  <c r="B19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B18" i="12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C94" i="11"/>
  <c r="C93" i="11"/>
  <c r="C51" i="11"/>
  <c r="C50" i="11"/>
  <c r="C44" i="11"/>
  <c r="C43" i="11"/>
  <c r="C34" i="11"/>
  <c r="C33" i="11"/>
  <c r="C29" i="11"/>
  <c r="C28" i="11"/>
  <c r="C22" i="11"/>
  <c r="C21" i="11"/>
  <c r="C16" i="11"/>
  <c r="C15" i="11"/>
  <c r="C10" i="11"/>
  <c r="C9" i="11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V92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C92" i="10"/>
  <c r="C9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C51" i="10"/>
  <c r="C5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C41" i="10"/>
  <c r="C40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C35" i="10"/>
  <c r="C34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C28" i="10"/>
  <c r="C27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C23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C22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C15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C14" i="10"/>
  <c r="C18" i="9" l="1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B18" i="9"/>
  <c r="B17" i="9"/>
  <c r="B16" i="9"/>
  <c r="B15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B14" i="9"/>
  <c r="D88" i="5" l="1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C88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C37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C30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C22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B15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B13" i="8"/>
  <c r="B14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B12" i="8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C86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C34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C23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C12" i="4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B12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B11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B10" i="7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B9" i="6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C84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C2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C7" i="3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B8" i="6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C82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C17" i="2"/>
  <c r="AC11" i="5"/>
  <c r="AD11" i="5"/>
  <c r="AK11" i="5"/>
  <c r="AL11" i="5"/>
  <c r="D11" i="5"/>
  <c r="X11" i="5" s="1"/>
  <c r="E11" i="5"/>
  <c r="Y11" i="5" s="1"/>
  <c r="F11" i="5"/>
  <c r="Z11" i="5" s="1"/>
  <c r="G11" i="5"/>
  <c r="AA11" i="5" s="1"/>
  <c r="H11" i="5"/>
  <c r="AB11" i="5" s="1"/>
  <c r="I11" i="5"/>
  <c r="J11" i="5"/>
  <c r="K11" i="5"/>
  <c r="AE11" i="5" s="1"/>
  <c r="L11" i="5"/>
  <c r="AF11" i="5" s="1"/>
  <c r="M11" i="5"/>
  <c r="AG11" i="5" s="1"/>
  <c r="N11" i="5"/>
  <c r="AH11" i="5" s="1"/>
  <c r="O11" i="5"/>
  <c r="AI11" i="5" s="1"/>
  <c r="P11" i="5"/>
  <c r="AJ11" i="5" s="1"/>
  <c r="Q11" i="5"/>
  <c r="R11" i="5"/>
  <c r="S11" i="5"/>
  <c r="AM11" i="5" s="1"/>
  <c r="T11" i="5"/>
  <c r="AN11" i="5" s="1"/>
  <c r="U11" i="5"/>
  <c r="AO11" i="5" s="1"/>
  <c r="V11" i="5"/>
  <c r="AP11" i="5" s="1"/>
  <c r="C11" i="5"/>
  <c r="W11" i="5" s="1"/>
  <c r="D10" i="5" l="1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C87" i="5"/>
  <c r="C36" i="5"/>
  <c r="C29" i="5"/>
  <c r="C21" i="5"/>
  <c r="C10" i="5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C85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C33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C22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C11" i="4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C83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C21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C6" i="3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C81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C16" i="2"/>
  <c r="AK10" i="5" l="1"/>
  <c r="AK9" i="5"/>
  <c r="AC9" i="5"/>
  <c r="AC10" i="5"/>
  <c r="AD9" i="5"/>
  <c r="AD10" i="5"/>
  <c r="AJ9" i="5"/>
  <c r="AJ10" i="5"/>
  <c r="AB9" i="5"/>
  <c r="AB10" i="5"/>
  <c r="AE9" i="5"/>
  <c r="AE10" i="5"/>
  <c r="W10" i="5"/>
  <c r="W9" i="5"/>
  <c r="AI10" i="5"/>
  <c r="AI9" i="5"/>
  <c r="AA10" i="5"/>
  <c r="AA9" i="5"/>
  <c r="AL9" i="5"/>
  <c r="AL10" i="5"/>
  <c r="AP10" i="5"/>
  <c r="AP9" i="5"/>
  <c r="AH10" i="5"/>
  <c r="AH9" i="5"/>
  <c r="Z10" i="5"/>
  <c r="Z9" i="5"/>
  <c r="AO9" i="5"/>
  <c r="AO10" i="5"/>
  <c r="AG10" i="5"/>
  <c r="AG9" i="5"/>
  <c r="Y10" i="5"/>
  <c r="Y9" i="5"/>
  <c r="AM9" i="5"/>
  <c r="AM10" i="5"/>
  <c r="AN10" i="5"/>
  <c r="AN9" i="5"/>
  <c r="AF10" i="5"/>
  <c r="AF9" i="5"/>
  <c r="X10" i="5"/>
  <c r="X9" i="5"/>
</calcChain>
</file>

<file path=xl/sharedStrings.xml><?xml version="1.0" encoding="utf-8"?>
<sst xmlns="http://schemas.openxmlformats.org/spreadsheetml/2006/main" count="627" uniqueCount="90">
  <si>
    <t>Wc</t>
  </si>
  <si>
    <t>W1d</t>
  </si>
  <si>
    <t>W2d</t>
  </si>
  <si>
    <t>ss_</t>
  </si>
  <si>
    <t>_Ss</t>
  </si>
  <si>
    <t>_Fs</t>
  </si>
  <si>
    <t>sss</t>
  </si>
  <si>
    <t>Ss_</t>
  </si>
  <si>
    <t>Fs_</t>
  </si>
  <si>
    <t>sss_</t>
  </si>
  <si>
    <t>Sss</t>
  </si>
  <si>
    <t>_FS</t>
  </si>
  <si>
    <t>ee_</t>
  </si>
  <si>
    <t>_Fs_</t>
  </si>
  <si>
    <t>_Ff</t>
  </si>
  <si>
    <t>_FF</t>
  </si>
  <si>
    <t>_Sss</t>
  </si>
  <si>
    <t>FS_</t>
  </si>
  <si>
    <t>_Ss_</t>
  </si>
  <si>
    <t>_ee</t>
  </si>
  <si>
    <t>fs_</t>
  </si>
  <si>
    <t>ssss</t>
  </si>
  <si>
    <t>Fss</t>
  </si>
  <si>
    <t>_FS_</t>
  </si>
  <si>
    <t>ssss_</t>
  </si>
  <si>
    <t>fss</t>
  </si>
  <si>
    <t>Sss_</t>
  </si>
  <si>
    <t>Ssss</t>
  </si>
  <si>
    <t>eee</t>
  </si>
  <si>
    <t>_Fss</t>
  </si>
  <si>
    <t>eee_</t>
  </si>
  <si>
    <t>Ffs</t>
  </si>
  <si>
    <t>FSs</t>
  </si>
  <si>
    <t>_Sss_</t>
  </si>
  <si>
    <t>_eee</t>
  </si>
  <si>
    <t>ffs</t>
  </si>
  <si>
    <t>_ss</t>
  </si>
  <si>
    <t>_Ffs</t>
  </si>
  <si>
    <t>fsss</t>
  </si>
  <si>
    <t>sssss</t>
  </si>
  <si>
    <t>_Ssss</t>
  </si>
  <si>
    <t>Fff</t>
  </si>
  <si>
    <t>_FSs</t>
  </si>
  <si>
    <t>_SS</t>
  </si>
  <si>
    <t>_ee_</t>
  </si>
  <si>
    <t>sssss_</t>
  </si>
  <si>
    <t>SS_</t>
  </si>
  <si>
    <t>Fsss</t>
  </si>
  <si>
    <t>Fss_</t>
  </si>
  <si>
    <t>FFs</t>
  </si>
  <si>
    <t>_fs</t>
  </si>
  <si>
    <t>FFS</t>
  </si>
  <si>
    <t>_eee_</t>
  </si>
  <si>
    <t>Sssss</t>
  </si>
  <si>
    <t>FFf</t>
  </si>
  <si>
    <t>Ffs_</t>
  </si>
  <si>
    <t>Ssss_</t>
  </si>
  <si>
    <t>_Fss_</t>
  </si>
  <si>
    <t>_Fsss</t>
  </si>
  <si>
    <t>_Fff</t>
  </si>
  <si>
    <t>_FFs</t>
  </si>
  <si>
    <t>_ss_</t>
  </si>
  <si>
    <t>sfs</t>
  </si>
  <si>
    <t>fSs</t>
  </si>
  <si>
    <t>sS_</t>
  </si>
  <si>
    <t>fS_</t>
  </si>
  <si>
    <t>fss_</t>
  </si>
  <si>
    <t>fssss</t>
  </si>
  <si>
    <t>FfS</t>
  </si>
  <si>
    <t>FSs_</t>
  </si>
  <si>
    <t>_Ffs_</t>
  </si>
  <si>
    <t>fff</t>
  </si>
  <si>
    <t>_FFS</t>
  </si>
  <si>
    <t>_EE</t>
  </si>
  <si>
    <t>_FFf</t>
  </si>
  <si>
    <t>_fs_</t>
  </si>
  <si>
    <t>ffs_</t>
  </si>
  <si>
    <t>FSss</t>
  </si>
  <si>
    <t>_ff</t>
  </si>
  <si>
    <t>eeee</t>
  </si>
  <si>
    <t>C4</t>
  </si>
  <si>
    <t>C3</t>
  </si>
  <si>
    <t>C2</t>
  </si>
  <si>
    <t>C1</t>
  </si>
  <si>
    <t>C0</t>
  </si>
  <si>
    <t>stdv</t>
  </si>
  <si>
    <t>ci</t>
  </si>
  <si>
    <t>C6</t>
  </si>
  <si>
    <t>C5</t>
  </si>
  <si>
    <t>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</si>
</sst>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'2'!$B$16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'2'!$C$16:$V$16</c:f>
              <c:numCache>
                <c:formatCode>0.00E+00</c:formatCode>
                <c:ptCount val="20"/>
                <c:pt idx="0">
                  <c:v>8.3966100000000002E-2</c:v>
                </c:pt>
                <c:pt idx="1">
                  <c:v>6.9264285714285721E-3</c:v>
                </c:pt>
                <c:pt idx="2">
                  <c:v>8.476793571428573E-2</c:v>
                </c:pt>
                <c:pt idx="3">
                  <c:v>1.3157857142857141E-2</c:v>
                </c:pt>
                <c:pt idx="4">
                  <c:v>7.7117428571428573E-2</c:v>
                </c:pt>
                <c:pt idx="5">
                  <c:v>5.9788571428571427E-2</c:v>
                </c:pt>
                <c:pt idx="6">
                  <c:v>4.7121428571428575E-3</c:v>
                </c:pt>
                <c:pt idx="7">
                  <c:v>1.7821428571428571E-2</c:v>
                </c:pt>
                <c:pt idx="8">
                  <c:v>7.2846428571428562E-2</c:v>
                </c:pt>
                <c:pt idx="9">
                  <c:v>8.7310714285714283E-3</c:v>
                </c:pt>
                <c:pt idx="10">
                  <c:v>3.4793571428571431E-2</c:v>
                </c:pt>
                <c:pt idx="11">
                  <c:v>4.177142857142857E-2</c:v>
                </c:pt>
                <c:pt idx="12">
                  <c:v>5.4571428571428569E-2</c:v>
                </c:pt>
                <c:pt idx="13">
                  <c:v>0.11882142857142856</c:v>
                </c:pt>
                <c:pt idx="14">
                  <c:v>8.8642857142857154E-4</c:v>
                </c:pt>
                <c:pt idx="15">
                  <c:v>1.086642857142857E-2</c:v>
                </c:pt>
                <c:pt idx="16">
                  <c:v>2.4332142857142858E-2</c:v>
                </c:pt>
                <c:pt idx="17">
                  <c:v>4.8103928571428568E-2</c:v>
                </c:pt>
                <c:pt idx="18">
                  <c:v>7.2638571428571439E-3</c:v>
                </c:pt>
                <c:pt idx="19">
                  <c:v>2.6307142857142855E-2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3-4F33-A645-15A98EDF5DDF}"/>
            </c:ext>
          </c:extLst>
        </c:ser>
        <c:ser>
          <c:idx val="1"/>
          <c:order val="1"/>
          <c:tx>
            <c:strRef>
              <c:f>'2'!$B$81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'2'!$C$81:$V$81</c:f>
              <c:numCache>
                <c:formatCode>0.00E+00</c:formatCode>
                <c:ptCount val="20"/>
                <c:pt idx="0">
                  <c:v>1.1217952380952381E-2</c:v>
                </c:pt>
                <c:pt idx="1">
                  <c:v>2.4944373636507942E-2</c:v>
                </c:pt>
                <c:pt idx="2">
                  <c:v>4.2946598888888889E-3</c:v>
                </c:pt>
                <c:pt idx="3">
                  <c:v>3.5233777777777794E-2</c:v>
                </c:pt>
                <c:pt idx="4">
                  <c:v>6.181338095238095E-3</c:v>
                </c:pt>
                <c:pt idx="5">
                  <c:v>4.1626487301587309E-3</c:v>
                </c:pt>
                <c:pt idx="6">
                  <c:v>2.7535344444444446E-2</c:v>
                </c:pt>
                <c:pt idx="7">
                  <c:v>2.7953661904761905E-2</c:v>
                </c:pt>
                <c:pt idx="8">
                  <c:v>5.3205238095238097E-3</c:v>
                </c:pt>
                <c:pt idx="9">
                  <c:v>1.6132752380952381E-2</c:v>
                </c:pt>
                <c:pt idx="10">
                  <c:v>2.5674527142857145E-2</c:v>
                </c:pt>
                <c:pt idx="11">
                  <c:v>3.3782539682539682E-3</c:v>
                </c:pt>
                <c:pt idx="12">
                  <c:v>3.2138095238095233E-3</c:v>
                </c:pt>
                <c:pt idx="13">
                  <c:v>3.4368897888888885E-3</c:v>
                </c:pt>
                <c:pt idx="14">
                  <c:v>2.8027285714285709E-2</c:v>
                </c:pt>
                <c:pt idx="15">
                  <c:v>1.9529873015873021E-2</c:v>
                </c:pt>
                <c:pt idx="16">
                  <c:v>1.3183968253968255E-2</c:v>
                </c:pt>
                <c:pt idx="17">
                  <c:v>9.1373015873015898E-3</c:v>
                </c:pt>
                <c:pt idx="18">
                  <c:v>1.5350539682539681E-2</c:v>
                </c:pt>
                <c:pt idx="19">
                  <c:v>3.3138888888888892E-3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3-4F33-A645-15A98EDF5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334504"/>
        <c:axId val="894335816"/>
      </c:lineChart>
      <c:catAx>
        <c:axId val="894334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35816"/>
        <c:crosses val="autoZero"/>
        <c:auto val="1"/>
        <c:lblAlgn val="ctr"/>
        <c:lblOffset val="100"/>
        <c:noMultiLvlLbl val="0"/>
      </c:catAx>
      <c:valAx>
        <c:axId val="89433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3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ci'!$A$2</c:f>
              <c:strCache>
                <c:ptCount val="1"/>
                <c:pt idx="0">
                  <c:v>C7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'8 ci'!$B$20:$U$20</c:f>
                <c:numCache>
                  <c:formatCode>General</c:formatCode>
                  <c:ptCount val="20"/>
                  <c:pt idx="0">
                    <c:v>3.6215553647478277E-2</c:v>
                  </c:pt>
                  <c:pt idx="1">
                    <c:v>2.4342742290200696E-3</c:v>
                  </c:pt>
                  <c:pt idx="2">
                    <c:v>1.2831630794287892E-3</c:v>
                  </c:pt>
                  <c:pt idx="3">
                    <c:v>1.3166048052504837E-2</c:v>
                  </c:pt>
                  <c:pt idx="4">
                    <c:v>4.6698741539432008E-2</c:v>
                  </c:pt>
                  <c:pt idx="5">
                    <c:v>1.0731909391586236E-4</c:v>
                  </c:pt>
                  <c:pt idx="6">
                    <c:v>4.668762217142906E-3</c:v>
                  </c:pt>
                  <c:pt idx="7">
                    <c:v>1.4774731298411222E-3</c:v>
                  </c:pt>
                  <c:pt idx="8">
                    <c:v>1.1151156981030204E-2</c:v>
                  </c:pt>
                  <c:pt idx="9">
                    <c:v>3.7243631166383557E-3</c:v>
                  </c:pt>
                  <c:pt idx="10">
                    <c:v>8.0604588094960225E-2</c:v>
                  </c:pt>
                  <c:pt idx="11">
                    <c:v>8.7358779346970103E-3</c:v>
                  </c:pt>
                  <c:pt idx="12">
                    <c:v>0</c:v>
                  </c:pt>
                  <c:pt idx="13">
                    <c:v>5.5201913091858616E-2</c:v>
                  </c:pt>
                  <c:pt idx="14">
                    <c:v>2.3419886979633739E-3</c:v>
                  </c:pt>
                  <c:pt idx="15">
                    <c:v>1.2356926004598232E-3</c:v>
                  </c:pt>
                  <c:pt idx="16">
                    <c:v>0</c:v>
                  </c:pt>
                  <c:pt idx="17">
                    <c:v>2.7595200175525251E-2</c:v>
                  </c:pt>
                  <c:pt idx="18">
                    <c:v>2.9292409692010743E-4</c:v>
                  </c:pt>
                  <c:pt idx="19">
                    <c:v>0</c:v>
                  </c:pt>
                </c:numCache>
              </c:numRef>
            </c:plus>
            <c:minus>
              <c:numRef>
                <c:f>'8 ci'!$B$20:$U$20</c:f>
                <c:numCache>
                  <c:formatCode>General</c:formatCode>
                  <c:ptCount val="20"/>
                  <c:pt idx="0">
                    <c:v>3.6215553647478277E-2</c:v>
                  </c:pt>
                  <c:pt idx="1">
                    <c:v>2.4342742290200696E-3</c:v>
                  </c:pt>
                  <c:pt idx="2">
                    <c:v>1.2831630794287892E-3</c:v>
                  </c:pt>
                  <c:pt idx="3">
                    <c:v>1.3166048052504837E-2</c:v>
                  </c:pt>
                  <c:pt idx="4">
                    <c:v>4.6698741539432008E-2</c:v>
                  </c:pt>
                  <c:pt idx="5">
                    <c:v>1.0731909391586236E-4</c:v>
                  </c:pt>
                  <c:pt idx="6">
                    <c:v>4.668762217142906E-3</c:v>
                  </c:pt>
                  <c:pt idx="7">
                    <c:v>1.4774731298411222E-3</c:v>
                  </c:pt>
                  <c:pt idx="8">
                    <c:v>1.1151156981030204E-2</c:v>
                  </c:pt>
                  <c:pt idx="9">
                    <c:v>3.7243631166383557E-3</c:v>
                  </c:pt>
                  <c:pt idx="10">
                    <c:v>8.0604588094960225E-2</c:v>
                  </c:pt>
                  <c:pt idx="11">
                    <c:v>8.7358779346970103E-3</c:v>
                  </c:pt>
                  <c:pt idx="12">
                    <c:v>0</c:v>
                  </c:pt>
                  <c:pt idx="13">
                    <c:v>5.5201913091858616E-2</c:v>
                  </c:pt>
                  <c:pt idx="14">
                    <c:v>2.3419886979633739E-3</c:v>
                  </c:pt>
                  <c:pt idx="15">
                    <c:v>1.2356926004598232E-3</c:v>
                  </c:pt>
                  <c:pt idx="16">
                    <c:v>0</c:v>
                  </c:pt>
                  <c:pt idx="17">
                    <c:v>2.7595200175525251E-2</c:v>
                  </c:pt>
                  <c:pt idx="18">
                    <c:v>2.9292409692010743E-4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val>
            <c:numRef>
              <c:f>'8 ci'!$B$2:$U$2</c:f>
              <c:numCache>
                <c:formatCode>General</c:formatCode>
                <c:ptCount val="20"/>
                <c:pt idx="0">
                  <c:v>7.1142857142857147E-2</c:v>
                </c:pt>
                <c:pt idx="1">
                  <c:v>2.6842857142857146E-3</c:v>
                </c:pt>
                <c:pt idx="2">
                  <c:v>7.0714285714285725E-4</c:v>
                </c:pt>
                <c:pt idx="3">
                  <c:v>1.5717142857142857E-2</c:v>
                </c:pt>
                <c:pt idx="4">
                  <c:v>2.6604857142857142E-2</c:v>
                </c:pt>
                <c:pt idx="5">
                  <c:v>5.9142857142857143E-5</c:v>
                </c:pt>
                <c:pt idx="6">
                  <c:v>2.9589999999999998E-3</c:v>
                </c:pt>
                <c:pt idx="7">
                  <c:v>2.2569999999999995E-3</c:v>
                </c:pt>
                <c:pt idx="8">
                  <c:v>3.5935714285714286E-2</c:v>
                </c:pt>
                <c:pt idx="9">
                  <c:v>3.5099999999999997E-3</c:v>
                </c:pt>
                <c:pt idx="10">
                  <c:v>9.9471428571428572E-2</c:v>
                </c:pt>
                <c:pt idx="11">
                  <c:v>4.8142857142857145E-3</c:v>
                </c:pt>
                <c:pt idx="12">
                  <c:v>0</c:v>
                </c:pt>
                <c:pt idx="13">
                  <c:v>0.1782857142857143</c:v>
                </c:pt>
                <c:pt idx="14">
                  <c:v>2.7342857142857143E-3</c:v>
                </c:pt>
                <c:pt idx="15">
                  <c:v>9.9285714285714277E-4</c:v>
                </c:pt>
                <c:pt idx="16">
                  <c:v>0</c:v>
                </c:pt>
                <c:pt idx="17">
                  <c:v>2.1150714285714283E-2</c:v>
                </c:pt>
                <c:pt idx="18">
                  <c:v>1.6142857142857143E-4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A-4246-B668-4C826E98085B}"/>
            </c:ext>
          </c:extLst>
        </c:ser>
        <c:ser>
          <c:idx val="1"/>
          <c:order val="1"/>
          <c:tx>
            <c:strRef>
              <c:f>'8 ci'!$A$3</c:f>
              <c:strCache>
                <c:ptCount val="1"/>
                <c:pt idx="0">
                  <c:v>C6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'8 ci'!$B$21:$U$21</c:f>
                <c:numCache>
                  <c:formatCode>General</c:formatCode>
                  <c:ptCount val="20"/>
                  <c:pt idx="0">
                    <c:v>1.1789993748827676E-3</c:v>
                  </c:pt>
                  <c:pt idx="1">
                    <c:v>2.9591105554201457E-3</c:v>
                  </c:pt>
                  <c:pt idx="2">
                    <c:v>6.39408540041803E-2</c:v>
                  </c:pt>
                  <c:pt idx="3">
                    <c:v>1.0295830307566077E-2</c:v>
                  </c:pt>
                  <c:pt idx="4">
                    <c:v>2.710827304739331E-2</c:v>
                  </c:pt>
                  <c:pt idx="5">
                    <c:v>0.10591364501158292</c:v>
                  </c:pt>
                  <c:pt idx="6">
                    <c:v>6.662211009373459E-3</c:v>
                  </c:pt>
                  <c:pt idx="7">
                    <c:v>1.9778440404915994E-2</c:v>
                  </c:pt>
                  <c:pt idx="8">
                    <c:v>8.1342238059593217E-2</c:v>
                  </c:pt>
                  <c:pt idx="9">
                    <c:v>4.817799405454278E-3</c:v>
                  </c:pt>
                  <c:pt idx="10">
                    <c:v>3.6833335637868744E-3</c:v>
                  </c:pt>
                  <c:pt idx="11">
                    <c:v>6.3212769702277002E-2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5.2618736634541967E-2</c:v>
                  </c:pt>
                  <c:pt idx="16">
                    <c:v>0.17455884192465423</c:v>
                  </c:pt>
                  <c:pt idx="17">
                    <c:v>4.1136451324966239E-2</c:v>
                  </c:pt>
                  <c:pt idx="18">
                    <c:v>2.4096408292040461E-2</c:v>
                  </c:pt>
                  <c:pt idx="19">
                    <c:v>7.638203705014157E-3</c:v>
                  </c:pt>
                </c:numCache>
              </c:numRef>
            </c:plus>
            <c:minus>
              <c:numRef>
                <c:f>'8 ci'!$B$21:$U$21</c:f>
                <c:numCache>
                  <c:formatCode>General</c:formatCode>
                  <c:ptCount val="20"/>
                  <c:pt idx="0">
                    <c:v>1.1789993748827676E-3</c:v>
                  </c:pt>
                  <c:pt idx="1">
                    <c:v>2.9591105554201457E-3</c:v>
                  </c:pt>
                  <c:pt idx="2">
                    <c:v>6.39408540041803E-2</c:v>
                  </c:pt>
                  <c:pt idx="3">
                    <c:v>1.0295830307566077E-2</c:v>
                  </c:pt>
                  <c:pt idx="4">
                    <c:v>2.710827304739331E-2</c:v>
                  </c:pt>
                  <c:pt idx="5">
                    <c:v>0.10591364501158292</c:v>
                  </c:pt>
                  <c:pt idx="6">
                    <c:v>6.662211009373459E-3</c:v>
                  </c:pt>
                  <c:pt idx="7">
                    <c:v>1.9778440404915994E-2</c:v>
                  </c:pt>
                  <c:pt idx="8">
                    <c:v>8.1342238059593217E-2</c:v>
                  </c:pt>
                  <c:pt idx="9">
                    <c:v>4.817799405454278E-3</c:v>
                  </c:pt>
                  <c:pt idx="10">
                    <c:v>3.6833335637868744E-3</c:v>
                  </c:pt>
                  <c:pt idx="11">
                    <c:v>6.3212769702277002E-2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5.2618736634541967E-2</c:v>
                  </c:pt>
                  <c:pt idx="16">
                    <c:v>0.17455884192465423</c:v>
                  </c:pt>
                  <c:pt idx="17">
                    <c:v>4.1136451324966239E-2</c:v>
                  </c:pt>
                  <c:pt idx="18">
                    <c:v>2.4096408292040461E-2</c:v>
                  </c:pt>
                  <c:pt idx="19">
                    <c:v>7.638203705014157E-3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'8 ci'!$B$3:$U$3</c:f>
              <c:numCache>
                <c:formatCode>General</c:formatCode>
                <c:ptCount val="20"/>
                <c:pt idx="0">
                  <c:v>7.0635000000000001E-4</c:v>
                </c:pt>
                <c:pt idx="1">
                  <c:v>5.4974999999999998E-3</c:v>
                </c:pt>
                <c:pt idx="2">
                  <c:v>0.15032499999999999</c:v>
                </c:pt>
                <c:pt idx="3">
                  <c:v>6.1029999999999999E-3</c:v>
                </c:pt>
                <c:pt idx="4">
                  <c:v>4.4274999999999995E-2</c:v>
                </c:pt>
                <c:pt idx="5">
                  <c:v>0.20807499999999998</c:v>
                </c:pt>
                <c:pt idx="6">
                  <c:v>3.9249999999999997E-3</c:v>
                </c:pt>
                <c:pt idx="7">
                  <c:v>1.2150250000000001E-2</c:v>
                </c:pt>
                <c:pt idx="8">
                  <c:v>0.14271</c:v>
                </c:pt>
                <c:pt idx="9">
                  <c:v>5.6137499999999998E-3</c:v>
                </c:pt>
                <c:pt idx="10">
                  <c:v>3.5275000000000003E-3</c:v>
                </c:pt>
                <c:pt idx="11">
                  <c:v>9.3350000000000002E-2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3.1E-2</c:v>
                </c:pt>
                <c:pt idx="16">
                  <c:v>0.20377499999999998</c:v>
                </c:pt>
                <c:pt idx="17">
                  <c:v>2.9125000000000002E-2</c:v>
                </c:pt>
                <c:pt idx="18">
                  <c:v>3.0156000000000002E-2</c:v>
                </c:pt>
                <c:pt idx="19">
                  <c:v>4.4999999999999997E-3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A-4246-B668-4C826E98085B}"/>
            </c:ext>
          </c:extLst>
        </c:ser>
        <c:ser>
          <c:idx val="2"/>
          <c:order val="2"/>
          <c:tx>
            <c:strRef>
              <c:f>'8 ci'!$A$4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'8 ci'!$B$22:$U$22</c:f>
                <c:numCache>
                  <c:formatCode>General</c:formatCode>
                  <c:ptCount val="20"/>
                  <c:pt idx="0">
                    <c:v>2.2978122408800717E-3</c:v>
                  </c:pt>
                  <c:pt idx="1">
                    <c:v>6.2678965635918011E-3</c:v>
                  </c:pt>
                  <c:pt idx="2">
                    <c:v>5.6570091822574396E-4</c:v>
                  </c:pt>
                  <c:pt idx="3">
                    <c:v>0.11185659247437542</c:v>
                  </c:pt>
                  <c:pt idx="4">
                    <c:v>6.4636985168748133E-3</c:v>
                  </c:pt>
                  <c:pt idx="5">
                    <c:v>8.9021627928128622E-3</c:v>
                  </c:pt>
                  <c:pt idx="6">
                    <c:v>6.3356328442034843E-2</c:v>
                  </c:pt>
                  <c:pt idx="7">
                    <c:v>3.9005006840683906E-2</c:v>
                  </c:pt>
                  <c:pt idx="8">
                    <c:v>5.4316115235656234E-3</c:v>
                  </c:pt>
                  <c:pt idx="9">
                    <c:v>3.5836613201365008E-3</c:v>
                  </c:pt>
                  <c:pt idx="10">
                    <c:v>3.7512067084625088E-2</c:v>
                  </c:pt>
                  <c:pt idx="11">
                    <c:v>8.783934260766282E-3</c:v>
                  </c:pt>
                  <c:pt idx="12">
                    <c:v>0</c:v>
                  </c:pt>
                  <c:pt idx="13">
                    <c:v>4.0270307311435754E-3</c:v>
                  </c:pt>
                  <c:pt idx="14">
                    <c:v>1.3719988510248839E-2</c:v>
                  </c:pt>
                  <c:pt idx="15">
                    <c:v>2.190840649355668E-2</c:v>
                  </c:pt>
                  <c:pt idx="16">
                    <c:v>3.3782987033312124E-2</c:v>
                  </c:pt>
                  <c:pt idx="17">
                    <c:v>0</c:v>
                  </c:pt>
                  <c:pt idx="18">
                    <c:v>0.11710392385407103</c:v>
                  </c:pt>
                  <c:pt idx="19">
                    <c:v>2.4909030971351728E-3</c:v>
                  </c:pt>
                </c:numCache>
              </c:numRef>
            </c:plus>
            <c:minus>
              <c:numRef>
                <c:f>'8 ci'!$B$22:$U$22</c:f>
                <c:numCache>
                  <c:formatCode>General</c:formatCode>
                  <c:ptCount val="20"/>
                  <c:pt idx="0">
                    <c:v>2.2978122408800717E-3</c:v>
                  </c:pt>
                  <c:pt idx="1">
                    <c:v>6.2678965635918011E-3</c:v>
                  </c:pt>
                  <c:pt idx="2">
                    <c:v>5.6570091822574396E-4</c:v>
                  </c:pt>
                  <c:pt idx="3">
                    <c:v>0.11185659247437542</c:v>
                  </c:pt>
                  <c:pt idx="4">
                    <c:v>6.4636985168748133E-3</c:v>
                  </c:pt>
                  <c:pt idx="5">
                    <c:v>8.9021627928128622E-3</c:v>
                  </c:pt>
                  <c:pt idx="6">
                    <c:v>6.3356328442034843E-2</c:v>
                  </c:pt>
                  <c:pt idx="7">
                    <c:v>3.9005006840683906E-2</c:v>
                  </c:pt>
                  <c:pt idx="8">
                    <c:v>5.4316115235656234E-3</c:v>
                  </c:pt>
                  <c:pt idx="9">
                    <c:v>3.5836613201365008E-3</c:v>
                  </c:pt>
                  <c:pt idx="10">
                    <c:v>3.7512067084625088E-2</c:v>
                  </c:pt>
                  <c:pt idx="11">
                    <c:v>8.783934260766282E-3</c:v>
                  </c:pt>
                  <c:pt idx="12">
                    <c:v>0</c:v>
                  </c:pt>
                  <c:pt idx="13">
                    <c:v>4.0270307311435754E-3</c:v>
                  </c:pt>
                  <c:pt idx="14">
                    <c:v>1.3719988510248839E-2</c:v>
                  </c:pt>
                  <c:pt idx="15">
                    <c:v>2.190840649355668E-2</c:v>
                  </c:pt>
                  <c:pt idx="16">
                    <c:v>3.3782987033312124E-2</c:v>
                  </c:pt>
                  <c:pt idx="17">
                    <c:v>0</c:v>
                  </c:pt>
                  <c:pt idx="18">
                    <c:v>0.11710392385407103</c:v>
                  </c:pt>
                  <c:pt idx="19">
                    <c:v>2.4909030971351728E-3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val>
            <c:numRef>
              <c:f>'8 ci'!$B$4:$U$4</c:f>
              <c:numCache>
                <c:formatCode>General</c:formatCode>
                <c:ptCount val="20"/>
                <c:pt idx="0">
                  <c:v>9.859999999999999E-3</c:v>
                </c:pt>
                <c:pt idx="1">
                  <c:v>5.535E-3</c:v>
                </c:pt>
                <c:pt idx="2">
                  <c:v>9.549999999999999E-4</c:v>
                </c:pt>
                <c:pt idx="3">
                  <c:v>9.9275000000000002E-2</c:v>
                </c:pt>
                <c:pt idx="4">
                  <c:v>8.9587499999999997E-3</c:v>
                </c:pt>
                <c:pt idx="5">
                  <c:v>5.3682499999999998E-3</c:v>
                </c:pt>
                <c:pt idx="6">
                  <c:v>0.19025</c:v>
                </c:pt>
                <c:pt idx="7">
                  <c:v>0.12740000000000001</c:v>
                </c:pt>
                <c:pt idx="8">
                  <c:v>3.2000000000000002E-3</c:v>
                </c:pt>
                <c:pt idx="9">
                  <c:v>3.8252499999999997E-3</c:v>
                </c:pt>
                <c:pt idx="10">
                  <c:v>2.2100000000000002E-2</c:v>
                </c:pt>
                <c:pt idx="11">
                  <c:v>5.1749999999999999E-3</c:v>
                </c:pt>
                <c:pt idx="12">
                  <c:v>0</c:v>
                </c:pt>
                <c:pt idx="13">
                  <c:v>2.3725E-3</c:v>
                </c:pt>
                <c:pt idx="14">
                  <c:v>1.3925E-2</c:v>
                </c:pt>
                <c:pt idx="15">
                  <c:v>6.3449999999999993E-2</c:v>
                </c:pt>
                <c:pt idx="16">
                  <c:v>4.0550000000000003E-2</c:v>
                </c:pt>
                <c:pt idx="17">
                  <c:v>0</c:v>
                </c:pt>
                <c:pt idx="18">
                  <c:v>0.20268749999999999</c:v>
                </c:pt>
                <c:pt idx="19">
                  <c:v>1.4675000000000001E-3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4A-4246-B668-4C826E98085B}"/>
            </c:ext>
          </c:extLst>
        </c:ser>
        <c:ser>
          <c:idx val="3"/>
          <c:order val="3"/>
          <c:tx>
            <c:strRef>
              <c:f>'8 ci'!$A$5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'8 ci'!$B$23:$U$23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5.3479840324396216E-4</c:v>
                  </c:pt>
                  <c:pt idx="2">
                    <c:v>0</c:v>
                  </c:pt>
                  <c:pt idx="3">
                    <c:v>8.5607432471372258E-2</c:v>
                  </c:pt>
                  <c:pt idx="4">
                    <c:v>1.0062478765819152E-4</c:v>
                  </c:pt>
                  <c:pt idx="5">
                    <c:v>1.1815523846972317E-3</c:v>
                  </c:pt>
                  <c:pt idx="6">
                    <c:v>5.69806078741113E-2</c:v>
                  </c:pt>
                  <c:pt idx="7">
                    <c:v>3.3944249523981023E-4</c:v>
                  </c:pt>
                  <c:pt idx="8">
                    <c:v>1.0097539667442217E-3</c:v>
                  </c:pt>
                  <c:pt idx="9">
                    <c:v>7.0114930972650466E-2</c:v>
                  </c:pt>
                  <c:pt idx="10">
                    <c:v>0</c:v>
                  </c:pt>
                  <c:pt idx="11">
                    <c:v>0</c:v>
                  </c:pt>
                  <c:pt idx="12">
                    <c:v>3.3237734738663966E-3</c:v>
                  </c:pt>
                  <c:pt idx="13">
                    <c:v>0</c:v>
                  </c:pt>
                  <c:pt idx="14">
                    <c:v>0.13326959556335646</c:v>
                  </c:pt>
                  <c:pt idx="15">
                    <c:v>1.5916413276256328E-2</c:v>
                  </c:pt>
                  <c:pt idx="16">
                    <c:v>0</c:v>
                  </c:pt>
                  <c:pt idx="17">
                    <c:v>0</c:v>
                  </c:pt>
                  <c:pt idx="18">
                    <c:v>2.3702466092702179E-3</c:v>
                  </c:pt>
                  <c:pt idx="19">
                    <c:v>2.9977070887719083E-3</c:v>
                  </c:pt>
                </c:numCache>
              </c:numRef>
            </c:plus>
            <c:minus>
              <c:numRef>
                <c:f>'8 ci'!$B$23:$U$23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5.3479840324396216E-4</c:v>
                  </c:pt>
                  <c:pt idx="2">
                    <c:v>0</c:v>
                  </c:pt>
                  <c:pt idx="3">
                    <c:v>8.5607432471372258E-2</c:v>
                  </c:pt>
                  <c:pt idx="4">
                    <c:v>1.0062478765819152E-4</c:v>
                  </c:pt>
                  <c:pt idx="5">
                    <c:v>1.1815523846972317E-3</c:v>
                  </c:pt>
                  <c:pt idx="6">
                    <c:v>5.69806078741113E-2</c:v>
                  </c:pt>
                  <c:pt idx="7">
                    <c:v>3.3944249523981023E-4</c:v>
                  </c:pt>
                  <c:pt idx="8">
                    <c:v>1.0097539667442217E-3</c:v>
                  </c:pt>
                  <c:pt idx="9">
                    <c:v>7.0114930972650466E-2</c:v>
                  </c:pt>
                  <c:pt idx="10">
                    <c:v>0</c:v>
                  </c:pt>
                  <c:pt idx="11">
                    <c:v>0</c:v>
                  </c:pt>
                  <c:pt idx="12">
                    <c:v>3.3237734738663966E-3</c:v>
                  </c:pt>
                  <c:pt idx="13">
                    <c:v>0</c:v>
                  </c:pt>
                  <c:pt idx="14">
                    <c:v>0.13326959556335646</c:v>
                  </c:pt>
                  <c:pt idx="15">
                    <c:v>1.5916413276256328E-2</c:v>
                  </c:pt>
                  <c:pt idx="16">
                    <c:v>0</c:v>
                  </c:pt>
                  <c:pt idx="17">
                    <c:v>0</c:v>
                  </c:pt>
                  <c:pt idx="18">
                    <c:v>2.3702466092702179E-3</c:v>
                  </c:pt>
                  <c:pt idx="19">
                    <c:v>2.9977070887719083E-3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val>
            <c:numRef>
              <c:f>'8 ci'!$B$5:$U$5</c:f>
              <c:numCache>
                <c:formatCode>General</c:formatCode>
                <c:ptCount val="20"/>
                <c:pt idx="0">
                  <c:v>0</c:v>
                </c:pt>
                <c:pt idx="1">
                  <c:v>5.1919999999999994E-4</c:v>
                </c:pt>
                <c:pt idx="2">
                  <c:v>0</c:v>
                </c:pt>
                <c:pt idx="3">
                  <c:v>0.14133999999999999</c:v>
                </c:pt>
                <c:pt idx="4">
                  <c:v>5.7399999999999999E-5</c:v>
                </c:pt>
                <c:pt idx="5">
                  <c:v>6.7400000000000001E-4</c:v>
                </c:pt>
                <c:pt idx="6">
                  <c:v>4.7481000000000002E-2</c:v>
                </c:pt>
                <c:pt idx="7">
                  <c:v>2.296E-4</c:v>
                </c:pt>
                <c:pt idx="8">
                  <c:v>5.7600000000000001E-4</c:v>
                </c:pt>
                <c:pt idx="9">
                  <c:v>0.10092000000000001</c:v>
                </c:pt>
                <c:pt idx="10">
                  <c:v>0</c:v>
                </c:pt>
                <c:pt idx="11">
                  <c:v>0</c:v>
                </c:pt>
                <c:pt idx="12">
                  <c:v>1.8960000000000001E-3</c:v>
                </c:pt>
                <c:pt idx="13">
                  <c:v>0</c:v>
                </c:pt>
                <c:pt idx="14">
                  <c:v>0.25590000000000002</c:v>
                </c:pt>
                <c:pt idx="15">
                  <c:v>1.3014000000000001E-2</c:v>
                </c:pt>
                <c:pt idx="16">
                  <c:v>0</c:v>
                </c:pt>
                <c:pt idx="17">
                  <c:v>0</c:v>
                </c:pt>
                <c:pt idx="18">
                  <c:v>2.1280000000000001E-3</c:v>
                </c:pt>
                <c:pt idx="19">
                  <c:v>1.7100000000000001E-3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4A-4246-B668-4C826E98085B}"/>
            </c:ext>
          </c:extLst>
        </c:ser>
        <c:ser>
          <c:idx val="4"/>
          <c:order val="4"/>
          <c:tx>
            <c:strRef>
              <c:f>'8 ci'!$A$6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'8 ci'!$B$24:$U$24</c:f>
                <c:numCache>
                  <c:formatCode>General</c:formatCode>
                  <c:ptCount val="20"/>
                  <c:pt idx="0">
                    <c:v>3.3394030424946375E-2</c:v>
                  </c:pt>
                  <c:pt idx="1">
                    <c:v>1.642735394909749E-2</c:v>
                  </c:pt>
                  <c:pt idx="2">
                    <c:v>4.8384020715330288E-2</c:v>
                  </c:pt>
                  <c:pt idx="3">
                    <c:v>2.2030850248163814E-2</c:v>
                  </c:pt>
                  <c:pt idx="4">
                    <c:v>5.6453414942321655E-3</c:v>
                  </c:pt>
                  <c:pt idx="5">
                    <c:v>4.4899323103743862E-3</c:v>
                  </c:pt>
                  <c:pt idx="6">
                    <c:v>4.006477619761706E-3</c:v>
                  </c:pt>
                  <c:pt idx="7">
                    <c:v>7.9100800420629488E-2</c:v>
                  </c:pt>
                  <c:pt idx="8">
                    <c:v>2.5391488421612526E-2</c:v>
                  </c:pt>
                  <c:pt idx="9">
                    <c:v>1.2722947129260014E-2</c:v>
                  </c:pt>
                  <c:pt idx="10">
                    <c:v>2.1335718179903242E-2</c:v>
                  </c:pt>
                  <c:pt idx="11">
                    <c:v>1.0936971090128688E-2</c:v>
                  </c:pt>
                  <c:pt idx="12">
                    <c:v>2.534235593466027E-2</c:v>
                  </c:pt>
                  <c:pt idx="13">
                    <c:v>1.398168699040089E-2</c:v>
                  </c:pt>
                  <c:pt idx="14">
                    <c:v>0</c:v>
                  </c:pt>
                  <c:pt idx="15">
                    <c:v>4.5737190422805033E-3</c:v>
                  </c:pt>
                  <c:pt idx="16">
                    <c:v>1.2460214297793345E-2</c:v>
                  </c:pt>
                  <c:pt idx="17">
                    <c:v>0</c:v>
                  </c:pt>
                  <c:pt idx="18">
                    <c:v>1.4466724564901664E-2</c:v>
                  </c:pt>
                  <c:pt idx="19">
                    <c:v>1.847871765799572E-3</c:v>
                  </c:pt>
                </c:numCache>
              </c:numRef>
            </c:plus>
            <c:minus>
              <c:numRef>
                <c:f>'8 ci'!$B$24:$U$24</c:f>
                <c:numCache>
                  <c:formatCode>General</c:formatCode>
                  <c:ptCount val="20"/>
                  <c:pt idx="0">
                    <c:v>3.3394030424946375E-2</c:v>
                  </c:pt>
                  <c:pt idx="1">
                    <c:v>1.642735394909749E-2</c:v>
                  </c:pt>
                  <c:pt idx="2">
                    <c:v>4.8384020715330288E-2</c:v>
                  </c:pt>
                  <c:pt idx="3">
                    <c:v>2.2030850248163814E-2</c:v>
                  </c:pt>
                  <c:pt idx="4">
                    <c:v>5.6453414942321655E-3</c:v>
                  </c:pt>
                  <c:pt idx="5">
                    <c:v>4.4899323103743862E-3</c:v>
                  </c:pt>
                  <c:pt idx="6">
                    <c:v>4.006477619761706E-3</c:v>
                  </c:pt>
                  <c:pt idx="7">
                    <c:v>7.9100800420629488E-2</c:v>
                  </c:pt>
                  <c:pt idx="8">
                    <c:v>2.5391488421612526E-2</c:v>
                  </c:pt>
                  <c:pt idx="9">
                    <c:v>1.2722947129260014E-2</c:v>
                  </c:pt>
                  <c:pt idx="10">
                    <c:v>2.1335718179903242E-2</c:v>
                  </c:pt>
                  <c:pt idx="11">
                    <c:v>1.0936971090128688E-2</c:v>
                  </c:pt>
                  <c:pt idx="12">
                    <c:v>2.534235593466027E-2</c:v>
                  </c:pt>
                  <c:pt idx="13">
                    <c:v>1.398168699040089E-2</c:v>
                  </c:pt>
                  <c:pt idx="14">
                    <c:v>0</c:v>
                  </c:pt>
                  <c:pt idx="15">
                    <c:v>4.5737190422805033E-3</c:v>
                  </c:pt>
                  <c:pt idx="16">
                    <c:v>1.2460214297793345E-2</c:v>
                  </c:pt>
                  <c:pt idx="17">
                    <c:v>0</c:v>
                  </c:pt>
                  <c:pt idx="18">
                    <c:v>1.4466724564901664E-2</c:v>
                  </c:pt>
                  <c:pt idx="19">
                    <c:v>1.847871765799572E-3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val>
            <c:numRef>
              <c:f>'8 ci'!$B$6:$U$6</c:f>
              <c:numCache>
                <c:formatCode>General</c:formatCode>
                <c:ptCount val="20"/>
                <c:pt idx="0">
                  <c:v>0.21166666666666667</c:v>
                </c:pt>
                <c:pt idx="1">
                  <c:v>1.6310000000000002E-2</c:v>
                </c:pt>
                <c:pt idx="2">
                  <c:v>0.18566666666666667</c:v>
                </c:pt>
                <c:pt idx="3">
                  <c:v>1.3766666666666668E-2</c:v>
                </c:pt>
                <c:pt idx="4">
                  <c:v>0.18733333333333335</c:v>
                </c:pt>
                <c:pt idx="5">
                  <c:v>8.6233333333333318E-3</c:v>
                </c:pt>
                <c:pt idx="6">
                  <c:v>2.5633333333333337E-3</c:v>
                </c:pt>
                <c:pt idx="7">
                  <c:v>5.2150000000000002E-2</c:v>
                </c:pt>
                <c:pt idx="8">
                  <c:v>1.5866666666666668E-2</c:v>
                </c:pt>
                <c:pt idx="9">
                  <c:v>2.1533333333333335E-2</c:v>
                </c:pt>
                <c:pt idx="10">
                  <c:v>1.95E-2</c:v>
                </c:pt>
                <c:pt idx="11">
                  <c:v>4.583333333333333E-2</c:v>
                </c:pt>
                <c:pt idx="12">
                  <c:v>0.25466666666666665</c:v>
                </c:pt>
                <c:pt idx="13">
                  <c:v>0.11699999999999999</c:v>
                </c:pt>
                <c:pt idx="14">
                  <c:v>0</c:v>
                </c:pt>
                <c:pt idx="15">
                  <c:v>5.2133333333333337E-3</c:v>
                </c:pt>
                <c:pt idx="16">
                  <c:v>1.0776666666666665E-2</c:v>
                </c:pt>
                <c:pt idx="17">
                  <c:v>0</c:v>
                </c:pt>
                <c:pt idx="18">
                  <c:v>1.2456666666666666E-2</c:v>
                </c:pt>
                <c:pt idx="19">
                  <c:v>0.112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4A-4246-B668-4C826E98085B}"/>
            </c:ext>
          </c:extLst>
        </c:ser>
        <c:ser>
          <c:idx val="5"/>
          <c:order val="5"/>
          <c:tx>
            <c:strRef>
              <c:f>'8 ci'!$A$7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'8 ci'!$B$25:$U$25</c:f>
                <c:numCache>
                  <c:formatCode>General</c:formatCode>
                  <c:ptCount val="20"/>
                  <c:pt idx="0">
                    <c:v>1.8535880784764477E-2</c:v>
                  </c:pt>
                  <c:pt idx="1">
                    <c:v>5.7142927171616634E-2</c:v>
                  </c:pt>
                  <c:pt idx="2">
                    <c:v>1.1088343457613281E-2</c:v>
                  </c:pt>
                  <c:pt idx="3">
                    <c:v>3.9951418761977942E-4</c:v>
                  </c:pt>
                  <c:pt idx="4">
                    <c:v>3.3791113423949402E-4</c:v>
                  </c:pt>
                  <c:pt idx="5">
                    <c:v>1.3535129337645269E-2</c:v>
                  </c:pt>
                  <c:pt idx="6">
                    <c:v>1.9794982431643213E-3</c:v>
                  </c:pt>
                  <c:pt idx="7">
                    <c:v>2.2512480211904145E-2</c:v>
                  </c:pt>
                  <c:pt idx="8">
                    <c:v>4.4447166716068764E-4</c:v>
                  </c:pt>
                  <c:pt idx="9">
                    <c:v>1.8019245648896828E-2</c:v>
                  </c:pt>
                  <c:pt idx="10">
                    <c:v>6.0304881676694457E-3</c:v>
                  </c:pt>
                  <c:pt idx="11">
                    <c:v>0</c:v>
                  </c:pt>
                  <c:pt idx="12">
                    <c:v>6.7593842781823055E-3</c:v>
                  </c:pt>
                  <c:pt idx="13">
                    <c:v>6.1418177409733362E-5</c:v>
                  </c:pt>
                  <c:pt idx="14">
                    <c:v>0</c:v>
                  </c:pt>
                  <c:pt idx="15">
                    <c:v>0</c:v>
                  </c:pt>
                  <c:pt idx="16">
                    <c:v>2.4315020789523457E-2</c:v>
                  </c:pt>
                  <c:pt idx="17">
                    <c:v>0</c:v>
                  </c:pt>
                  <c:pt idx="18">
                    <c:v>0</c:v>
                  </c:pt>
                  <c:pt idx="19">
                    <c:v>1.8620397257427829E-3</c:v>
                  </c:pt>
                </c:numCache>
              </c:numRef>
            </c:plus>
            <c:minus>
              <c:numRef>
                <c:f>'8 ci'!$B$25:$U$25</c:f>
                <c:numCache>
                  <c:formatCode>General</c:formatCode>
                  <c:ptCount val="20"/>
                  <c:pt idx="0">
                    <c:v>1.8535880784764477E-2</c:v>
                  </c:pt>
                  <c:pt idx="1">
                    <c:v>5.7142927171616634E-2</c:v>
                  </c:pt>
                  <c:pt idx="2">
                    <c:v>1.1088343457613281E-2</c:v>
                  </c:pt>
                  <c:pt idx="3">
                    <c:v>3.9951418761977942E-4</c:v>
                  </c:pt>
                  <c:pt idx="4">
                    <c:v>3.3791113423949402E-4</c:v>
                  </c:pt>
                  <c:pt idx="5">
                    <c:v>1.3535129337645269E-2</c:v>
                  </c:pt>
                  <c:pt idx="6">
                    <c:v>1.9794982431643213E-3</c:v>
                  </c:pt>
                  <c:pt idx="7">
                    <c:v>2.2512480211904145E-2</c:v>
                  </c:pt>
                  <c:pt idx="8">
                    <c:v>4.4447166716068764E-4</c:v>
                  </c:pt>
                  <c:pt idx="9">
                    <c:v>1.8019245648896828E-2</c:v>
                  </c:pt>
                  <c:pt idx="10">
                    <c:v>6.0304881676694457E-3</c:v>
                  </c:pt>
                  <c:pt idx="11">
                    <c:v>0</c:v>
                  </c:pt>
                  <c:pt idx="12">
                    <c:v>6.7593842781823055E-3</c:v>
                  </c:pt>
                  <c:pt idx="13">
                    <c:v>6.1418177409733362E-5</c:v>
                  </c:pt>
                  <c:pt idx="14">
                    <c:v>0</c:v>
                  </c:pt>
                  <c:pt idx="15">
                    <c:v>0</c:v>
                  </c:pt>
                  <c:pt idx="16">
                    <c:v>2.4315020789523457E-2</c:v>
                  </c:pt>
                  <c:pt idx="17">
                    <c:v>0</c:v>
                  </c:pt>
                  <c:pt idx="18">
                    <c:v>0</c:v>
                  </c:pt>
                  <c:pt idx="19">
                    <c:v>1.8620397257427829E-3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val>
            <c:numRef>
              <c:f>'8 ci'!$B$7:$U$7</c:f>
              <c:numCache>
                <c:formatCode>General</c:formatCode>
                <c:ptCount val="20"/>
                <c:pt idx="0">
                  <c:v>3.0249999999999996E-2</c:v>
                </c:pt>
                <c:pt idx="1">
                  <c:v>0.17602500000000001</c:v>
                </c:pt>
                <c:pt idx="2">
                  <c:v>9.4324999999999999E-3</c:v>
                </c:pt>
                <c:pt idx="3">
                  <c:v>2.4287500000000001E-4</c:v>
                </c:pt>
                <c:pt idx="4">
                  <c:v>3.4912500000000004E-4</c:v>
                </c:pt>
                <c:pt idx="5">
                  <c:v>9.2076337500000011E-3</c:v>
                </c:pt>
                <c:pt idx="6">
                  <c:v>2.0312500000000001E-3</c:v>
                </c:pt>
                <c:pt idx="7">
                  <c:v>2.4825E-2</c:v>
                </c:pt>
                <c:pt idx="8">
                  <c:v>4.4650000000000001E-4</c:v>
                </c:pt>
                <c:pt idx="9">
                  <c:v>2.3901249999999999E-2</c:v>
                </c:pt>
                <c:pt idx="10">
                  <c:v>1.07475E-2</c:v>
                </c:pt>
                <c:pt idx="11">
                  <c:v>0</c:v>
                </c:pt>
                <c:pt idx="12">
                  <c:v>5.5624999999999997E-3</c:v>
                </c:pt>
                <c:pt idx="13">
                  <c:v>3.3500000000000001E-5</c:v>
                </c:pt>
                <c:pt idx="14">
                  <c:v>0</c:v>
                </c:pt>
                <c:pt idx="15">
                  <c:v>0</c:v>
                </c:pt>
                <c:pt idx="16">
                  <c:v>1.7035000000000002E-2</c:v>
                </c:pt>
                <c:pt idx="17">
                  <c:v>0</c:v>
                </c:pt>
                <c:pt idx="18">
                  <c:v>0</c:v>
                </c:pt>
                <c:pt idx="19">
                  <c:v>1.3537499999999999E-3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4A-4246-B668-4C826E98085B}"/>
            </c:ext>
          </c:extLst>
        </c:ser>
        <c:ser>
          <c:idx val="6"/>
          <c:order val="6"/>
          <c:tx>
            <c:strRef>
              <c:f>'8 ci'!$A$8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'8 ci'!$B$26:$U$26</c:f>
                <c:numCache>
                  <c:formatCode>General</c:formatCode>
                  <c:ptCount val="20"/>
                  <c:pt idx="0">
                    <c:v>2.3870484584365734E-2</c:v>
                  </c:pt>
                  <c:pt idx="1">
                    <c:v>2.4483675797979379E-3</c:v>
                  </c:pt>
                  <c:pt idx="2">
                    <c:v>2.3623901524190354E-2</c:v>
                  </c:pt>
                  <c:pt idx="3">
                    <c:v>4.4376773626897421E-3</c:v>
                  </c:pt>
                  <c:pt idx="4">
                    <c:v>1.8223837793125113E-3</c:v>
                  </c:pt>
                  <c:pt idx="5">
                    <c:v>8.8521666933885652E-3</c:v>
                  </c:pt>
                  <c:pt idx="6">
                    <c:v>1.2071374233466237E-2</c:v>
                  </c:pt>
                  <c:pt idx="7">
                    <c:v>2.9351087784821504E-2</c:v>
                  </c:pt>
                  <c:pt idx="8">
                    <c:v>5.2255989156320494E-2</c:v>
                  </c:pt>
                  <c:pt idx="9">
                    <c:v>6.3042231148993134E-3</c:v>
                  </c:pt>
                  <c:pt idx="10">
                    <c:v>1.5916222124292456E-2</c:v>
                  </c:pt>
                  <c:pt idx="11">
                    <c:v>8.8006355126280088E-3</c:v>
                  </c:pt>
                  <c:pt idx="12">
                    <c:v>0</c:v>
                  </c:pt>
                  <c:pt idx="13">
                    <c:v>5.4739022840909722E-3</c:v>
                  </c:pt>
                  <c:pt idx="14">
                    <c:v>4.5929781126212866E-4</c:v>
                  </c:pt>
                  <c:pt idx="15">
                    <c:v>0.12824032199841942</c:v>
                  </c:pt>
                  <c:pt idx="16">
                    <c:v>0</c:v>
                  </c:pt>
                  <c:pt idx="17">
                    <c:v>9.9893658568929691E-2</c:v>
                  </c:pt>
                  <c:pt idx="18">
                    <c:v>0</c:v>
                  </c:pt>
                  <c:pt idx="19">
                    <c:v>4.9097582128785266E-3</c:v>
                  </c:pt>
                </c:numCache>
              </c:numRef>
            </c:plus>
            <c:minus>
              <c:numRef>
                <c:f>'8 ci'!$B$26:$U$26</c:f>
                <c:numCache>
                  <c:formatCode>General</c:formatCode>
                  <c:ptCount val="20"/>
                  <c:pt idx="0">
                    <c:v>2.3870484584365734E-2</c:v>
                  </c:pt>
                  <c:pt idx="1">
                    <c:v>2.4483675797979379E-3</c:v>
                  </c:pt>
                  <c:pt idx="2">
                    <c:v>2.3623901524190354E-2</c:v>
                  </c:pt>
                  <c:pt idx="3">
                    <c:v>4.4376773626897421E-3</c:v>
                  </c:pt>
                  <c:pt idx="4">
                    <c:v>1.8223837793125113E-3</c:v>
                  </c:pt>
                  <c:pt idx="5">
                    <c:v>8.8521666933885652E-3</c:v>
                  </c:pt>
                  <c:pt idx="6">
                    <c:v>1.2071374233466237E-2</c:v>
                  </c:pt>
                  <c:pt idx="7">
                    <c:v>2.9351087784821504E-2</c:v>
                  </c:pt>
                  <c:pt idx="8">
                    <c:v>5.2255989156320494E-2</c:v>
                  </c:pt>
                  <c:pt idx="9">
                    <c:v>6.3042231148993134E-3</c:v>
                  </c:pt>
                  <c:pt idx="10">
                    <c:v>1.5916222124292456E-2</c:v>
                  </c:pt>
                  <c:pt idx="11">
                    <c:v>8.8006355126280088E-3</c:v>
                  </c:pt>
                  <c:pt idx="12">
                    <c:v>0</c:v>
                  </c:pt>
                  <c:pt idx="13">
                    <c:v>5.4739022840909722E-3</c:v>
                  </c:pt>
                  <c:pt idx="14">
                    <c:v>4.5929781126212866E-4</c:v>
                  </c:pt>
                  <c:pt idx="15">
                    <c:v>0.12824032199841942</c:v>
                  </c:pt>
                  <c:pt idx="16">
                    <c:v>0</c:v>
                  </c:pt>
                  <c:pt idx="17">
                    <c:v>9.9893658568929691E-2</c:v>
                  </c:pt>
                  <c:pt idx="18">
                    <c:v>0</c:v>
                  </c:pt>
                  <c:pt idx="19">
                    <c:v>4.9097582128785266E-3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2060"/>
                </a:solidFill>
                <a:round/>
              </a:ln>
              <a:effectLst/>
            </c:spPr>
          </c:errBars>
          <c:val>
            <c:numRef>
              <c:f>'8 ci'!$B$8:$U$8</c:f>
              <c:numCache>
                <c:formatCode>General</c:formatCode>
                <c:ptCount val="20"/>
                <c:pt idx="0">
                  <c:v>1.4388000000000001E-2</c:v>
                </c:pt>
                <c:pt idx="1">
                  <c:v>2.8540078199999997E-3</c:v>
                </c:pt>
                <c:pt idx="2">
                  <c:v>1.4853999999999997E-2</c:v>
                </c:pt>
                <c:pt idx="3">
                  <c:v>3.2263999999999999E-3</c:v>
                </c:pt>
                <c:pt idx="4">
                  <c:v>1.1747999999999999E-3</c:v>
                </c:pt>
                <c:pt idx="5">
                  <c:v>1.2997999999999999E-2</c:v>
                </c:pt>
                <c:pt idx="6">
                  <c:v>1.6625999999999998E-2</c:v>
                </c:pt>
                <c:pt idx="7">
                  <c:v>3.5869999999999999E-2</c:v>
                </c:pt>
                <c:pt idx="8">
                  <c:v>5.9219999999999995E-2</c:v>
                </c:pt>
                <c:pt idx="9">
                  <c:v>4.8497999999999996E-3</c:v>
                </c:pt>
                <c:pt idx="10">
                  <c:v>1.0003999999999999E-2</c:v>
                </c:pt>
                <c:pt idx="11">
                  <c:v>7.4200000000000004E-3</c:v>
                </c:pt>
                <c:pt idx="12">
                  <c:v>0</c:v>
                </c:pt>
                <c:pt idx="13">
                  <c:v>8.8079999999999999E-3</c:v>
                </c:pt>
                <c:pt idx="14">
                  <c:v>2.6199999999999997E-4</c:v>
                </c:pt>
                <c:pt idx="15">
                  <c:v>0.135628</c:v>
                </c:pt>
                <c:pt idx="16">
                  <c:v>0</c:v>
                </c:pt>
                <c:pt idx="17">
                  <c:v>0.14482200000000001</c:v>
                </c:pt>
                <c:pt idx="18">
                  <c:v>0</c:v>
                </c:pt>
                <c:pt idx="19">
                  <c:v>3.156E-3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4A-4246-B668-4C826E98085B}"/>
            </c:ext>
          </c:extLst>
        </c:ser>
        <c:ser>
          <c:idx val="7"/>
          <c:order val="7"/>
          <c:tx>
            <c:strRef>
              <c:f>'8 ci'!$A$9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'8 ci'!$B$27:$U$27</c:f>
                <c:numCache>
                  <c:formatCode>General</c:formatCode>
                  <c:ptCount val="20"/>
                  <c:pt idx="0">
                    <c:v>5.5649329362668842E-3</c:v>
                  </c:pt>
                  <c:pt idx="1">
                    <c:v>1.4484415446702266E-3</c:v>
                  </c:pt>
                  <c:pt idx="2">
                    <c:v>4.3965825638960596E-3</c:v>
                  </c:pt>
                  <c:pt idx="3">
                    <c:v>7.0018821528253618E-3</c:v>
                  </c:pt>
                  <c:pt idx="4">
                    <c:v>9.9719064161725834E-3</c:v>
                  </c:pt>
                  <c:pt idx="5">
                    <c:v>1.9058567983062248E-3</c:v>
                  </c:pt>
                  <c:pt idx="6">
                    <c:v>9.9108868251615197E-3</c:v>
                  </c:pt>
                  <c:pt idx="7">
                    <c:v>1.3842182955918977E-2</c:v>
                  </c:pt>
                  <c:pt idx="8">
                    <c:v>3.0027166279873582E-3</c:v>
                  </c:pt>
                  <c:pt idx="9">
                    <c:v>3.9160124584559884E-3</c:v>
                  </c:pt>
                  <c:pt idx="10">
                    <c:v>1.2484421084812567E-2</c:v>
                  </c:pt>
                  <c:pt idx="11">
                    <c:v>3.708823450159679E-3</c:v>
                  </c:pt>
                  <c:pt idx="12">
                    <c:v>2.1493874256704689E-3</c:v>
                  </c:pt>
                  <c:pt idx="13">
                    <c:v>3.2124570988108143E-3</c:v>
                  </c:pt>
                  <c:pt idx="14">
                    <c:v>6.4220764796184765E-3</c:v>
                  </c:pt>
                  <c:pt idx="15">
                    <c:v>2.9797946299066238E-3</c:v>
                  </c:pt>
                  <c:pt idx="16">
                    <c:v>8.4456220873064018E-4</c:v>
                  </c:pt>
                  <c:pt idx="17">
                    <c:v>4.7344903849530721E-3</c:v>
                  </c:pt>
                  <c:pt idx="18">
                    <c:v>1.5409978972281049E-3</c:v>
                  </c:pt>
                  <c:pt idx="19">
                    <c:v>3.1753020859287976E-3</c:v>
                  </c:pt>
                </c:numCache>
              </c:numRef>
            </c:plus>
            <c:minus>
              <c:numRef>
                <c:f>'8 ci'!$B$27:$U$27</c:f>
                <c:numCache>
                  <c:formatCode>General</c:formatCode>
                  <c:ptCount val="20"/>
                  <c:pt idx="0">
                    <c:v>5.5649329362668842E-3</c:v>
                  </c:pt>
                  <c:pt idx="1">
                    <c:v>1.4484415446702266E-3</c:v>
                  </c:pt>
                  <c:pt idx="2">
                    <c:v>4.3965825638960596E-3</c:v>
                  </c:pt>
                  <c:pt idx="3">
                    <c:v>7.0018821528253618E-3</c:v>
                  </c:pt>
                  <c:pt idx="4">
                    <c:v>9.9719064161725834E-3</c:v>
                  </c:pt>
                  <c:pt idx="5">
                    <c:v>1.9058567983062248E-3</c:v>
                  </c:pt>
                  <c:pt idx="6">
                    <c:v>9.9108868251615197E-3</c:v>
                  </c:pt>
                  <c:pt idx="7">
                    <c:v>1.3842182955918977E-2</c:v>
                  </c:pt>
                  <c:pt idx="8">
                    <c:v>3.0027166279873582E-3</c:v>
                  </c:pt>
                  <c:pt idx="9">
                    <c:v>3.9160124584559884E-3</c:v>
                  </c:pt>
                  <c:pt idx="10">
                    <c:v>1.2484421084812567E-2</c:v>
                  </c:pt>
                  <c:pt idx="11">
                    <c:v>3.708823450159679E-3</c:v>
                  </c:pt>
                  <c:pt idx="12">
                    <c:v>2.1493874256704689E-3</c:v>
                  </c:pt>
                  <c:pt idx="13">
                    <c:v>3.2124570988108143E-3</c:v>
                  </c:pt>
                  <c:pt idx="14">
                    <c:v>6.4220764796184765E-3</c:v>
                  </c:pt>
                  <c:pt idx="15">
                    <c:v>2.9797946299066238E-3</c:v>
                  </c:pt>
                  <c:pt idx="16">
                    <c:v>8.4456220873064018E-4</c:v>
                  </c:pt>
                  <c:pt idx="17">
                    <c:v>4.7344903849530721E-3</c:v>
                  </c:pt>
                  <c:pt idx="18">
                    <c:v>1.5409978972281049E-3</c:v>
                  </c:pt>
                  <c:pt idx="19">
                    <c:v>3.1753020859287976E-3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errBars>
          <c:val>
            <c:numRef>
              <c:f>'8 ci'!$B$9:$U$9</c:f>
              <c:numCache>
                <c:formatCode>General</c:formatCode>
                <c:ptCount val="20"/>
                <c:pt idx="0">
                  <c:v>9.5866097560975607E-3</c:v>
                </c:pt>
                <c:pt idx="1">
                  <c:v>3.2085243902439022E-3</c:v>
                </c:pt>
                <c:pt idx="2">
                  <c:v>3.4271871463414636E-3</c:v>
                </c:pt>
                <c:pt idx="3">
                  <c:v>2.6983682926829278E-2</c:v>
                </c:pt>
                <c:pt idx="4">
                  <c:v>1.216939756097561E-2</c:v>
                </c:pt>
                <c:pt idx="5">
                  <c:v>1.883141463414634E-3</c:v>
                </c:pt>
                <c:pt idx="6">
                  <c:v>1.6068504878048777E-2</c:v>
                </c:pt>
                <c:pt idx="7">
                  <c:v>2.1976407317073184E-2</c:v>
                </c:pt>
                <c:pt idx="8">
                  <c:v>4.1390487804878057E-3</c:v>
                </c:pt>
                <c:pt idx="9">
                  <c:v>7.1125219512195113E-3</c:v>
                </c:pt>
                <c:pt idx="10">
                  <c:v>2.7104761219512195E-2</c:v>
                </c:pt>
                <c:pt idx="11">
                  <c:v>4.7617073170731702E-3</c:v>
                </c:pt>
                <c:pt idx="12">
                  <c:v>3.6217073170731703E-3</c:v>
                </c:pt>
                <c:pt idx="13">
                  <c:v>5.5420989439024376E-3</c:v>
                </c:pt>
                <c:pt idx="14">
                  <c:v>1.0304365853658537E-2</c:v>
                </c:pt>
                <c:pt idx="15">
                  <c:v>5.8271219512195122E-3</c:v>
                </c:pt>
                <c:pt idx="16">
                  <c:v>6.1780487804878039E-4</c:v>
                </c:pt>
                <c:pt idx="17">
                  <c:v>6.3521951219512197E-3</c:v>
                </c:pt>
                <c:pt idx="18">
                  <c:v>2.1527804878048776E-3</c:v>
                </c:pt>
                <c:pt idx="19">
                  <c:v>4.4401219512195129E-3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4A-4246-B668-4C826E98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490208"/>
        <c:axId val="717483976"/>
      </c:lineChart>
      <c:catAx>
        <c:axId val="71749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83976"/>
        <c:crosses val="autoZero"/>
        <c:auto val="1"/>
        <c:lblAlgn val="ctr"/>
        <c:lblOffset val="100"/>
        <c:noMultiLvlLbl val="0"/>
      </c:catAx>
      <c:valAx>
        <c:axId val="71748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'3'!$B$6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'3'!$C$6:$V$6</c:f>
              <c:numCache>
                <c:formatCode>0.00E+00</c:formatCode>
                <c:ptCount val="20"/>
                <c:pt idx="0">
                  <c:v>0</c:v>
                </c:pt>
                <c:pt idx="1">
                  <c:v>6.4899999999999995E-4</c:v>
                </c:pt>
                <c:pt idx="2">
                  <c:v>0</c:v>
                </c:pt>
                <c:pt idx="3">
                  <c:v>0.153</c:v>
                </c:pt>
                <c:pt idx="4">
                  <c:v>7.1749999999999996E-5</c:v>
                </c:pt>
                <c:pt idx="5">
                  <c:v>8.4250000000000004E-4</c:v>
                </c:pt>
                <c:pt idx="6">
                  <c:v>1.5601249999999999E-2</c:v>
                </c:pt>
                <c:pt idx="7">
                  <c:v>2.8699999999999998E-4</c:v>
                </c:pt>
                <c:pt idx="8">
                  <c:v>7.2000000000000005E-4</c:v>
                </c:pt>
                <c:pt idx="9">
                  <c:v>0.12615000000000001</c:v>
                </c:pt>
                <c:pt idx="10">
                  <c:v>0</c:v>
                </c:pt>
                <c:pt idx="11">
                  <c:v>0</c:v>
                </c:pt>
                <c:pt idx="12">
                  <c:v>2.3700000000000001E-3</c:v>
                </c:pt>
                <c:pt idx="13">
                  <c:v>0</c:v>
                </c:pt>
                <c:pt idx="14">
                  <c:v>0.29462500000000003</c:v>
                </c:pt>
                <c:pt idx="15">
                  <c:v>4.3924999999999997E-3</c:v>
                </c:pt>
                <c:pt idx="16">
                  <c:v>0</c:v>
                </c:pt>
                <c:pt idx="17">
                  <c:v>0</c:v>
                </c:pt>
                <c:pt idx="18">
                  <c:v>2.66E-3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1-456A-AA5E-6001237BCC26}"/>
            </c:ext>
          </c:extLst>
        </c:ser>
        <c:ser>
          <c:idx val="1"/>
          <c:order val="1"/>
          <c:tx>
            <c:strRef>
              <c:f>'3'!$B$21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'3'!$C$21:$V$21</c:f>
              <c:numCache>
                <c:formatCode>0.00E+00</c:formatCode>
                <c:ptCount val="20"/>
                <c:pt idx="0">
                  <c:v>9.4261538461538466E-2</c:v>
                </c:pt>
                <c:pt idx="1">
                  <c:v>7.1046153846153846E-3</c:v>
                </c:pt>
                <c:pt idx="2">
                  <c:v>4.8735469230769227E-2</c:v>
                </c:pt>
                <c:pt idx="3">
                  <c:v>1.3763076923076923E-2</c:v>
                </c:pt>
                <c:pt idx="4">
                  <c:v>7.6011076923076931E-2</c:v>
                </c:pt>
                <c:pt idx="5">
                  <c:v>2.6254461538461537E-3</c:v>
                </c:pt>
                <c:pt idx="6">
                  <c:v>3.9094615384615379E-3</c:v>
                </c:pt>
                <c:pt idx="7">
                  <c:v>1.5534538461538461E-2</c:v>
                </c:pt>
                <c:pt idx="8">
                  <c:v>3.5634769230769234E-2</c:v>
                </c:pt>
                <c:pt idx="9">
                  <c:v>8.9292307692307692E-3</c:v>
                </c:pt>
                <c:pt idx="10">
                  <c:v>7.0769230769230779E-2</c:v>
                </c:pt>
                <c:pt idx="11">
                  <c:v>1.6963076923076921E-2</c:v>
                </c:pt>
                <c:pt idx="12">
                  <c:v>5.8769230769230768E-2</c:v>
                </c:pt>
                <c:pt idx="13">
                  <c:v>0.12902307692307693</c:v>
                </c:pt>
                <c:pt idx="14">
                  <c:v>1.4723076923076925E-3</c:v>
                </c:pt>
                <c:pt idx="15">
                  <c:v>2.1638461538461538E-3</c:v>
                </c:pt>
                <c:pt idx="16">
                  <c:v>2.8115384615384617E-3</c:v>
                </c:pt>
                <c:pt idx="17">
                  <c:v>4.3711923076923065E-2</c:v>
                </c:pt>
                <c:pt idx="18">
                  <c:v>2.9615384615384616E-3</c:v>
                </c:pt>
                <c:pt idx="19">
                  <c:v>2.6946153846153845E-2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1-456A-AA5E-6001237BCC26}"/>
            </c:ext>
          </c:extLst>
        </c:ser>
        <c:ser>
          <c:idx val="2"/>
          <c:order val="2"/>
          <c:tx>
            <c:strRef>
              <c:f>'3'!$B$83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'3'!$C$83:$V$83</c:f>
              <c:numCache>
                <c:formatCode>0.00E+00</c:formatCode>
                <c:ptCount val="20"/>
                <c:pt idx="0">
                  <c:v>1.0947606666666667E-2</c:v>
                </c:pt>
                <c:pt idx="1">
                  <c:v>2.6225158985E-2</c:v>
                </c:pt>
                <c:pt idx="2">
                  <c:v>1.3729226216666666E-2</c:v>
                </c:pt>
                <c:pt idx="3">
                  <c:v>2.6883633333333344E-2</c:v>
                </c:pt>
                <c:pt idx="4">
                  <c:v>8.0106216666666671E-3</c:v>
                </c:pt>
                <c:pt idx="5">
                  <c:v>1.76964345E-2</c:v>
                </c:pt>
                <c:pt idx="6">
                  <c:v>2.8124478333333335E-2</c:v>
                </c:pt>
                <c:pt idx="7">
                  <c:v>3.0124728333333333E-2</c:v>
                </c:pt>
                <c:pt idx="8">
                  <c:v>1.4815183333333337E-2</c:v>
                </c:pt>
                <c:pt idx="9">
                  <c:v>8.6319733333333325E-3</c:v>
                </c:pt>
                <c:pt idx="10">
                  <c:v>1.9743420166666671E-2</c:v>
                </c:pt>
                <c:pt idx="11">
                  <c:v>9.6185000000000003E-3</c:v>
                </c:pt>
                <c:pt idx="12">
                  <c:v>3.2164999999999993E-3</c:v>
                </c:pt>
                <c:pt idx="13">
                  <c:v>3.3787342783333329E-3</c:v>
                </c:pt>
                <c:pt idx="14">
                  <c:v>9.6748166666666673E-3</c:v>
                </c:pt>
                <c:pt idx="15">
                  <c:v>2.2280200000000007E-2</c:v>
                </c:pt>
                <c:pt idx="16">
                  <c:v>1.8911500000000001E-2</c:v>
                </c:pt>
                <c:pt idx="17">
                  <c:v>1.1347500000000002E-2</c:v>
                </c:pt>
                <c:pt idx="18">
                  <c:v>1.6993966666666669E-2</c:v>
                </c:pt>
                <c:pt idx="19">
                  <c:v>3.7795833333333336E-3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1-456A-AA5E-6001237BC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331552"/>
        <c:axId val="894332208"/>
      </c:lineChart>
      <c:catAx>
        <c:axId val="89433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32208"/>
        <c:crosses val="autoZero"/>
        <c:auto val="1"/>
        <c:lblAlgn val="ctr"/>
        <c:lblOffset val="100"/>
        <c:noMultiLvlLbl val="0"/>
      </c:catAx>
      <c:valAx>
        <c:axId val="8943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3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'4'!$B$11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'4'!$C$11:$V$11</c:f>
              <c:numCache>
                <c:formatCode>0.00E+00</c:formatCode>
                <c:ptCount val="20"/>
                <c:pt idx="0">
                  <c:v>0.12265555555555557</c:v>
                </c:pt>
                <c:pt idx="1">
                  <c:v>7.2022222222222227E-3</c:v>
                </c:pt>
                <c:pt idx="2">
                  <c:v>6.1888888888888896E-2</c:v>
                </c:pt>
                <c:pt idx="3">
                  <c:v>1.6301111111111113E-2</c:v>
                </c:pt>
                <c:pt idx="4">
                  <c:v>8.313711111111112E-2</c:v>
                </c:pt>
                <c:pt idx="5">
                  <c:v>2.9204444444444443E-3</c:v>
                </c:pt>
                <c:pt idx="6">
                  <c:v>3.1188888888888889E-3</c:v>
                </c:pt>
                <c:pt idx="7">
                  <c:v>1.906222222222222E-2</c:v>
                </c:pt>
                <c:pt idx="8">
                  <c:v>3.2333333333333332E-2</c:v>
                </c:pt>
                <c:pt idx="9">
                  <c:v>9.9077777777777775E-3</c:v>
                </c:pt>
                <c:pt idx="10">
                  <c:v>4.7422222222222227E-2</c:v>
                </c:pt>
                <c:pt idx="11">
                  <c:v>1.9022222222222222E-2</c:v>
                </c:pt>
                <c:pt idx="12">
                  <c:v>8.4888888888888889E-2</c:v>
                </c:pt>
                <c:pt idx="13">
                  <c:v>0.17766666666666667</c:v>
                </c:pt>
                <c:pt idx="14">
                  <c:v>1.3788888888888889E-3</c:v>
                </c:pt>
                <c:pt idx="15">
                  <c:v>2.5100000000000001E-3</c:v>
                </c:pt>
                <c:pt idx="16">
                  <c:v>3.5922222222222219E-3</c:v>
                </c:pt>
                <c:pt idx="17">
                  <c:v>1.6450555555555555E-2</c:v>
                </c:pt>
                <c:pt idx="18">
                  <c:v>4.1522222222222221E-3</c:v>
                </c:pt>
                <c:pt idx="19">
                  <c:v>3.7333333333333336E-2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B-45A2-9231-0D9B6CB10FD4}"/>
            </c:ext>
          </c:extLst>
        </c:ser>
        <c:ser>
          <c:idx val="1"/>
          <c:order val="1"/>
          <c:tx>
            <c:strRef>
              <c:f>'4'!$B$22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'4'!$C$22:$V$22</c:f>
              <c:numCache>
                <c:formatCode>0.00E+00</c:formatCode>
                <c:ptCount val="20"/>
                <c:pt idx="0">
                  <c:v>1.1185044444444445E-2</c:v>
                </c:pt>
                <c:pt idx="1">
                  <c:v>3.7600000000000003E-3</c:v>
                </c:pt>
                <c:pt idx="2">
                  <c:v>7.4868888888888901E-2</c:v>
                </c:pt>
                <c:pt idx="3">
                  <c:v>1.619022222222222E-2</c:v>
                </c:pt>
                <c:pt idx="4">
                  <c:v>2.4233777777777781E-2</c:v>
                </c:pt>
                <c:pt idx="5">
                  <c:v>9.9107000000000001E-2</c:v>
                </c:pt>
                <c:pt idx="6">
                  <c:v>6.6818888888888886E-2</c:v>
                </c:pt>
                <c:pt idx="7">
                  <c:v>5.7588999999999987E-2</c:v>
                </c:pt>
                <c:pt idx="8">
                  <c:v>8.1426666666666661E-2</c:v>
                </c:pt>
                <c:pt idx="9">
                  <c:v>6.2516666666666658E-3</c:v>
                </c:pt>
                <c:pt idx="10">
                  <c:v>6.7011111111111117E-3</c:v>
                </c:pt>
                <c:pt idx="11">
                  <c:v>4.3788888888888891E-2</c:v>
                </c:pt>
                <c:pt idx="12">
                  <c:v>0</c:v>
                </c:pt>
                <c:pt idx="13">
                  <c:v>4.0588888888888888E-3</c:v>
                </c:pt>
                <c:pt idx="14">
                  <c:v>2.8666666666666667E-3</c:v>
                </c:pt>
                <c:pt idx="15">
                  <c:v>7.6615555555555548E-2</c:v>
                </c:pt>
                <c:pt idx="16">
                  <c:v>0.1085888888888889</c:v>
                </c:pt>
                <c:pt idx="17">
                  <c:v>6.3166666666666663E-2</c:v>
                </c:pt>
                <c:pt idx="18">
                  <c:v>0.10329155555555557</c:v>
                </c:pt>
                <c:pt idx="19">
                  <c:v>3.5888888888888884E-3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B-45A2-9231-0D9B6CB10FD4}"/>
            </c:ext>
          </c:extLst>
        </c:ser>
        <c:ser>
          <c:idx val="2"/>
          <c:order val="2"/>
          <c:tx>
            <c:strRef>
              <c:f>'4'!$B$33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'4'!$C$33:$V$33</c:f>
              <c:numCache>
                <c:formatCode>0.00E+00</c:formatCode>
                <c:ptCount val="20"/>
                <c:pt idx="0">
                  <c:v>1.1555555555555555E-3</c:v>
                </c:pt>
                <c:pt idx="1">
                  <c:v>2.2451111111111109E-3</c:v>
                </c:pt>
                <c:pt idx="2">
                  <c:v>0</c:v>
                </c:pt>
                <c:pt idx="3">
                  <c:v>0.13191111111111109</c:v>
                </c:pt>
                <c:pt idx="4">
                  <c:v>1.3822222222222222E-4</c:v>
                </c:pt>
                <c:pt idx="5">
                  <c:v>3.7444444444444444E-4</c:v>
                </c:pt>
                <c:pt idx="6">
                  <c:v>6.7932777777777772E-2</c:v>
                </c:pt>
                <c:pt idx="7">
                  <c:v>1.5460888888888889E-2</c:v>
                </c:pt>
                <c:pt idx="8">
                  <c:v>1.7422222222222223E-3</c:v>
                </c:pt>
                <c:pt idx="9">
                  <c:v>6.2754555555555563E-2</c:v>
                </c:pt>
                <c:pt idx="10">
                  <c:v>9.8222222222222235E-3</c:v>
                </c:pt>
                <c:pt idx="11">
                  <c:v>0</c:v>
                </c:pt>
                <c:pt idx="12">
                  <c:v>1.0533333333333334E-3</c:v>
                </c:pt>
                <c:pt idx="13">
                  <c:v>2.2555555555555556E-5</c:v>
                </c:pt>
                <c:pt idx="14">
                  <c:v>0.16715555555555556</c:v>
                </c:pt>
                <c:pt idx="15">
                  <c:v>1.9685555555555553E-2</c:v>
                </c:pt>
                <c:pt idx="16">
                  <c:v>0</c:v>
                </c:pt>
                <c:pt idx="17">
                  <c:v>0</c:v>
                </c:pt>
                <c:pt idx="18">
                  <c:v>1.632E-3</c:v>
                </c:pt>
                <c:pt idx="19">
                  <c:v>1.6022222222222223E-3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B-45A2-9231-0D9B6CB10FD4}"/>
            </c:ext>
          </c:extLst>
        </c:ser>
        <c:ser>
          <c:idx val="3"/>
          <c:order val="3"/>
          <c:tx>
            <c:strRef>
              <c:f>'4'!$B$85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'4'!$C$85:$V$85</c:f>
              <c:numCache>
                <c:formatCode>0.00E+00</c:formatCode>
                <c:ptCount val="20"/>
                <c:pt idx="0">
                  <c:v>1.334582E-2</c:v>
                </c:pt>
                <c:pt idx="1">
                  <c:v>3.0991990782000003E-2</c:v>
                </c:pt>
                <c:pt idx="2">
                  <c:v>4.5298934600000009E-3</c:v>
                </c:pt>
                <c:pt idx="3">
                  <c:v>1.8486319999999997E-2</c:v>
                </c:pt>
                <c:pt idx="4">
                  <c:v>1.0029725999999999E-2</c:v>
                </c:pt>
                <c:pt idx="5">
                  <c:v>3.5533973999999999E-3</c:v>
                </c:pt>
                <c:pt idx="6">
                  <c:v>1.1197233999999999E-2</c:v>
                </c:pt>
                <c:pt idx="7">
                  <c:v>2.3631434000000003E-2</c:v>
                </c:pt>
                <c:pt idx="8">
                  <c:v>6.3104600000000004E-3</c:v>
                </c:pt>
                <c:pt idx="9">
                  <c:v>8.5674480000000001E-3</c:v>
                </c:pt>
                <c:pt idx="10">
                  <c:v>3.0581904200000003E-2</c:v>
                </c:pt>
                <c:pt idx="11">
                  <c:v>4.6465999999999999E-3</c:v>
                </c:pt>
                <c:pt idx="12">
                  <c:v>3.8597999999999992E-3</c:v>
                </c:pt>
                <c:pt idx="13">
                  <c:v>4.8858211339999989E-3</c:v>
                </c:pt>
                <c:pt idx="14">
                  <c:v>4.7103800000000001E-3</c:v>
                </c:pt>
                <c:pt idx="15">
                  <c:v>9.8642400000000015E-3</c:v>
                </c:pt>
                <c:pt idx="16">
                  <c:v>3.2322000000000006E-3</c:v>
                </c:pt>
                <c:pt idx="17">
                  <c:v>1.0651000000000001E-2</c:v>
                </c:pt>
                <c:pt idx="18">
                  <c:v>1.7419199999999999E-3</c:v>
                </c:pt>
                <c:pt idx="19">
                  <c:v>3.8871000000000001E-3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BB-45A2-9231-0D9B6CB10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369272"/>
        <c:axId val="894365008"/>
      </c:lineChart>
      <c:catAx>
        <c:axId val="894369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65008"/>
        <c:crosses val="autoZero"/>
        <c:auto val="1"/>
        <c:lblAlgn val="ctr"/>
        <c:lblOffset val="100"/>
        <c:noMultiLvlLbl val="0"/>
      </c:catAx>
      <c:valAx>
        <c:axId val="8943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6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'5'!$B$10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'5'!$C$10:$V$10</c:f>
              <c:numCache>
                <c:formatCode>0.00E+00</c:formatCode>
                <c:ptCount val="20"/>
                <c:pt idx="0">
                  <c:v>4.9299999999999995E-3</c:v>
                </c:pt>
                <c:pt idx="1">
                  <c:v>2.8937548875000003E-3</c:v>
                </c:pt>
                <c:pt idx="2">
                  <c:v>4.7749999999999995E-4</c:v>
                </c:pt>
                <c:pt idx="3">
                  <c:v>6.9099999999999995E-2</c:v>
                </c:pt>
                <c:pt idx="4">
                  <c:v>4.5498750000000001E-3</c:v>
                </c:pt>
                <c:pt idx="5">
                  <c:v>6.5091249999999993E-3</c:v>
                </c:pt>
                <c:pt idx="6">
                  <c:v>0.14020874999999999</c:v>
                </c:pt>
                <c:pt idx="7">
                  <c:v>8.2750000000000004E-2</c:v>
                </c:pt>
                <c:pt idx="8">
                  <c:v>1.6000000000000001E-3</c:v>
                </c:pt>
                <c:pt idx="9">
                  <c:v>2.01125E-3</c:v>
                </c:pt>
                <c:pt idx="10">
                  <c:v>1.1050000000000001E-2</c:v>
                </c:pt>
                <c:pt idx="11">
                  <c:v>2.5875E-3</c:v>
                </c:pt>
                <c:pt idx="12">
                  <c:v>0</c:v>
                </c:pt>
                <c:pt idx="13">
                  <c:v>3.065E-3</c:v>
                </c:pt>
                <c:pt idx="14">
                  <c:v>2.6213750000000001E-2</c:v>
                </c:pt>
                <c:pt idx="15">
                  <c:v>0.11799999999999999</c:v>
                </c:pt>
                <c:pt idx="16">
                  <c:v>2.0275000000000001E-2</c:v>
                </c:pt>
                <c:pt idx="17">
                  <c:v>1.395125E-2</c:v>
                </c:pt>
                <c:pt idx="18">
                  <c:v>0.10134375</c:v>
                </c:pt>
                <c:pt idx="19">
                  <c:v>1.8025000000000001E-3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D-45CF-B96F-C40CD61AD5DF}"/>
            </c:ext>
          </c:extLst>
        </c:ser>
        <c:ser>
          <c:idx val="1"/>
          <c:order val="1"/>
          <c:tx>
            <c:strRef>
              <c:f>'5'!$B$21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'5'!$C$21:$V$21</c:f>
              <c:numCache>
                <c:formatCode>0.00E+00</c:formatCode>
                <c:ptCount val="20"/>
                <c:pt idx="0">
                  <c:v>0.12265555555555557</c:v>
                </c:pt>
                <c:pt idx="1">
                  <c:v>7.2022222222222227E-3</c:v>
                </c:pt>
                <c:pt idx="2">
                  <c:v>6.1888888888888896E-2</c:v>
                </c:pt>
                <c:pt idx="3">
                  <c:v>1.6301111111111113E-2</c:v>
                </c:pt>
                <c:pt idx="4">
                  <c:v>8.313711111111112E-2</c:v>
                </c:pt>
                <c:pt idx="5">
                  <c:v>2.9204444444444443E-3</c:v>
                </c:pt>
                <c:pt idx="6">
                  <c:v>3.1188888888888889E-3</c:v>
                </c:pt>
                <c:pt idx="7">
                  <c:v>1.906222222222222E-2</c:v>
                </c:pt>
                <c:pt idx="8">
                  <c:v>3.2333333333333332E-2</c:v>
                </c:pt>
                <c:pt idx="9">
                  <c:v>9.9077777777777775E-3</c:v>
                </c:pt>
                <c:pt idx="10">
                  <c:v>4.7422222222222227E-2</c:v>
                </c:pt>
                <c:pt idx="11">
                  <c:v>1.9022222222222222E-2</c:v>
                </c:pt>
                <c:pt idx="12">
                  <c:v>8.4888888888888889E-2</c:v>
                </c:pt>
                <c:pt idx="13">
                  <c:v>0.17766666666666667</c:v>
                </c:pt>
                <c:pt idx="14">
                  <c:v>1.3788888888888889E-3</c:v>
                </c:pt>
                <c:pt idx="15">
                  <c:v>2.5100000000000001E-3</c:v>
                </c:pt>
                <c:pt idx="16">
                  <c:v>3.5922222222222219E-3</c:v>
                </c:pt>
                <c:pt idx="17">
                  <c:v>1.6450555555555555E-2</c:v>
                </c:pt>
                <c:pt idx="18">
                  <c:v>4.1522222222222221E-3</c:v>
                </c:pt>
                <c:pt idx="19">
                  <c:v>3.7333333333333336E-2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D-45CF-B96F-C40CD61AD5DF}"/>
            </c:ext>
          </c:extLst>
        </c:ser>
        <c:ser>
          <c:idx val="2"/>
          <c:order val="2"/>
          <c:tx>
            <c:strRef>
              <c:f>'5'!$B$29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'5'!$C$29:$V$29</c:f>
              <c:numCache>
                <c:formatCode>0.00E+00</c:formatCode>
                <c:ptCount val="20"/>
                <c:pt idx="0">
                  <c:v>0</c:v>
                </c:pt>
                <c:pt idx="1">
                  <c:v>4.3266666666666665E-4</c:v>
                </c:pt>
                <c:pt idx="2">
                  <c:v>0</c:v>
                </c:pt>
                <c:pt idx="3">
                  <c:v>0.12375000000000001</c:v>
                </c:pt>
                <c:pt idx="4">
                  <c:v>8.9833333333333326E-5</c:v>
                </c:pt>
                <c:pt idx="5">
                  <c:v>5.6166666666666669E-4</c:v>
                </c:pt>
                <c:pt idx="6">
                  <c:v>1.57325E-2</c:v>
                </c:pt>
                <c:pt idx="7">
                  <c:v>1.9133333333333331E-4</c:v>
                </c:pt>
                <c:pt idx="8">
                  <c:v>4.8000000000000001E-4</c:v>
                </c:pt>
                <c:pt idx="9">
                  <c:v>9.4033333333333344E-2</c:v>
                </c:pt>
                <c:pt idx="10">
                  <c:v>0</c:v>
                </c:pt>
                <c:pt idx="11">
                  <c:v>0</c:v>
                </c:pt>
                <c:pt idx="12">
                  <c:v>1.58E-3</c:v>
                </c:pt>
                <c:pt idx="13">
                  <c:v>3.3833333333333334E-5</c:v>
                </c:pt>
                <c:pt idx="14">
                  <c:v>0.22030000000000002</c:v>
                </c:pt>
                <c:pt idx="15">
                  <c:v>1.1695000000000002E-2</c:v>
                </c:pt>
                <c:pt idx="16">
                  <c:v>0</c:v>
                </c:pt>
                <c:pt idx="17">
                  <c:v>0</c:v>
                </c:pt>
                <c:pt idx="18">
                  <c:v>2.1563333333333335E-3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8D-45CF-B96F-C40CD61AD5DF}"/>
            </c:ext>
          </c:extLst>
        </c:ser>
        <c:ser>
          <c:idx val="3"/>
          <c:order val="3"/>
          <c:tx>
            <c:strRef>
              <c:f>'5'!$B$36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'5'!$C$36:$V$36</c:f>
              <c:numCache>
                <c:formatCode>0.00E+00</c:formatCode>
                <c:ptCount val="20"/>
                <c:pt idx="0">
                  <c:v>1.432508E-2</c:v>
                </c:pt>
                <c:pt idx="1">
                  <c:v>5.6600000000000001E-3</c:v>
                </c:pt>
                <c:pt idx="2">
                  <c:v>0.13399999999999998</c:v>
                </c:pt>
                <c:pt idx="3">
                  <c:v>7.5224000000000003E-3</c:v>
                </c:pt>
                <c:pt idx="4">
                  <c:v>3.6482000000000001E-2</c:v>
                </c:pt>
                <c:pt idx="5">
                  <c:v>0.16797799999999999</c:v>
                </c:pt>
                <c:pt idx="6">
                  <c:v>7.5800000000000008E-3</c:v>
                </c:pt>
                <c:pt idx="7">
                  <c:v>1.3600200000000002E-2</c:v>
                </c:pt>
                <c:pt idx="8">
                  <c:v>0.14656799999999998</c:v>
                </c:pt>
                <c:pt idx="9">
                  <c:v>8.3109999999999989E-3</c:v>
                </c:pt>
                <c:pt idx="10">
                  <c:v>1.2062E-2</c:v>
                </c:pt>
                <c:pt idx="11">
                  <c:v>7.4679999999999996E-2</c:v>
                </c:pt>
                <c:pt idx="12">
                  <c:v>0</c:v>
                </c:pt>
                <c:pt idx="13">
                  <c:v>4.1399999999999996E-3</c:v>
                </c:pt>
                <c:pt idx="14">
                  <c:v>0</c:v>
                </c:pt>
                <c:pt idx="15">
                  <c:v>2.5907999999999997E-2</c:v>
                </c:pt>
                <c:pt idx="16">
                  <c:v>0.16302</c:v>
                </c:pt>
                <c:pt idx="17">
                  <c:v>9.290000000000001E-2</c:v>
                </c:pt>
                <c:pt idx="18">
                  <c:v>2.4124800000000002E-2</c:v>
                </c:pt>
                <c:pt idx="19">
                  <c:v>6.4599999999999987E-3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8D-45CF-B96F-C40CD61AD5DF}"/>
            </c:ext>
          </c:extLst>
        </c:ser>
        <c:ser>
          <c:idx val="4"/>
          <c:order val="4"/>
          <c:tx>
            <c:strRef>
              <c:f>'5'!$B$87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'5'!$C$87:$V$87</c:f>
              <c:numCache>
                <c:formatCode>0.00E+00</c:formatCode>
                <c:ptCount val="20"/>
                <c:pt idx="0">
                  <c:v>1.3618183673469387E-2</c:v>
                </c:pt>
                <c:pt idx="1">
                  <c:v>3.1624479591836736E-2</c:v>
                </c:pt>
                <c:pt idx="2">
                  <c:v>4.6223402653061234E-3</c:v>
                </c:pt>
                <c:pt idx="3">
                  <c:v>1.8863591836734691E-2</c:v>
                </c:pt>
                <c:pt idx="4">
                  <c:v>1.0234414285714285E-2</c:v>
                </c:pt>
                <c:pt idx="5">
                  <c:v>3.6259157142857143E-3</c:v>
                </c:pt>
                <c:pt idx="6">
                  <c:v>1.0584932653061225E-2</c:v>
                </c:pt>
                <c:pt idx="7">
                  <c:v>2.2609626530612242E-2</c:v>
                </c:pt>
                <c:pt idx="8">
                  <c:v>6.4392448979591838E-3</c:v>
                </c:pt>
                <c:pt idx="9">
                  <c:v>8.7261918367346949E-3</c:v>
                </c:pt>
                <c:pt idx="10">
                  <c:v>3.1206024693877555E-2</c:v>
                </c:pt>
                <c:pt idx="11">
                  <c:v>4.7414285714285709E-3</c:v>
                </c:pt>
                <c:pt idx="12">
                  <c:v>3.9385714285714276E-3</c:v>
                </c:pt>
                <c:pt idx="13">
                  <c:v>4.8081848306122449E-3</c:v>
                </c:pt>
                <c:pt idx="14">
                  <c:v>4.7797755102040821E-3</c:v>
                </c:pt>
                <c:pt idx="15">
                  <c:v>4.412489795918368E-3</c:v>
                </c:pt>
                <c:pt idx="16">
                  <c:v>3.2981632653061232E-3</c:v>
                </c:pt>
                <c:pt idx="17">
                  <c:v>1.0713061224489798E-2</c:v>
                </c:pt>
                <c:pt idx="18">
                  <c:v>1.777469387755102E-3</c:v>
                </c:pt>
                <c:pt idx="19">
                  <c:v>3.9664285714285713E-3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8D-45CF-B96F-C40CD61A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331880"/>
        <c:axId val="894335160"/>
      </c:lineChart>
      <c:catAx>
        <c:axId val="894331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35160"/>
        <c:crosses val="autoZero"/>
        <c:auto val="1"/>
        <c:lblAlgn val="ctr"/>
        <c:lblOffset val="100"/>
        <c:noMultiLvlLbl val="0"/>
      </c:catAx>
      <c:valAx>
        <c:axId val="89433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3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ci'!$A$2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'2 ci'!$B$8:$U$8</c:f>
                <c:numCache>
                  <c:formatCode>General</c:formatCode>
                  <c:ptCount val="20"/>
                  <c:pt idx="0">
                    <c:v>4.300680231622251E-2</c:v>
                  </c:pt>
                  <c:pt idx="1">
                    <c:v>4.6391791488598665E-3</c:v>
                  </c:pt>
                  <c:pt idx="2">
                    <c:v>4.8256943004245358E-2</c:v>
                  </c:pt>
                  <c:pt idx="3">
                    <c:v>8.8161385955969132E-3</c:v>
                  </c:pt>
                  <c:pt idx="4">
                    <c:v>4.1529807652404147E-2</c:v>
                  </c:pt>
                  <c:pt idx="5">
                    <c:v>5.7608167026919843E-2</c:v>
                  </c:pt>
                  <c:pt idx="6">
                    <c:v>4.0211336966471597E-3</c:v>
                  </c:pt>
                  <c:pt idx="7">
                    <c:v>2.0353495537505255E-2</c:v>
                  </c:pt>
                  <c:pt idx="8">
                    <c:v>3.8023953942645183E-2</c:v>
                  </c:pt>
                  <c:pt idx="9">
                    <c:v>5.3888870788070514E-3</c:v>
                  </c:pt>
                  <c:pt idx="10">
                    <c:v>2.5063779719629226E-2</c:v>
                  </c:pt>
                  <c:pt idx="11">
                    <c:v>2.6712040592220539E-2</c:v>
                  </c:pt>
                  <c:pt idx="12">
                    <c:v>5.5006239660058132E-2</c:v>
                  </c:pt>
                  <c:pt idx="13">
                    <c:v>4.591883258598168E-2</c:v>
                  </c:pt>
                  <c:pt idx="14">
                    <c:v>1.1373782647848686E-3</c:v>
                  </c:pt>
                  <c:pt idx="15">
                    <c:v>1.6511689567298246E-2</c:v>
                  </c:pt>
                  <c:pt idx="16">
                    <c:v>2.1837188458344457E-2</c:v>
                  </c:pt>
                  <c:pt idx="17">
                    <c:v>4.762032654407098E-2</c:v>
                  </c:pt>
                  <c:pt idx="18">
                    <c:v>7.7989901639854246E-3</c:v>
                  </c:pt>
                  <c:pt idx="19">
                    <c:v>2.3625813088499995E-2</c:v>
                  </c:pt>
                </c:numCache>
              </c:numRef>
            </c:plus>
            <c:minus>
              <c:numRef>
                <c:f>'2 ci'!$B$8:$U$8</c:f>
                <c:numCache>
                  <c:formatCode>General</c:formatCode>
                  <c:ptCount val="20"/>
                  <c:pt idx="0">
                    <c:v>4.300680231622251E-2</c:v>
                  </c:pt>
                  <c:pt idx="1">
                    <c:v>4.6391791488598665E-3</c:v>
                  </c:pt>
                  <c:pt idx="2">
                    <c:v>4.8256943004245358E-2</c:v>
                  </c:pt>
                  <c:pt idx="3">
                    <c:v>8.8161385955969132E-3</c:v>
                  </c:pt>
                  <c:pt idx="4">
                    <c:v>4.1529807652404147E-2</c:v>
                  </c:pt>
                  <c:pt idx="5">
                    <c:v>5.7608167026919843E-2</c:v>
                  </c:pt>
                  <c:pt idx="6">
                    <c:v>4.0211336966471597E-3</c:v>
                  </c:pt>
                  <c:pt idx="7">
                    <c:v>2.0353495537505255E-2</c:v>
                  </c:pt>
                  <c:pt idx="8">
                    <c:v>3.8023953942645183E-2</c:v>
                  </c:pt>
                  <c:pt idx="9">
                    <c:v>5.3888870788070514E-3</c:v>
                  </c:pt>
                  <c:pt idx="10">
                    <c:v>2.5063779719629226E-2</c:v>
                  </c:pt>
                  <c:pt idx="11">
                    <c:v>2.6712040592220539E-2</c:v>
                  </c:pt>
                  <c:pt idx="12">
                    <c:v>5.5006239660058132E-2</c:v>
                  </c:pt>
                  <c:pt idx="13">
                    <c:v>4.591883258598168E-2</c:v>
                  </c:pt>
                  <c:pt idx="14">
                    <c:v>1.1373782647848686E-3</c:v>
                  </c:pt>
                  <c:pt idx="15">
                    <c:v>1.6511689567298246E-2</c:v>
                  </c:pt>
                  <c:pt idx="16">
                    <c:v>2.1837188458344457E-2</c:v>
                  </c:pt>
                  <c:pt idx="17">
                    <c:v>4.762032654407098E-2</c:v>
                  </c:pt>
                  <c:pt idx="18">
                    <c:v>7.7989901639854246E-3</c:v>
                  </c:pt>
                  <c:pt idx="19">
                    <c:v>2.3625813088499995E-2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'2 ci'!$B$2:$U$2</c:f>
              <c:numCache>
                <c:formatCode>0.00E+00</c:formatCode>
                <c:ptCount val="20"/>
                <c:pt idx="0">
                  <c:v>8.3966100000000002E-2</c:v>
                </c:pt>
                <c:pt idx="1">
                  <c:v>6.9264285714285721E-3</c:v>
                </c:pt>
                <c:pt idx="2">
                  <c:v>8.476793571428573E-2</c:v>
                </c:pt>
                <c:pt idx="3">
                  <c:v>1.3157857142857141E-2</c:v>
                </c:pt>
                <c:pt idx="4">
                  <c:v>7.7117428571428573E-2</c:v>
                </c:pt>
                <c:pt idx="5">
                  <c:v>5.9788571428571427E-2</c:v>
                </c:pt>
                <c:pt idx="6">
                  <c:v>4.7121428571428575E-3</c:v>
                </c:pt>
                <c:pt idx="7">
                  <c:v>1.7821428571428571E-2</c:v>
                </c:pt>
                <c:pt idx="8">
                  <c:v>7.2846428571428562E-2</c:v>
                </c:pt>
                <c:pt idx="9">
                  <c:v>8.7310714285714283E-3</c:v>
                </c:pt>
                <c:pt idx="10">
                  <c:v>3.4793571428571431E-2</c:v>
                </c:pt>
                <c:pt idx="11">
                  <c:v>4.177142857142857E-2</c:v>
                </c:pt>
                <c:pt idx="12">
                  <c:v>5.4571428571428569E-2</c:v>
                </c:pt>
                <c:pt idx="13">
                  <c:v>0.11882142857142856</c:v>
                </c:pt>
                <c:pt idx="14">
                  <c:v>8.8642857142857154E-4</c:v>
                </c:pt>
                <c:pt idx="15">
                  <c:v>1.086642857142857E-2</c:v>
                </c:pt>
                <c:pt idx="16">
                  <c:v>2.4332142857142858E-2</c:v>
                </c:pt>
                <c:pt idx="17">
                  <c:v>4.8103928571428568E-2</c:v>
                </c:pt>
                <c:pt idx="18">
                  <c:v>7.2638571428571439E-3</c:v>
                </c:pt>
                <c:pt idx="19">
                  <c:v>2.6307142857142855E-2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D-4487-B2B0-072B1AFE535F}"/>
            </c:ext>
          </c:extLst>
        </c:ser>
        <c:ser>
          <c:idx val="1"/>
          <c:order val="1"/>
          <c:tx>
            <c:strRef>
              <c:f>'2 ci'!$A$3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'2 ci'!$B$3:$U$3</c:f>
              <c:numCache>
                <c:formatCode>0.00E+00</c:formatCode>
                <c:ptCount val="20"/>
                <c:pt idx="0">
                  <c:v>1.1217952380952381E-2</c:v>
                </c:pt>
                <c:pt idx="1">
                  <c:v>2.4944373636507942E-2</c:v>
                </c:pt>
                <c:pt idx="2">
                  <c:v>4.2946598888888889E-3</c:v>
                </c:pt>
                <c:pt idx="3">
                  <c:v>3.5233777777777794E-2</c:v>
                </c:pt>
                <c:pt idx="4">
                  <c:v>6.181338095238095E-3</c:v>
                </c:pt>
                <c:pt idx="5">
                  <c:v>4.1626487301587309E-3</c:v>
                </c:pt>
                <c:pt idx="6">
                  <c:v>2.7535344444444446E-2</c:v>
                </c:pt>
                <c:pt idx="7">
                  <c:v>2.7953661904761905E-2</c:v>
                </c:pt>
                <c:pt idx="8">
                  <c:v>5.3205238095238097E-3</c:v>
                </c:pt>
                <c:pt idx="9">
                  <c:v>1.6132752380952381E-2</c:v>
                </c:pt>
                <c:pt idx="10">
                  <c:v>2.5674527142857145E-2</c:v>
                </c:pt>
                <c:pt idx="11">
                  <c:v>3.3782539682539682E-3</c:v>
                </c:pt>
                <c:pt idx="12">
                  <c:v>3.2138095238095233E-3</c:v>
                </c:pt>
                <c:pt idx="13">
                  <c:v>3.4368897888888885E-3</c:v>
                </c:pt>
                <c:pt idx="14">
                  <c:v>2.8027285714285709E-2</c:v>
                </c:pt>
                <c:pt idx="15">
                  <c:v>1.9529873015873021E-2</c:v>
                </c:pt>
                <c:pt idx="16">
                  <c:v>1.3183968253968255E-2</c:v>
                </c:pt>
                <c:pt idx="17">
                  <c:v>9.1373015873015898E-3</c:v>
                </c:pt>
                <c:pt idx="18">
                  <c:v>1.5350539682539681E-2</c:v>
                </c:pt>
                <c:pt idx="19">
                  <c:v>3.3138888888888892E-3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D-4487-B2B0-072B1AFE5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770432"/>
        <c:axId val="715767152"/>
      </c:lineChart>
      <c:catAx>
        <c:axId val="71577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67152"/>
        <c:crosses val="autoZero"/>
        <c:auto val="1"/>
        <c:lblAlgn val="ctr"/>
        <c:lblOffset val="100"/>
        <c:noMultiLvlLbl val="0"/>
      </c:catAx>
      <c:valAx>
        <c:axId val="7157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ci'!$A$2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'3 ci'!$B$2:$U$2</c:f>
              <c:numCache>
                <c:formatCode>General</c:formatCode>
                <c:ptCount val="20"/>
                <c:pt idx="0">
                  <c:v>0</c:v>
                </c:pt>
                <c:pt idx="1">
                  <c:v>6.4899999999999995E-4</c:v>
                </c:pt>
                <c:pt idx="2">
                  <c:v>0</c:v>
                </c:pt>
                <c:pt idx="3">
                  <c:v>0.153</c:v>
                </c:pt>
                <c:pt idx="4">
                  <c:v>7.1749999999999996E-5</c:v>
                </c:pt>
                <c:pt idx="5">
                  <c:v>8.4250000000000004E-4</c:v>
                </c:pt>
                <c:pt idx="6">
                  <c:v>1.5601249999999999E-2</c:v>
                </c:pt>
                <c:pt idx="7">
                  <c:v>2.8699999999999998E-4</c:v>
                </c:pt>
                <c:pt idx="8">
                  <c:v>7.2000000000000005E-4</c:v>
                </c:pt>
                <c:pt idx="9">
                  <c:v>0.12615000000000001</c:v>
                </c:pt>
                <c:pt idx="10">
                  <c:v>0</c:v>
                </c:pt>
                <c:pt idx="11">
                  <c:v>0</c:v>
                </c:pt>
                <c:pt idx="12">
                  <c:v>2.3700000000000001E-3</c:v>
                </c:pt>
                <c:pt idx="13">
                  <c:v>0</c:v>
                </c:pt>
                <c:pt idx="14">
                  <c:v>0.29462500000000003</c:v>
                </c:pt>
                <c:pt idx="15">
                  <c:v>4.3924999999999997E-3</c:v>
                </c:pt>
                <c:pt idx="16">
                  <c:v>0</c:v>
                </c:pt>
                <c:pt idx="17">
                  <c:v>0</c:v>
                </c:pt>
                <c:pt idx="18">
                  <c:v>2.66E-3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8-4D4C-8526-3EC6AC1096F1}"/>
            </c:ext>
          </c:extLst>
        </c:ser>
        <c:ser>
          <c:idx val="1"/>
          <c:order val="1"/>
          <c:tx>
            <c:strRef>
              <c:f>'3 ci'!$A$3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'3 ci'!$B$11:$U$11</c:f>
                <c:numCache>
                  <c:formatCode>General</c:formatCode>
                  <c:ptCount val="20"/>
                  <c:pt idx="0">
                    <c:v>4.2365705532507528E-2</c:v>
                  </c:pt>
                  <c:pt idx="1">
                    <c:v>5.0915816378349302E-3</c:v>
                  </c:pt>
                  <c:pt idx="2">
                    <c:v>4.3376869776982067E-2</c:v>
                  </c:pt>
                  <c:pt idx="3">
                    <c:v>9.0020486725640413E-3</c:v>
                  </c:pt>
                  <c:pt idx="4">
                    <c:v>4.5872264031122365E-2</c:v>
                  </c:pt>
                  <c:pt idx="5">
                    <c:v>2.3284669052425311E-3</c:v>
                  </c:pt>
                  <c:pt idx="6">
                    <c:v>3.9627335098389596E-3</c:v>
                  </c:pt>
                  <c:pt idx="7">
                    <c:v>2.1442129816413802E-2</c:v>
                  </c:pt>
                  <c:pt idx="8">
                    <c:v>2.2680773529231334E-2</c:v>
                  </c:pt>
                  <c:pt idx="9">
                    <c:v>5.6868595074473609E-3</c:v>
                  </c:pt>
                  <c:pt idx="10">
                    <c:v>4.8977330524079078E-2</c:v>
                  </c:pt>
                  <c:pt idx="11">
                    <c:v>1.1359166433435352E-2</c:v>
                  </c:pt>
                  <c:pt idx="12">
                    <c:v>5.8618943557999896E-2</c:v>
                  </c:pt>
                  <c:pt idx="13">
                    <c:v>4.4983508174403691E-2</c:v>
                  </c:pt>
                  <c:pt idx="14">
                    <c:v>1.4626478271711821E-3</c:v>
                  </c:pt>
                  <c:pt idx="15">
                    <c:v>1.6973552172516238E-3</c:v>
                  </c:pt>
                  <c:pt idx="16">
                    <c:v>3.7757941289991211E-3</c:v>
                  </c:pt>
                  <c:pt idx="17">
                    <c:v>5.0668692106030075E-2</c:v>
                  </c:pt>
                  <c:pt idx="18">
                    <c:v>4.3776603252164399E-3</c:v>
                  </c:pt>
                  <c:pt idx="19">
                    <c:v>2.5409964852305966E-2</c:v>
                  </c:pt>
                </c:numCache>
              </c:numRef>
            </c:plus>
            <c:minus>
              <c:numRef>
                <c:f>'3 ci'!$B$11:$U$11</c:f>
                <c:numCache>
                  <c:formatCode>General</c:formatCode>
                  <c:ptCount val="20"/>
                  <c:pt idx="0">
                    <c:v>4.2365705532507528E-2</c:v>
                  </c:pt>
                  <c:pt idx="1">
                    <c:v>5.0915816378349302E-3</c:v>
                  </c:pt>
                  <c:pt idx="2">
                    <c:v>4.3376869776982067E-2</c:v>
                  </c:pt>
                  <c:pt idx="3">
                    <c:v>9.0020486725640413E-3</c:v>
                  </c:pt>
                  <c:pt idx="4">
                    <c:v>4.5872264031122365E-2</c:v>
                  </c:pt>
                  <c:pt idx="5">
                    <c:v>2.3284669052425311E-3</c:v>
                  </c:pt>
                  <c:pt idx="6">
                    <c:v>3.9627335098389596E-3</c:v>
                  </c:pt>
                  <c:pt idx="7">
                    <c:v>2.1442129816413802E-2</c:v>
                  </c:pt>
                  <c:pt idx="8">
                    <c:v>2.2680773529231334E-2</c:v>
                  </c:pt>
                  <c:pt idx="9">
                    <c:v>5.6868595074473609E-3</c:v>
                  </c:pt>
                  <c:pt idx="10">
                    <c:v>4.8977330524079078E-2</c:v>
                  </c:pt>
                  <c:pt idx="11">
                    <c:v>1.1359166433435352E-2</c:v>
                  </c:pt>
                  <c:pt idx="12">
                    <c:v>5.8618943557999896E-2</c:v>
                  </c:pt>
                  <c:pt idx="13">
                    <c:v>4.4983508174403691E-2</c:v>
                  </c:pt>
                  <c:pt idx="14">
                    <c:v>1.4626478271711821E-3</c:v>
                  </c:pt>
                  <c:pt idx="15">
                    <c:v>1.6973552172516238E-3</c:v>
                  </c:pt>
                  <c:pt idx="16">
                    <c:v>3.7757941289991211E-3</c:v>
                  </c:pt>
                  <c:pt idx="17">
                    <c:v>5.0668692106030075E-2</c:v>
                  </c:pt>
                  <c:pt idx="18">
                    <c:v>4.3776603252164399E-3</c:v>
                  </c:pt>
                  <c:pt idx="19">
                    <c:v>2.5409964852305966E-2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'3 ci'!$B$3:$U$3</c:f>
              <c:numCache>
                <c:formatCode>General</c:formatCode>
                <c:ptCount val="20"/>
                <c:pt idx="0">
                  <c:v>9.4261538461538466E-2</c:v>
                </c:pt>
                <c:pt idx="1">
                  <c:v>7.1046153846153846E-3</c:v>
                </c:pt>
                <c:pt idx="2">
                  <c:v>4.8735469230769227E-2</c:v>
                </c:pt>
                <c:pt idx="3">
                  <c:v>1.3763076923076923E-2</c:v>
                </c:pt>
                <c:pt idx="4">
                  <c:v>7.6011076923076931E-2</c:v>
                </c:pt>
                <c:pt idx="5">
                  <c:v>2.6254461538461537E-3</c:v>
                </c:pt>
                <c:pt idx="6">
                  <c:v>3.9094615384615379E-3</c:v>
                </c:pt>
                <c:pt idx="7">
                  <c:v>1.5534538461538461E-2</c:v>
                </c:pt>
                <c:pt idx="8">
                  <c:v>3.5634769230769234E-2</c:v>
                </c:pt>
                <c:pt idx="9">
                  <c:v>8.9292307692307692E-3</c:v>
                </c:pt>
                <c:pt idx="10">
                  <c:v>7.0769230769230779E-2</c:v>
                </c:pt>
                <c:pt idx="11">
                  <c:v>1.6963076923076921E-2</c:v>
                </c:pt>
                <c:pt idx="12">
                  <c:v>5.8769230769230768E-2</c:v>
                </c:pt>
                <c:pt idx="13">
                  <c:v>0.12902307692307693</c:v>
                </c:pt>
                <c:pt idx="14">
                  <c:v>1.4723076923076925E-3</c:v>
                </c:pt>
                <c:pt idx="15">
                  <c:v>2.1638461538461538E-3</c:v>
                </c:pt>
                <c:pt idx="16">
                  <c:v>2.8115384615384617E-3</c:v>
                </c:pt>
                <c:pt idx="17">
                  <c:v>4.3711923076923065E-2</c:v>
                </c:pt>
                <c:pt idx="18">
                  <c:v>2.9615384615384616E-3</c:v>
                </c:pt>
                <c:pt idx="19">
                  <c:v>2.6946153846153845E-2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8-4D4C-8526-3EC6AC1096F1}"/>
            </c:ext>
          </c:extLst>
        </c:ser>
        <c:ser>
          <c:idx val="2"/>
          <c:order val="2"/>
          <c:tx>
            <c:strRef>
              <c:f>'3 ci'!$A$4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'3 ci'!$B$12:$U$12</c:f>
                <c:numCache>
                  <c:formatCode>General</c:formatCode>
                  <c:ptCount val="20"/>
                  <c:pt idx="0">
                    <c:v>4.9588812043552264E-3</c:v>
                  </c:pt>
                  <c:pt idx="1">
                    <c:v>1.6740750327252918E-2</c:v>
                  </c:pt>
                  <c:pt idx="2">
                    <c:v>1.0726331683322286E-2</c:v>
                  </c:pt>
                  <c:pt idx="3">
                    <c:v>1.0776747201480271E-2</c:v>
                  </c:pt>
                  <c:pt idx="4">
                    <c:v>5.4276110172042499E-3</c:v>
                  </c:pt>
                  <c:pt idx="5">
                    <c:v>1.4909522495196944E-2</c:v>
                  </c:pt>
                  <c:pt idx="6">
                    <c:v>1.4623901990012001E-2</c:v>
                  </c:pt>
                  <c:pt idx="7">
                    <c:v>1.2550234177481401E-2</c:v>
                  </c:pt>
                  <c:pt idx="8">
                    <c:v>1.0820757671425835E-2</c:v>
                  </c:pt>
                  <c:pt idx="9">
                    <c:v>3.9441994965864471E-3</c:v>
                  </c:pt>
                  <c:pt idx="10">
                    <c:v>8.6575173317269809E-3</c:v>
                  </c:pt>
                  <c:pt idx="11">
                    <c:v>7.4780704014091592E-3</c:v>
                  </c:pt>
                  <c:pt idx="12">
                    <c:v>1.7734369742120576E-3</c:v>
                  </c:pt>
                  <c:pt idx="13">
                    <c:v>1.8553480082943309E-3</c:v>
                  </c:pt>
                  <c:pt idx="14">
                    <c:v>5.5192453919291149E-3</c:v>
                  </c:pt>
                  <c:pt idx="15">
                    <c:v>1.4976570903678108E-2</c:v>
                  </c:pt>
                  <c:pt idx="16">
                    <c:v>1.7753155969048372E-2</c:v>
                  </c:pt>
                  <c:pt idx="17">
                    <c:v>7.9376646265702892E-3</c:v>
                  </c:pt>
                  <c:pt idx="18">
                    <c:v>1.5019410604622245E-2</c:v>
                  </c:pt>
                  <c:pt idx="19">
                    <c:v>2.2794793826626113E-3</c:v>
                  </c:pt>
                </c:numCache>
              </c:numRef>
            </c:plus>
            <c:minus>
              <c:numRef>
                <c:f>'3 ci'!$B$12:$U$12</c:f>
                <c:numCache>
                  <c:formatCode>General</c:formatCode>
                  <c:ptCount val="20"/>
                  <c:pt idx="0">
                    <c:v>4.9588812043552264E-3</c:v>
                  </c:pt>
                  <c:pt idx="1">
                    <c:v>1.6740750327252918E-2</c:v>
                  </c:pt>
                  <c:pt idx="2">
                    <c:v>1.0726331683322286E-2</c:v>
                  </c:pt>
                  <c:pt idx="3">
                    <c:v>1.0776747201480271E-2</c:v>
                  </c:pt>
                  <c:pt idx="4">
                    <c:v>5.4276110172042499E-3</c:v>
                  </c:pt>
                  <c:pt idx="5">
                    <c:v>1.4909522495196944E-2</c:v>
                  </c:pt>
                  <c:pt idx="6">
                    <c:v>1.4623901990012001E-2</c:v>
                  </c:pt>
                  <c:pt idx="7">
                    <c:v>1.2550234177481401E-2</c:v>
                  </c:pt>
                  <c:pt idx="8">
                    <c:v>1.0820757671425835E-2</c:v>
                  </c:pt>
                  <c:pt idx="9">
                    <c:v>3.9441994965864471E-3</c:v>
                  </c:pt>
                  <c:pt idx="10">
                    <c:v>8.6575173317269809E-3</c:v>
                  </c:pt>
                  <c:pt idx="11">
                    <c:v>7.4780704014091592E-3</c:v>
                  </c:pt>
                  <c:pt idx="12">
                    <c:v>1.7734369742120576E-3</c:v>
                  </c:pt>
                  <c:pt idx="13">
                    <c:v>1.8553480082943309E-3</c:v>
                  </c:pt>
                  <c:pt idx="14">
                    <c:v>5.5192453919291149E-3</c:v>
                  </c:pt>
                  <c:pt idx="15">
                    <c:v>1.4976570903678108E-2</c:v>
                  </c:pt>
                  <c:pt idx="16">
                    <c:v>1.7753155969048372E-2</c:v>
                  </c:pt>
                  <c:pt idx="17">
                    <c:v>7.9376646265702892E-3</c:v>
                  </c:pt>
                  <c:pt idx="18">
                    <c:v>1.5019410604622245E-2</c:v>
                  </c:pt>
                  <c:pt idx="19">
                    <c:v>2.2794793826626113E-3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val>
            <c:numRef>
              <c:f>'3 ci'!$B$4:$U$4</c:f>
              <c:numCache>
                <c:formatCode>General</c:formatCode>
                <c:ptCount val="20"/>
                <c:pt idx="0">
                  <c:v>1.0947606666666667E-2</c:v>
                </c:pt>
                <c:pt idx="1">
                  <c:v>2.6225158985E-2</c:v>
                </c:pt>
                <c:pt idx="2">
                  <c:v>1.3729226216666666E-2</c:v>
                </c:pt>
                <c:pt idx="3">
                  <c:v>2.6883633333333344E-2</c:v>
                </c:pt>
                <c:pt idx="4">
                  <c:v>8.0106216666666671E-3</c:v>
                </c:pt>
                <c:pt idx="5">
                  <c:v>1.76964345E-2</c:v>
                </c:pt>
                <c:pt idx="6">
                  <c:v>2.8124478333333335E-2</c:v>
                </c:pt>
                <c:pt idx="7">
                  <c:v>3.0124728333333333E-2</c:v>
                </c:pt>
                <c:pt idx="8">
                  <c:v>1.4815183333333337E-2</c:v>
                </c:pt>
                <c:pt idx="9">
                  <c:v>8.6319733333333325E-3</c:v>
                </c:pt>
                <c:pt idx="10">
                  <c:v>1.9743420166666671E-2</c:v>
                </c:pt>
                <c:pt idx="11">
                  <c:v>9.6185000000000003E-3</c:v>
                </c:pt>
                <c:pt idx="12">
                  <c:v>3.2164999999999993E-3</c:v>
                </c:pt>
                <c:pt idx="13">
                  <c:v>3.3787342783333329E-3</c:v>
                </c:pt>
                <c:pt idx="14">
                  <c:v>9.6748166666666673E-3</c:v>
                </c:pt>
                <c:pt idx="15">
                  <c:v>2.2280200000000007E-2</c:v>
                </c:pt>
                <c:pt idx="16">
                  <c:v>1.8911500000000001E-2</c:v>
                </c:pt>
                <c:pt idx="17">
                  <c:v>1.1347500000000002E-2</c:v>
                </c:pt>
                <c:pt idx="18">
                  <c:v>1.6993966666666669E-2</c:v>
                </c:pt>
                <c:pt idx="19">
                  <c:v>3.7795833333333336E-3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68-4D4C-8526-3EC6AC109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09896"/>
        <c:axId val="814510224"/>
      </c:lineChart>
      <c:catAx>
        <c:axId val="81450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10224"/>
        <c:crosses val="autoZero"/>
        <c:auto val="1"/>
        <c:lblAlgn val="ctr"/>
        <c:lblOffset val="100"/>
        <c:noMultiLvlLbl val="0"/>
      </c:catAx>
      <c:valAx>
        <c:axId val="8145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0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ci'!$A$2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'4 ci'!$B$12:$U$12</c:f>
                <c:numCache>
                  <c:formatCode>General</c:formatCode>
                  <c:ptCount val="20"/>
                  <c:pt idx="0">
                    <c:v>5.0103892905360985E-2</c:v>
                  </c:pt>
                  <c:pt idx="1">
                    <c:v>7.160264506249822E-3</c:v>
                  </c:pt>
                  <c:pt idx="2">
                    <c:v>5.9412297822518757E-2</c:v>
                  </c:pt>
                  <c:pt idx="3">
                    <c:v>1.2382912749427535E-2</c:v>
                  </c:pt>
                  <c:pt idx="4">
                    <c:v>6.0005157732917709E-2</c:v>
                  </c:pt>
                  <c:pt idx="5">
                    <c:v>3.0311022325423607E-3</c:v>
                  </c:pt>
                  <c:pt idx="6">
                    <c:v>3.82804233263351E-3</c:v>
                  </c:pt>
                  <c:pt idx="7">
                    <c:v>3.0496654990518179E-2</c:v>
                  </c:pt>
                  <c:pt idx="8">
                    <c:v>1.2728313669000273E-2</c:v>
                  </c:pt>
                  <c:pt idx="9">
                    <c:v>7.3850524995119782E-3</c:v>
                  </c:pt>
                  <c:pt idx="10">
                    <c:v>3.5464120469955E-2</c:v>
                  </c:pt>
                  <c:pt idx="11">
                    <c:v>1.4545944298640303E-2</c:v>
                  </c:pt>
                  <c:pt idx="12">
                    <c:v>7.8885492284360786E-2</c:v>
                  </c:pt>
                  <c:pt idx="13">
                    <c:v>2.9864400249236363E-2</c:v>
                  </c:pt>
                  <c:pt idx="14">
                    <c:v>1.6853564290770797E-3</c:v>
                  </c:pt>
                  <c:pt idx="15">
                    <c:v>2.1801645860013998E-3</c:v>
                  </c:pt>
                  <c:pt idx="16">
                    <c:v>5.3166172867142531E-3</c:v>
                  </c:pt>
                  <c:pt idx="17">
                    <c:v>2.2218460963287952E-2</c:v>
                  </c:pt>
                  <c:pt idx="18">
                    <c:v>6.1621326918119669E-3</c:v>
                  </c:pt>
                  <c:pt idx="19">
                    <c:v>3.4499105474919585E-2</c:v>
                  </c:pt>
                </c:numCache>
              </c:numRef>
            </c:plus>
            <c:minus>
              <c:numRef>
                <c:f>'4 ci'!$B$12:$U$12</c:f>
                <c:numCache>
                  <c:formatCode>General</c:formatCode>
                  <c:ptCount val="20"/>
                  <c:pt idx="0">
                    <c:v>5.0103892905360985E-2</c:v>
                  </c:pt>
                  <c:pt idx="1">
                    <c:v>7.160264506249822E-3</c:v>
                  </c:pt>
                  <c:pt idx="2">
                    <c:v>5.9412297822518757E-2</c:v>
                  </c:pt>
                  <c:pt idx="3">
                    <c:v>1.2382912749427535E-2</c:v>
                  </c:pt>
                  <c:pt idx="4">
                    <c:v>6.0005157732917709E-2</c:v>
                  </c:pt>
                  <c:pt idx="5">
                    <c:v>3.0311022325423607E-3</c:v>
                  </c:pt>
                  <c:pt idx="6">
                    <c:v>3.82804233263351E-3</c:v>
                  </c:pt>
                  <c:pt idx="7">
                    <c:v>3.0496654990518179E-2</c:v>
                  </c:pt>
                  <c:pt idx="8">
                    <c:v>1.2728313669000273E-2</c:v>
                  </c:pt>
                  <c:pt idx="9">
                    <c:v>7.3850524995119782E-3</c:v>
                  </c:pt>
                  <c:pt idx="10">
                    <c:v>3.5464120469955E-2</c:v>
                  </c:pt>
                  <c:pt idx="11">
                    <c:v>1.4545944298640303E-2</c:v>
                  </c:pt>
                  <c:pt idx="12">
                    <c:v>7.8885492284360786E-2</c:v>
                  </c:pt>
                  <c:pt idx="13">
                    <c:v>2.9864400249236363E-2</c:v>
                  </c:pt>
                  <c:pt idx="14">
                    <c:v>1.6853564290770797E-3</c:v>
                  </c:pt>
                  <c:pt idx="15">
                    <c:v>2.1801645860013998E-3</c:v>
                  </c:pt>
                  <c:pt idx="16">
                    <c:v>5.3166172867142531E-3</c:v>
                  </c:pt>
                  <c:pt idx="17">
                    <c:v>2.2218460963287952E-2</c:v>
                  </c:pt>
                  <c:pt idx="18">
                    <c:v>6.1621326918119669E-3</c:v>
                  </c:pt>
                  <c:pt idx="19">
                    <c:v>3.4499105474919585E-2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'4 ci'!$B$2:$U$2</c:f>
              <c:numCache>
                <c:formatCode>General</c:formatCode>
                <c:ptCount val="20"/>
                <c:pt idx="0">
                  <c:v>0.12265555555555557</c:v>
                </c:pt>
                <c:pt idx="1">
                  <c:v>7.2022222222222227E-3</c:v>
                </c:pt>
                <c:pt idx="2">
                  <c:v>6.1888888888888896E-2</c:v>
                </c:pt>
                <c:pt idx="3">
                  <c:v>1.6301111111111113E-2</c:v>
                </c:pt>
                <c:pt idx="4">
                  <c:v>8.313711111111112E-2</c:v>
                </c:pt>
                <c:pt idx="5">
                  <c:v>2.9204444444444443E-3</c:v>
                </c:pt>
                <c:pt idx="6">
                  <c:v>3.1188888888888889E-3</c:v>
                </c:pt>
                <c:pt idx="7">
                  <c:v>1.906222222222222E-2</c:v>
                </c:pt>
                <c:pt idx="8">
                  <c:v>3.2333333333333332E-2</c:v>
                </c:pt>
                <c:pt idx="9">
                  <c:v>9.9077777777777775E-3</c:v>
                </c:pt>
                <c:pt idx="10">
                  <c:v>4.7422222222222227E-2</c:v>
                </c:pt>
                <c:pt idx="11">
                  <c:v>1.9022222222222222E-2</c:v>
                </c:pt>
                <c:pt idx="12">
                  <c:v>8.4888888888888889E-2</c:v>
                </c:pt>
                <c:pt idx="13">
                  <c:v>0.17766666666666667</c:v>
                </c:pt>
                <c:pt idx="14">
                  <c:v>1.3788888888888889E-3</c:v>
                </c:pt>
                <c:pt idx="15">
                  <c:v>2.5100000000000001E-3</c:v>
                </c:pt>
                <c:pt idx="16">
                  <c:v>3.5922222222222219E-3</c:v>
                </c:pt>
                <c:pt idx="17">
                  <c:v>1.6450555555555555E-2</c:v>
                </c:pt>
                <c:pt idx="18">
                  <c:v>4.1522222222222221E-3</c:v>
                </c:pt>
                <c:pt idx="19">
                  <c:v>3.7333333333333336E-2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F-4332-8D02-3825811AB257}"/>
            </c:ext>
          </c:extLst>
        </c:ser>
        <c:ser>
          <c:idx val="1"/>
          <c:order val="1"/>
          <c:tx>
            <c:strRef>
              <c:f>'4 ci'!$A$3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'4 ci'!$B$13:$U$13</c:f>
                <c:numCache>
                  <c:formatCode>General</c:formatCode>
                  <c:ptCount val="20"/>
                  <c:pt idx="0">
                    <c:v>1.3631295806261799E-2</c:v>
                  </c:pt>
                  <c:pt idx="1">
                    <c:v>1.954575144365798E-3</c:v>
                  </c:pt>
                  <c:pt idx="2">
                    <c:v>5.4091957707214304E-2</c:v>
                  </c:pt>
                  <c:pt idx="3">
                    <c:v>1.7448889056045483E-2</c:v>
                  </c:pt>
                  <c:pt idx="4">
                    <c:v>1.7063565282582734E-2</c:v>
                  </c:pt>
                  <c:pt idx="5">
                    <c:v>7.9403266403992659E-2</c:v>
                  </c:pt>
                  <c:pt idx="6">
                    <c:v>6.19321878034488E-2</c:v>
                  </c:pt>
                  <c:pt idx="7">
                    <c:v>3.8440133530763566E-2</c:v>
                  </c:pt>
                  <c:pt idx="8">
                    <c:v>5.9875665980409915E-2</c:v>
                  </c:pt>
                  <c:pt idx="9">
                    <c:v>4.0593919766703729E-3</c:v>
                  </c:pt>
                  <c:pt idx="10">
                    <c:v>9.332759872013343E-3</c:v>
                  </c:pt>
                  <c:pt idx="11">
                    <c:v>4.0549950125359953E-2</c:v>
                  </c:pt>
                  <c:pt idx="12">
                    <c:v>0</c:v>
                  </c:pt>
                  <c:pt idx="13">
                    <c:v>4.4121337269898298E-3</c:v>
                  </c:pt>
                  <c:pt idx="14">
                    <c:v>5.2972323952921009E-3</c:v>
                  </c:pt>
                  <c:pt idx="15">
                    <c:v>6.8878757848301053E-2</c:v>
                  </c:pt>
                  <c:pt idx="16">
                    <c:v>9.6956365137012765E-2</c:v>
                  </c:pt>
                  <c:pt idx="17">
                    <c:v>7.1052678503278469E-2</c:v>
                  </c:pt>
                  <c:pt idx="18">
                    <c:v>7.8964131549128597E-2</c:v>
                  </c:pt>
                  <c:pt idx="19">
                    <c:v>4.4233756136389498E-3</c:v>
                  </c:pt>
                </c:numCache>
              </c:numRef>
            </c:plus>
            <c:minus>
              <c:numRef>
                <c:f>'4 ci'!$B$13:$U$13</c:f>
                <c:numCache>
                  <c:formatCode>General</c:formatCode>
                  <c:ptCount val="20"/>
                  <c:pt idx="0">
                    <c:v>1.3631295806261799E-2</c:v>
                  </c:pt>
                  <c:pt idx="1">
                    <c:v>1.954575144365798E-3</c:v>
                  </c:pt>
                  <c:pt idx="2">
                    <c:v>5.4091957707214304E-2</c:v>
                  </c:pt>
                  <c:pt idx="3">
                    <c:v>1.7448889056045483E-2</c:v>
                  </c:pt>
                  <c:pt idx="4">
                    <c:v>1.7063565282582734E-2</c:v>
                  </c:pt>
                  <c:pt idx="5">
                    <c:v>7.9403266403992659E-2</c:v>
                  </c:pt>
                  <c:pt idx="6">
                    <c:v>6.19321878034488E-2</c:v>
                  </c:pt>
                  <c:pt idx="7">
                    <c:v>3.8440133530763566E-2</c:v>
                  </c:pt>
                  <c:pt idx="8">
                    <c:v>5.9875665980409915E-2</c:v>
                  </c:pt>
                  <c:pt idx="9">
                    <c:v>4.0593919766703729E-3</c:v>
                  </c:pt>
                  <c:pt idx="10">
                    <c:v>9.332759872013343E-3</c:v>
                  </c:pt>
                  <c:pt idx="11">
                    <c:v>4.0549950125359953E-2</c:v>
                  </c:pt>
                  <c:pt idx="12">
                    <c:v>0</c:v>
                  </c:pt>
                  <c:pt idx="13">
                    <c:v>4.4121337269898298E-3</c:v>
                  </c:pt>
                  <c:pt idx="14">
                    <c:v>5.2972323952921009E-3</c:v>
                  </c:pt>
                  <c:pt idx="15">
                    <c:v>6.8878757848301053E-2</c:v>
                  </c:pt>
                  <c:pt idx="16">
                    <c:v>9.6956365137012765E-2</c:v>
                  </c:pt>
                  <c:pt idx="17">
                    <c:v>7.1052678503278469E-2</c:v>
                  </c:pt>
                  <c:pt idx="18">
                    <c:v>7.8964131549128597E-2</c:v>
                  </c:pt>
                  <c:pt idx="19">
                    <c:v>4.4233756136389498E-3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'4 ci'!$B$3:$U$3</c:f>
              <c:numCache>
                <c:formatCode>General</c:formatCode>
                <c:ptCount val="20"/>
                <c:pt idx="0">
                  <c:v>1.1185044444444445E-2</c:v>
                </c:pt>
                <c:pt idx="1">
                  <c:v>3.7600000000000003E-3</c:v>
                </c:pt>
                <c:pt idx="2">
                  <c:v>7.4868888888888901E-2</c:v>
                </c:pt>
                <c:pt idx="3">
                  <c:v>1.619022222222222E-2</c:v>
                </c:pt>
                <c:pt idx="4">
                  <c:v>2.4233777777777781E-2</c:v>
                </c:pt>
                <c:pt idx="5">
                  <c:v>9.9107000000000001E-2</c:v>
                </c:pt>
                <c:pt idx="6">
                  <c:v>6.6818888888888886E-2</c:v>
                </c:pt>
                <c:pt idx="7">
                  <c:v>5.7588999999999987E-2</c:v>
                </c:pt>
                <c:pt idx="8">
                  <c:v>8.1426666666666661E-2</c:v>
                </c:pt>
                <c:pt idx="9">
                  <c:v>6.2516666666666658E-3</c:v>
                </c:pt>
                <c:pt idx="10">
                  <c:v>6.7011111111111117E-3</c:v>
                </c:pt>
                <c:pt idx="11">
                  <c:v>4.3788888888888891E-2</c:v>
                </c:pt>
                <c:pt idx="12">
                  <c:v>0</c:v>
                </c:pt>
                <c:pt idx="13">
                  <c:v>4.0588888888888888E-3</c:v>
                </c:pt>
                <c:pt idx="14">
                  <c:v>2.8666666666666667E-3</c:v>
                </c:pt>
                <c:pt idx="15">
                  <c:v>7.6615555555555548E-2</c:v>
                </c:pt>
                <c:pt idx="16">
                  <c:v>0.1085888888888889</c:v>
                </c:pt>
                <c:pt idx="17">
                  <c:v>6.3166666666666663E-2</c:v>
                </c:pt>
                <c:pt idx="18">
                  <c:v>0.10329155555555557</c:v>
                </c:pt>
                <c:pt idx="19">
                  <c:v>3.5888888888888884E-3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F-4332-8D02-3825811AB257}"/>
            </c:ext>
          </c:extLst>
        </c:ser>
        <c:ser>
          <c:idx val="2"/>
          <c:order val="2"/>
          <c:tx>
            <c:strRef>
              <c:f>'4 ci'!$A$4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'4 ci'!$B$14:$U$14</c:f>
                <c:numCache>
                  <c:formatCode>General</c:formatCode>
                  <c:ptCount val="20"/>
                  <c:pt idx="0">
                    <c:v>2.1353184849239475E-3</c:v>
                  </c:pt>
                  <c:pt idx="1">
                    <c:v>3.3343189232066472E-3</c:v>
                  </c:pt>
                  <c:pt idx="2">
                    <c:v>0</c:v>
                  </c:pt>
                  <c:pt idx="3">
                    <c:v>6.4142199749382567E-2</c:v>
                  </c:pt>
                  <c:pt idx="4">
                    <c:v>1.4944891873892204E-4</c:v>
                  </c:pt>
                  <c:pt idx="5">
                    <c:v>6.9192531674939454E-4</c:v>
                  </c:pt>
                  <c:pt idx="6">
                    <c:v>4.9791126066854298E-2</c:v>
                  </c:pt>
                  <c:pt idx="7">
                    <c:v>2.8305281456331252E-2</c:v>
                  </c:pt>
                  <c:pt idx="8">
                    <c:v>2.6206823784581945E-3</c:v>
                  </c:pt>
                  <c:pt idx="9">
                    <c:v>4.9193385361115213E-2</c:v>
                  </c:pt>
                  <c:pt idx="10">
                    <c:v>1.8150207121853557E-2</c:v>
                  </c:pt>
                  <c:pt idx="11">
                    <c:v>0</c:v>
                  </c:pt>
                  <c:pt idx="12">
                    <c:v>1.9464249266422137E-3</c:v>
                  </c:pt>
                  <c:pt idx="13">
                    <c:v>4.1679774273034751E-5</c:v>
                  </c:pt>
                  <c:pt idx="14">
                    <c:v>9.8785070718621373E-2</c:v>
                  </c:pt>
                  <c:pt idx="15">
                    <c:v>1.0836763192737566E-2</c:v>
                  </c:pt>
                  <c:pt idx="16">
                    <c:v>0</c:v>
                  </c:pt>
                  <c:pt idx="17">
                    <c:v>0</c:v>
                  </c:pt>
                  <c:pt idx="18">
                    <c:v>1.4005601612576157E-3</c:v>
                  </c:pt>
                  <c:pt idx="19">
                    <c:v>2.0013321814890072E-3</c:v>
                  </c:pt>
                </c:numCache>
              </c:numRef>
            </c:plus>
            <c:minus>
              <c:numRef>
                <c:f>'4 ci'!$B$14:$U$14</c:f>
                <c:numCache>
                  <c:formatCode>General</c:formatCode>
                  <c:ptCount val="20"/>
                  <c:pt idx="0">
                    <c:v>2.1353184849239475E-3</c:v>
                  </c:pt>
                  <c:pt idx="1">
                    <c:v>3.3343189232066472E-3</c:v>
                  </c:pt>
                  <c:pt idx="2">
                    <c:v>0</c:v>
                  </c:pt>
                  <c:pt idx="3">
                    <c:v>6.4142199749382567E-2</c:v>
                  </c:pt>
                  <c:pt idx="4">
                    <c:v>1.4944891873892204E-4</c:v>
                  </c:pt>
                  <c:pt idx="5">
                    <c:v>6.9192531674939454E-4</c:v>
                  </c:pt>
                  <c:pt idx="6">
                    <c:v>4.9791126066854298E-2</c:v>
                  </c:pt>
                  <c:pt idx="7">
                    <c:v>2.8305281456331252E-2</c:v>
                  </c:pt>
                  <c:pt idx="8">
                    <c:v>2.6206823784581945E-3</c:v>
                  </c:pt>
                  <c:pt idx="9">
                    <c:v>4.9193385361115213E-2</c:v>
                  </c:pt>
                  <c:pt idx="10">
                    <c:v>1.8150207121853557E-2</c:v>
                  </c:pt>
                  <c:pt idx="11">
                    <c:v>0</c:v>
                  </c:pt>
                  <c:pt idx="12">
                    <c:v>1.9464249266422137E-3</c:v>
                  </c:pt>
                  <c:pt idx="13">
                    <c:v>4.1679774273034751E-5</c:v>
                  </c:pt>
                  <c:pt idx="14">
                    <c:v>9.8785070718621373E-2</c:v>
                  </c:pt>
                  <c:pt idx="15">
                    <c:v>1.0836763192737566E-2</c:v>
                  </c:pt>
                  <c:pt idx="16">
                    <c:v>0</c:v>
                  </c:pt>
                  <c:pt idx="17">
                    <c:v>0</c:v>
                  </c:pt>
                  <c:pt idx="18">
                    <c:v>1.4005601612576157E-3</c:v>
                  </c:pt>
                  <c:pt idx="19">
                    <c:v>2.0013321814890072E-3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val>
            <c:numRef>
              <c:f>'4 ci'!$B$4:$U$4</c:f>
              <c:numCache>
                <c:formatCode>General</c:formatCode>
                <c:ptCount val="20"/>
                <c:pt idx="0">
                  <c:v>1.1555555555555555E-3</c:v>
                </c:pt>
                <c:pt idx="1">
                  <c:v>2.2451111111111109E-3</c:v>
                </c:pt>
                <c:pt idx="2">
                  <c:v>0</c:v>
                </c:pt>
                <c:pt idx="3">
                  <c:v>0.13191111111111109</c:v>
                </c:pt>
                <c:pt idx="4">
                  <c:v>1.3822222222222222E-4</c:v>
                </c:pt>
                <c:pt idx="5">
                  <c:v>3.7444444444444444E-4</c:v>
                </c:pt>
                <c:pt idx="6">
                  <c:v>6.7932777777777772E-2</c:v>
                </c:pt>
                <c:pt idx="7">
                  <c:v>1.5460888888888889E-2</c:v>
                </c:pt>
                <c:pt idx="8">
                  <c:v>1.7422222222222223E-3</c:v>
                </c:pt>
                <c:pt idx="9">
                  <c:v>6.2754555555555563E-2</c:v>
                </c:pt>
                <c:pt idx="10">
                  <c:v>9.8222222222222235E-3</c:v>
                </c:pt>
                <c:pt idx="11">
                  <c:v>0</c:v>
                </c:pt>
                <c:pt idx="12">
                  <c:v>1.0533333333333334E-3</c:v>
                </c:pt>
                <c:pt idx="13">
                  <c:v>2.2555555555555556E-5</c:v>
                </c:pt>
                <c:pt idx="14">
                  <c:v>0.16715555555555556</c:v>
                </c:pt>
                <c:pt idx="15">
                  <c:v>1.9685555555555553E-2</c:v>
                </c:pt>
                <c:pt idx="16">
                  <c:v>0</c:v>
                </c:pt>
                <c:pt idx="17">
                  <c:v>0</c:v>
                </c:pt>
                <c:pt idx="18">
                  <c:v>1.632E-3</c:v>
                </c:pt>
                <c:pt idx="19">
                  <c:v>1.6022222222222223E-3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F-4332-8D02-3825811AB257}"/>
            </c:ext>
          </c:extLst>
        </c:ser>
        <c:ser>
          <c:idx val="3"/>
          <c:order val="3"/>
          <c:tx>
            <c:strRef>
              <c:f>'4 ci'!$A$5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'4 ci'!$B$15:$U$15</c:f>
                <c:numCache>
                  <c:formatCode>General</c:formatCode>
                  <c:ptCount val="20"/>
                  <c:pt idx="0">
                    <c:v>5.8557238021875015E-3</c:v>
                  </c:pt>
                  <c:pt idx="1">
                    <c:v>1.9819565273445104E-2</c:v>
                  </c:pt>
                  <c:pt idx="2">
                    <c:v>4.0575436852864815E-3</c:v>
                  </c:pt>
                  <c:pt idx="3">
                    <c:v>5.8133618937913009E-3</c:v>
                  </c:pt>
                  <c:pt idx="4">
                    <c:v>8.2745583446222071E-3</c:v>
                  </c:pt>
                  <c:pt idx="5">
                    <c:v>2.8252555103715892E-3</c:v>
                  </c:pt>
                  <c:pt idx="6">
                    <c:v>6.6764080289564882E-3</c:v>
                  </c:pt>
                  <c:pt idx="7">
                    <c:v>1.2054592700937939E-2</c:v>
                  </c:pt>
                  <c:pt idx="8">
                    <c:v>4.2563825651900688E-3</c:v>
                  </c:pt>
                  <c:pt idx="9">
                    <c:v>4.2134317871687218E-3</c:v>
                  </c:pt>
                  <c:pt idx="10">
                    <c:v>1.5713536628503548E-2</c:v>
                  </c:pt>
                  <c:pt idx="11">
                    <c:v>3.196288190897316E-3</c:v>
                  </c:pt>
                  <c:pt idx="12">
                    <c:v>2.0828215880250773E-3</c:v>
                  </c:pt>
                  <c:pt idx="13">
                    <c:v>2.6861997726162945E-3</c:v>
                  </c:pt>
                  <c:pt idx="14">
                    <c:v>3.5081031175256631E-3</c:v>
                  </c:pt>
                  <c:pt idx="15">
                    <c:v>1.0846116517694957E-2</c:v>
                  </c:pt>
                  <c:pt idx="16">
                    <c:v>4.2899275231480759E-3</c:v>
                  </c:pt>
                  <c:pt idx="17">
                    <c:v>8.1924793259237575E-3</c:v>
                  </c:pt>
                  <c:pt idx="18">
                    <c:v>1.2856251910979273E-3</c:v>
                  </c:pt>
                  <c:pt idx="19">
                    <c:v>2.6410841605828466E-3</c:v>
                  </c:pt>
                </c:numCache>
              </c:numRef>
            </c:plus>
            <c:minus>
              <c:numRef>
                <c:f>'4 ci'!$B$15:$U$15</c:f>
                <c:numCache>
                  <c:formatCode>General</c:formatCode>
                  <c:ptCount val="20"/>
                  <c:pt idx="0">
                    <c:v>5.8557238021875015E-3</c:v>
                  </c:pt>
                  <c:pt idx="1">
                    <c:v>1.9819565273445104E-2</c:v>
                  </c:pt>
                  <c:pt idx="2">
                    <c:v>4.0575436852864815E-3</c:v>
                  </c:pt>
                  <c:pt idx="3">
                    <c:v>5.8133618937913009E-3</c:v>
                  </c:pt>
                  <c:pt idx="4">
                    <c:v>8.2745583446222071E-3</c:v>
                  </c:pt>
                  <c:pt idx="5">
                    <c:v>2.8252555103715892E-3</c:v>
                  </c:pt>
                  <c:pt idx="6">
                    <c:v>6.6764080289564882E-3</c:v>
                  </c:pt>
                  <c:pt idx="7">
                    <c:v>1.2054592700937939E-2</c:v>
                  </c:pt>
                  <c:pt idx="8">
                    <c:v>4.2563825651900688E-3</c:v>
                  </c:pt>
                  <c:pt idx="9">
                    <c:v>4.2134317871687218E-3</c:v>
                  </c:pt>
                  <c:pt idx="10">
                    <c:v>1.5713536628503548E-2</c:v>
                  </c:pt>
                  <c:pt idx="11">
                    <c:v>3.196288190897316E-3</c:v>
                  </c:pt>
                  <c:pt idx="12">
                    <c:v>2.0828215880250773E-3</c:v>
                  </c:pt>
                  <c:pt idx="13">
                    <c:v>2.6861997726162945E-3</c:v>
                  </c:pt>
                  <c:pt idx="14">
                    <c:v>3.5081031175256631E-3</c:v>
                  </c:pt>
                  <c:pt idx="15">
                    <c:v>1.0846116517694957E-2</c:v>
                  </c:pt>
                  <c:pt idx="16">
                    <c:v>4.2899275231480759E-3</c:v>
                  </c:pt>
                  <c:pt idx="17">
                    <c:v>8.1924793259237575E-3</c:v>
                  </c:pt>
                  <c:pt idx="18">
                    <c:v>1.2856251910979273E-3</c:v>
                  </c:pt>
                  <c:pt idx="19">
                    <c:v>2.6410841605828466E-3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errBars>
          <c:val>
            <c:numRef>
              <c:f>'4 ci'!$B$5:$U$5</c:f>
              <c:numCache>
                <c:formatCode>General</c:formatCode>
                <c:ptCount val="20"/>
                <c:pt idx="0">
                  <c:v>1.334582E-2</c:v>
                </c:pt>
                <c:pt idx="1">
                  <c:v>3.0991990782000003E-2</c:v>
                </c:pt>
                <c:pt idx="2">
                  <c:v>4.5298934600000009E-3</c:v>
                </c:pt>
                <c:pt idx="3">
                  <c:v>1.8486319999999997E-2</c:v>
                </c:pt>
                <c:pt idx="4">
                  <c:v>1.0029725999999999E-2</c:v>
                </c:pt>
                <c:pt idx="5">
                  <c:v>3.5533973999999999E-3</c:v>
                </c:pt>
                <c:pt idx="6">
                  <c:v>1.1197233999999999E-2</c:v>
                </c:pt>
                <c:pt idx="7">
                  <c:v>2.3631434000000003E-2</c:v>
                </c:pt>
                <c:pt idx="8">
                  <c:v>6.3104600000000004E-3</c:v>
                </c:pt>
                <c:pt idx="9">
                  <c:v>8.5674480000000001E-3</c:v>
                </c:pt>
                <c:pt idx="10">
                  <c:v>3.0581904200000003E-2</c:v>
                </c:pt>
                <c:pt idx="11">
                  <c:v>4.6465999999999999E-3</c:v>
                </c:pt>
                <c:pt idx="12">
                  <c:v>3.8597999999999992E-3</c:v>
                </c:pt>
                <c:pt idx="13">
                  <c:v>4.8858211339999989E-3</c:v>
                </c:pt>
                <c:pt idx="14">
                  <c:v>4.7103800000000001E-3</c:v>
                </c:pt>
                <c:pt idx="15">
                  <c:v>9.8642400000000015E-3</c:v>
                </c:pt>
                <c:pt idx="16">
                  <c:v>3.2322000000000006E-3</c:v>
                </c:pt>
                <c:pt idx="17">
                  <c:v>1.0651000000000001E-2</c:v>
                </c:pt>
                <c:pt idx="18">
                  <c:v>1.7419199999999999E-3</c:v>
                </c:pt>
                <c:pt idx="19">
                  <c:v>3.8871000000000001E-3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4F-4332-8D02-3825811AB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83664"/>
        <c:axId val="748978744"/>
      </c:lineChart>
      <c:catAx>
        <c:axId val="74898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8744"/>
        <c:crosses val="autoZero"/>
        <c:auto val="1"/>
        <c:lblAlgn val="ctr"/>
        <c:lblOffset val="100"/>
        <c:noMultiLvlLbl val="0"/>
      </c:catAx>
      <c:valAx>
        <c:axId val="74897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ci'!$A$2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'5 ci'!$B$14:$U$14</c:f>
                <c:numCache>
                  <c:formatCode>General</c:formatCode>
                  <c:ptCount val="20"/>
                  <c:pt idx="0">
                    <c:v>3.6042709852299746E-3</c:v>
                  </c:pt>
                  <c:pt idx="1">
                    <c:v>3.6355727290201551E-3</c:v>
                  </c:pt>
                  <c:pt idx="2">
                    <c:v>4.353032962772607E-4</c:v>
                  </c:pt>
                  <c:pt idx="3">
                    <c:v>6.2952793404135662E-2</c:v>
                  </c:pt>
                  <c:pt idx="4">
                    <c:v>4.448936928859522E-3</c:v>
                  </c:pt>
                  <c:pt idx="5">
                    <c:v>7.9113422696896803E-3</c:v>
                  </c:pt>
                  <c:pt idx="6">
                    <c:v>5.7927014652267628E-2</c:v>
                  </c:pt>
                  <c:pt idx="7">
                    <c:v>4.1072119731339819E-2</c:v>
                  </c:pt>
                  <c:pt idx="8">
                    <c:v>2.9334054882260712E-3</c:v>
                  </c:pt>
                  <c:pt idx="9">
                    <c:v>2.1951690892492133E-3</c:v>
                  </c:pt>
                  <c:pt idx="10">
                    <c:v>2.0258831653061308E-2</c:v>
                  </c:pt>
                  <c:pt idx="11">
                    <c:v>4.7438666879905996E-3</c:v>
                  </c:pt>
                  <c:pt idx="12">
                    <c:v>0</c:v>
                  </c:pt>
                  <c:pt idx="13">
                    <c:v>2.8000102350299125E-3</c:v>
                  </c:pt>
                  <c:pt idx="14">
                    <c:v>2.3162080390308922E-2</c:v>
                  </c:pt>
                  <c:pt idx="15">
                    <c:v>8.0182538924734093E-2</c:v>
                  </c:pt>
                  <c:pt idx="16">
                    <c:v>2.1970749052474491E-2</c:v>
                  </c:pt>
                  <c:pt idx="17">
                    <c:v>2.3647857268066896E-2</c:v>
                  </c:pt>
                  <c:pt idx="18">
                    <c:v>9.1433428387258223E-2</c:v>
                  </c:pt>
                  <c:pt idx="19">
                    <c:v>2.2126681296928633E-3</c:v>
                  </c:pt>
                </c:numCache>
              </c:numRef>
            </c:plus>
            <c:minus>
              <c:numRef>
                <c:f>'5 ci'!$B$14:$U$14</c:f>
                <c:numCache>
                  <c:formatCode>General</c:formatCode>
                  <c:ptCount val="20"/>
                  <c:pt idx="0">
                    <c:v>3.6042709852299746E-3</c:v>
                  </c:pt>
                  <c:pt idx="1">
                    <c:v>3.6355727290201551E-3</c:v>
                  </c:pt>
                  <c:pt idx="2">
                    <c:v>4.353032962772607E-4</c:v>
                  </c:pt>
                  <c:pt idx="3">
                    <c:v>6.2952793404135662E-2</c:v>
                  </c:pt>
                  <c:pt idx="4">
                    <c:v>4.448936928859522E-3</c:v>
                  </c:pt>
                  <c:pt idx="5">
                    <c:v>7.9113422696896803E-3</c:v>
                  </c:pt>
                  <c:pt idx="6">
                    <c:v>5.7927014652267628E-2</c:v>
                  </c:pt>
                  <c:pt idx="7">
                    <c:v>4.1072119731339819E-2</c:v>
                  </c:pt>
                  <c:pt idx="8">
                    <c:v>2.9334054882260712E-3</c:v>
                  </c:pt>
                  <c:pt idx="9">
                    <c:v>2.1951690892492133E-3</c:v>
                  </c:pt>
                  <c:pt idx="10">
                    <c:v>2.0258831653061308E-2</c:v>
                  </c:pt>
                  <c:pt idx="11">
                    <c:v>4.7438666879905996E-3</c:v>
                  </c:pt>
                  <c:pt idx="12">
                    <c:v>0</c:v>
                  </c:pt>
                  <c:pt idx="13">
                    <c:v>2.8000102350299125E-3</c:v>
                  </c:pt>
                  <c:pt idx="14">
                    <c:v>2.3162080390308922E-2</c:v>
                  </c:pt>
                  <c:pt idx="15">
                    <c:v>8.0182538924734093E-2</c:v>
                  </c:pt>
                  <c:pt idx="16">
                    <c:v>2.1970749052474491E-2</c:v>
                  </c:pt>
                  <c:pt idx="17">
                    <c:v>2.3647857268066896E-2</c:v>
                  </c:pt>
                  <c:pt idx="18">
                    <c:v>9.1433428387258223E-2</c:v>
                  </c:pt>
                  <c:pt idx="19">
                    <c:v>2.2126681296928633E-3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'5 ci'!$B$2:$U$2</c:f>
              <c:numCache>
                <c:formatCode>General</c:formatCode>
                <c:ptCount val="20"/>
                <c:pt idx="0">
                  <c:v>4.9299999999999995E-3</c:v>
                </c:pt>
                <c:pt idx="1">
                  <c:v>2.8937548875000003E-3</c:v>
                </c:pt>
                <c:pt idx="2">
                  <c:v>4.7749999999999995E-4</c:v>
                </c:pt>
                <c:pt idx="3">
                  <c:v>6.9099999999999995E-2</c:v>
                </c:pt>
                <c:pt idx="4">
                  <c:v>4.5498750000000001E-3</c:v>
                </c:pt>
                <c:pt idx="5">
                  <c:v>6.5091249999999993E-3</c:v>
                </c:pt>
                <c:pt idx="6">
                  <c:v>0.14020874999999999</c:v>
                </c:pt>
                <c:pt idx="7">
                  <c:v>8.2750000000000004E-2</c:v>
                </c:pt>
                <c:pt idx="8">
                  <c:v>1.6000000000000001E-3</c:v>
                </c:pt>
                <c:pt idx="9">
                  <c:v>2.01125E-3</c:v>
                </c:pt>
                <c:pt idx="10">
                  <c:v>1.1050000000000001E-2</c:v>
                </c:pt>
                <c:pt idx="11">
                  <c:v>2.5875E-3</c:v>
                </c:pt>
                <c:pt idx="12">
                  <c:v>0</c:v>
                </c:pt>
                <c:pt idx="13">
                  <c:v>3.065E-3</c:v>
                </c:pt>
                <c:pt idx="14">
                  <c:v>2.6213750000000001E-2</c:v>
                </c:pt>
                <c:pt idx="15">
                  <c:v>0.11799999999999999</c:v>
                </c:pt>
                <c:pt idx="16">
                  <c:v>2.0275000000000001E-2</c:v>
                </c:pt>
                <c:pt idx="17">
                  <c:v>1.395125E-2</c:v>
                </c:pt>
                <c:pt idx="18">
                  <c:v>0.10134375</c:v>
                </c:pt>
                <c:pt idx="19">
                  <c:v>1.8025000000000001E-3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F-4DF7-B0B7-11116D4E8B33}"/>
            </c:ext>
          </c:extLst>
        </c:ser>
        <c:ser>
          <c:idx val="1"/>
          <c:order val="1"/>
          <c:tx>
            <c:strRef>
              <c:f>'5 ci'!$A$3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'5 ci'!$B$15:$U$15</c:f>
                <c:numCache>
                  <c:formatCode>General</c:formatCode>
                  <c:ptCount val="20"/>
                  <c:pt idx="0">
                    <c:v>5.0103892905360985E-2</c:v>
                  </c:pt>
                  <c:pt idx="1">
                    <c:v>7.160264506249822E-3</c:v>
                  </c:pt>
                  <c:pt idx="2">
                    <c:v>5.9412297822518757E-2</c:v>
                  </c:pt>
                  <c:pt idx="3">
                    <c:v>1.2382912749427535E-2</c:v>
                  </c:pt>
                  <c:pt idx="4">
                    <c:v>6.0005157732917709E-2</c:v>
                  </c:pt>
                  <c:pt idx="5">
                    <c:v>3.0311022325423607E-3</c:v>
                  </c:pt>
                  <c:pt idx="6">
                    <c:v>3.82804233263351E-3</c:v>
                  </c:pt>
                  <c:pt idx="7">
                    <c:v>3.0496654990518179E-2</c:v>
                  </c:pt>
                  <c:pt idx="8">
                    <c:v>1.2728313669000273E-2</c:v>
                  </c:pt>
                  <c:pt idx="9">
                    <c:v>7.3850524995119782E-3</c:v>
                  </c:pt>
                  <c:pt idx="10">
                    <c:v>3.5464120469955E-2</c:v>
                  </c:pt>
                  <c:pt idx="11">
                    <c:v>1.4545944298640303E-2</c:v>
                  </c:pt>
                  <c:pt idx="12">
                    <c:v>7.8885492284360786E-2</c:v>
                  </c:pt>
                  <c:pt idx="13">
                    <c:v>2.9864400249236363E-2</c:v>
                  </c:pt>
                  <c:pt idx="14">
                    <c:v>1.6853564290770797E-3</c:v>
                  </c:pt>
                  <c:pt idx="15">
                    <c:v>2.1801645860013998E-3</c:v>
                  </c:pt>
                  <c:pt idx="16">
                    <c:v>5.3166172867142531E-3</c:v>
                  </c:pt>
                  <c:pt idx="17">
                    <c:v>2.2218460963287952E-2</c:v>
                  </c:pt>
                  <c:pt idx="18">
                    <c:v>6.1621326918119669E-3</c:v>
                  </c:pt>
                  <c:pt idx="19">
                    <c:v>3.4499105474919585E-2</c:v>
                  </c:pt>
                </c:numCache>
              </c:numRef>
            </c:plus>
            <c:minus>
              <c:numRef>
                <c:f>'5 ci'!$B$15:$U$15</c:f>
                <c:numCache>
                  <c:formatCode>General</c:formatCode>
                  <c:ptCount val="20"/>
                  <c:pt idx="0">
                    <c:v>5.0103892905360985E-2</c:v>
                  </c:pt>
                  <c:pt idx="1">
                    <c:v>7.160264506249822E-3</c:v>
                  </c:pt>
                  <c:pt idx="2">
                    <c:v>5.9412297822518757E-2</c:v>
                  </c:pt>
                  <c:pt idx="3">
                    <c:v>1.2382912749427535E-2</c:v>
                  </c:pt>
                  <c:pt idx="4">
                    <c:v>6.0005157732917709E-2</c:v>
                  </c:pt>
                  <c:pt idx="5">
                    <c:v>3.0311022325423607E-3</c:v>
                  </c:pt>
                  <c:pt idx="6">
                    <c:v>3.82804233263351E-3</c:v>
                  </c:pt>
                  <c:pt idx="7">
                    <c:v>3.0496654990518179E-2</c:v>
                  </c:pt>
                  <c:pt idx="8">
                    <c:v>1.2728313669000273E-2</c:v>
                  </c:pt>
                  <c:pt idx="9">
                    <c:v>7.3850524995119782E-3</c:v>
                  </c:pt>
                  <c:pt idx="10">
                    <c:v>3.5464120469955E-2</c:v>
                  </c:pt>
                  <c:pt idx="11">
                    <c:v>1.4545944298640303E-2</c:v>
                  </c:pt>
                  <c:pt idx="12">
                    <c:v>7.8885492284360786E-2</c:v>
                  </c:pt>
                  <c:pt idx="13">
                    <c:v>2.9864400249236363E-2</c:v>
                  </c:pt>
                  <c:pt idx="14">
                    <c:v>1.6853564290770797E-3</c:v>
                  </c:pt>
                  <c:pt idx="15">
                    <c:v>2.1801645860013998E-3</c:v>
                  </c:pt>
                  <c:pt idx="16">
                    <c:v>5.3166172867142531E-3</c:v>
                  </c:pt>
                  <c:pt idx="17">
                    <c:v>2.2218460963287952E-2</c:v>
                  </c:pt>
                  <c:pt idx="18">
                    <c:v>6.1621326918119669E-3</c:v>
                  </c:pt>
                  <c:pt idx="19">
                    <c:v>3.4499105474919585E-2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'5 ci'!$B$3:$U$3</c:f>
              <c:numCache>
                <c:formatCode>General</c:formatCode>
                <c:ptCount val="20"/>
                <c:pt idx="0">
                  <c:v>0.12265555555555557</c:v>
                </c:pt>
                <c:pt idx="1">
                  <c:v>7.2022222222222227E-3</c:v>
                </c:pt>
                <c:pt idx="2">
                  <c:v>6.1888888888888896E-2</c:v>
                </c:pt>
                <c:pt idx="3">
                  <c:v>1.6301111111111113E-2</c:v>
                </c:pt>
                <c:pt idx="4">
                  <c:v>8.313711111111112E-2</c:v>
                </c:pt>
                <c:pt idx="5">
                  <c:v>2.9204444444444443E-3</c:v>
                </c:pt>
                <c:pt idx="6">
                  <c:v>3.1188888888888889E-3</c:v>
                </c:pt>
                <c:pt idx="7">
                  <c:v>1.906222222222222E-2</c:v>
                </c:pt>
                <c:pt idx="8">
                  <c:v>3.2333333333333332E-2</c:v>
                </c:pt>
                <c:pt idx="9">
                  <c:v>9.9077777777777775E-3</c:v>
                </c:pt>
                <c:pt idx="10">
                  <c:v>4.7422222222222227E-2</c:v>
                </c:pt>
                <c:pt idx="11">
                  <c:v>1.9022222222222222E-2</c:v>
                </c:pt>
                <c:pt idx="12">
                  <c:v>8.4888888888888889E-2</c:v>
                </c:pt>
                <c:pt idx="13">
                  <c:v>0.17766666666666667</c:v>
                </c:pt>
                <c:pt idx="14">
                  <c:v>1.3788888888888889E-3</c:v>
                </c:pt>
                <c:pt idx="15">
                  <c:v>2.5100000000000001E-3</c:v>
                </c:pt>
                <c:pt idx="16">
                  <c:v>3.5922222222222219E-3</c:v>
                </c:pt>
                <c:pt idx="17">
                  <c:v>1.6450555555555555E-2</c:v>
                </c:pt>
                <c:pt idx="18">
                  <c:v>4.1522222222222221E-3</c:v>
                </c:pt>
                <c:pt idx="19">
                  <c:v>3.7333333333333336E-2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F-4DF7-B0B7-11116D4E8B33}"/>
            </c:ext>
          </c:extLst>
        </c:ser>
        <c:ser>
          <c:idx val="2"/>
          <c:order val="2"/>
          <c:tx>
            <c:strRef>
              <c:f>'5 ci'!$A$4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'5 ci'!$B$16:$U$16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4.7179269991838503E-4</c:v>
                  </c:pt>
                  <c:pt idx="2">
                    <c:v>0</c:v>
                  </c:pt>
                  <c:pt idx="3">
                    <c:v>7.6790839058538451E-2</c:v>
                  </c:pt>
                  <c:pt idx="4">
                    <c:v>1.0197508494861321E-4</c:v>
                  </c:pt>
                  <c:pt idx="5">
                    <c:v>1.0049307107211365E-3</c:v>
                  </c:pt>
                  <c:pt idx="6">
                    <c:v>1.1166510955900521E-2</c:v>
                  </c:pt>
                  <c:pt idx="7">
                    <c:v>2.9103674775386653E-4</c:v>
                  </c:pt>
                  <c:pt idx="8">
                    <c:v>8.5881318898423542E-4</c:v>
                  </c:pt>
                  <c:pt idx="9">
                    <c:v>5.9714171010549204E-2</c:v>
                  </c:pt>
                  <c:pt idx="10">
                    <c:v>0</c:v>
                  </c:pt>
                  <c:pt idx="11">
                    <c:v>0</c:v>
                  </c:pt>
                  <c:pt idx="12">
                    <c:v>2.8269267470731078E-3</c:v>
                  </c:pt>
                  <c:pt idx="13">
                    <c:v>6.0534401862430465E-5</c:v>
                  </c:pt>
                  <c:pt idx="14">
                    <c:v>0.12747024074582311</c:v>
                  </c:pt>
                  <c:pt idx="15">
                    <c:v>9.3910523801717712E-3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1.9151009955901683E-3</c:v>
                  </c:pt>
                  <c:pt idx="19">
                    <c:v>0</c:v>
                  </c:pt>
                </c:numCache>
              </c:numRef>
            </c:plus>
            <c:minus>
              <c:numRef>
                <c:f>'5 ci'!$B$16:$U$16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4.7179269991838503E-4</c:v>
                  </c:pt>
                  <c:pt idx="2">
                    <c:v>0</c:v>
                  </c:pt>
                  <c:pt idx="3">
                    <c:v>7.6790839058538451E-2</c:v>
                  </c:pt>
                  <c:pt idx="4">
                    <c:v>1.0197508494861321E-4</c:v>
                  </c:pt>
                  <c:pt idx="5">
                    <c:v>1.0049307107211365E-3</c:v>
                  </c:pt>
                  <c:pt idx="6">
                    <c:v>1.1166510955900521E-2</c:v>
                  </c:pt>
                  <c:pt idx="7">
                    <c:v>2.9103674775386653E-4</c:v>
                  </c:pt>
                  <c:pt idx="8">
                    <c:v>8.5881318898423542E-4</c:v>
                  </c:pt>
                  <c:pt idx="9">
                    <c:v>5.9714171010549204E-2</c:v>
                  </c:pt>
                  <c:pt idx="10">
                    <c:v>0</c:v>
                  </c:pt>
                  <c:pt idx="11">
                    <c:v>0</c:v>
                  </c:pt>
                  <c:pt idx="12">
                    <c:v>2.8269267470731078E-3</c:v>
                  </c:pt>
                  <c:pt idx="13">
                    <c:v>6.0534401862430465E-5</c:v>
                  </c:pt>
                  <c:pt idx="14">
                    <c:v>0.12747024074582311</c:v>
                  </c:pt>
                  <c:pt idx="15">
                    <c:v>9.3910523801717712E-3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1.9151009955901683E-3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val>
            <c:numRef>
              <c:f>'5 ci'!$B$4:$U$4</c:f>
              <c:numCache>
                <c:formatCode>General</c:formatCode>
                <c:ptCount val="20"/>
                <c:pt idx="0">
                  <c:v>0</c:v>
                </c:pt>
                <c:pt idx="1">
                  <c:v>4.3266666666666665E-4</c:v>
                </c:pt>
                <c:pt idx="2">
                  <c:v>0</c:v>
                </c:pt>
                <c:pt idx="3">
                  <c:v>0.12375000000000001</c:v>
                </c:pt>
                <c:pt idx="4">
                  <c:v>8.9833333333333326E-5</c:v>
                </c:pt>
                <c:pt idx="5">
                  <c:v>5.6166666666666669E-4</c:v>
                </c:pt>
                <c:pt idx="6">
                  <c:v>1.57325E-2</c:v>
                </c:pt>
                <c:pt idx="7">
                  <c:v>1.9133333333333331E-4</c:v>
                </c:pt>
                <c:pt idx="8">
                  <c:v>4.8000000000000001E-4</c:v>
                </c:pt>
                <c:pt idx="9">
                  <c:v>9.4033333333333344E-2</c:v>
                </c:pt>
                <c:pt idx="10">
                  <c:v>0</c:v>
                </c:pt>
                <c:pt idx="11">
                  <c:v>0</c:v>
                </c:pt>
                <c:pt idx="12">
                  <c:v>1.58E-3</c:v>
                </c:pt>
                <c:pt idx="13">
                  <c:v>3.3833333333333334E-5</c:v>
                </c:pt>
                <c:pt idx="14">
                  <c:v>0.22030000000000002</c:v>
                </c:pt>
                <c:pt idx="15">
                  <c:v>1.1695000000000002E-2</c:v>
                </c:pt>
                <c:pt idx="16">
                  <c:v>0</c:v>
                </c:pt>
                <c:pt idx="17">
                  <c:v>0</c:v>
                </c:pt>
                <c:pt idx="18">
                  <c:v>2.1563333333333335E-3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7F-4DF7-B0B7-11116D4E8B33}"/>
            </c:ext>
          </c:extLst>
        </c:ser>
        <c:ser>
          <c:idx val="3"/>
          <c:order val="3"/>
          <c:tx>
            <c:strRef>
              <c:f>'5 ci'!$A$5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'5 ci'!$B$17:$U$17</c:f>
                <c:numCache>
                  <c:formatCode>General</c:formatCode>
                  <c:ptCount val="20"/>
                  <c:pt idx="0">
                    <c:v>2.3892871857097944E-2</c:v>
                  </c:pt>
                  <c:pt idx="1">
                    <c:v>2.384366875351708E-3</c:v>
                  </c:pt>
                  <c:pt idx="2">
                    <c:v>5.8614105009275504E-2</c:v>
                  </c:pt>
                  <c:pt idx="3">
                    <c:v>8.6043091753329869E-3</c:v>
                  </c:pt>
                  <c:pt idx="4">
                    <c:v>2.5630947382707756E-2</c:v>
                  </c:pt>
                  <c:pt idx="5">
                    <c:v>0.11009210739215379</c:v>
                  </c:pt>
                  <c:pt idx="6">
                    <c:v>8.3343236725654888E-3</c:v>
                  </c:pt>
                  <c:pt idx="7">
                    <c:v>1.6025616345070409E-2</c:v>
                  </c:pt>
                  <c:pt idx="8">
                    <c:v>6.5424305313064118E-2</c:v>
                  </c:pt>
                  <c:pt idx="9">
                    <c:v>6.1002407217657685E-3</c:v>
                  </c:pt>
                  <c:pt idx="10">
                    <c:v>1.5248778170162848E-2</c:v>
                  </c:pt>
                  <c:pt idx="11">
                    <c:v>6.0237506444215529E-2</c:v>
                  </c:pt>
                  <c:pt idx="12">
                    <c:v>0</c:v>
                  </c:pt>
                  <c:pt idx="13">
                    <c:v>7.2576066359740943E-3</c:v>
                  </c:pt>
                  <c:pt idx="14">
                    <c:v>0</c:v>
                  </c:pt>
                  <c:pt idx="15">
                    <c:v>4.3031042587900026E-2</c:v>
                  </c:pt>
                  <c:pt idx="16">
                    <c:v>0.15686217998920179</c:v>
                  </c:pt>
                  <c:pt idx="17">
                    <c:v>0.11654335465042695</c:v>
                  </c:pt>
                  <c:pt idx="18">
                    <c:v>2.1986250489221738E-2</c:v>
                  </c:pt>
                  <c:pt idx="19">
                    <c:v>7.0103393856224766E-3</c:v>
                  </c:pt>
                </c:numCache>
              </c:numRef>
            </c:plus>
            <c:minus>
              <c:numRef>
                <c:f>'5 ci'!$B$17:$U$17</c:f>
                <c:numCache>
                  <c:formatCode>General</c:formatCode>
                  <c:ptCount val="20"/>
                  <c:pt idx="0">
                    <c:v>2.3892871857097944E-2</c:v>
                  </c:pt>
                  <c:pt idx="1">
                    <c:v>2.384366875351708E-3</c:v>
                  </c:pt>
                  <c:pt idx="2">
                    <c:v>5.8614105009275504E-2</c:v>
                  </c:pt>
                  <c:pt idx="3">
                    <c:v>8.6043091753329869E-3</c:v>
                  </c:pt>
                  <c:pt idx="4">
                    <c:v>2.5630947382707756E-2</c:v>
                  </c:pt>
                  <c:pt idx="5">
                    <c:v>0.11009210739215379</c:v>
                  </c:pt>
                  <c:pt idx="6">
                    <c:v>8.3343236725654888E-3</c:v>
                  </c:pt>
                  <c:pt idx="7">
                    <c:v>1.6025616345070409E-2</c:v>
                  </c:pt>
                  <c:pt idx="8">
                    <c:v>6.5424305313064118E-2</c:v>
                  </c:pt>
                  <c:pt idx="9">
                    <c:v>6.1002407217657685E-3</c:v>
                  </c:pt>
                  <c:pt idx="10">
                    <c:v>1.5248778170162848E-2</c:v>
                  </c:pt>
                  <c:pt idx="11">
                    <c:v>6.0237506444215529E-2</c:v>
                  </c:pt>
                  <c:pt idx="12">
                    <c:v>0</c:v>
                  </c:pt>
                  <c:pt idx="13">
                    <c:v>7.2576066359740943E-3</c:v>
                  </c:pt>
                  <c:pt idx="14">
                    <c:v>0</c:v>
                  </c:pt>
                  <c:pt idx="15">
                    <c:v>4.3031042587900026E-2</c:v>
                  </c:pt>
                  <c:pt idx="16">
                    <c:v>0.15686217998920179</c:v>
                  </c:pt>
                  <c:pt idx="17">
                    <c:v>0.11654335465042695</c:v>
                  </c:pt>
                  <c:pt idx="18">
                    <c:v>2.1986250489221738E-2</c:v>
                  </c:pt>
                  <c:pt idx="19">
                    <c:v>7.0103393856224766E-3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errBars>
          <c:val>
            <c:numRef>
              <c:f>'5 ci'!$B$5:$U$5</c:f>
              <c:numCache>
                <c:formatCode>General</c:formatCode>
                <c:ptCount val="20"/>
                <c:pt idx="0">
                  <c:v>1.432508E-2</c:v>
                </c:pt>
                <c:pt idx="1">
                  <c:v>5.6600000000000001E-3</c:v>
                </c:pt>
                <c:pt idx="2">
                  <c:v>0.13399999999999998</c:v>
                </c:pt>
                <c:pt idx="3">
                  <c:v>7.5224000000000003E-3</c:v>
                </c:pt>
                <c:pt idx="4">
                  <c:v>3.6482000000000001E-2</c:v>
                </c:pt>
                <c:pt idx="5">
                  <c:v>0.16797799999999999</c:v>
                </c:pt>
                <c:pt idx="6">
                  <c:v>7.5800000000000008E-3</c:v>
                </c:pt>
                <c:pt idx="7">
                  <c:v>1.3600200000000002E-2</c:v>
                </c:pt>
                <c:pt idx="8">
                  <c:v>0.14656799999999998</c:v>
                </c:pt>
                <c:pt idx="9">
                  <c:v>8.3109999999999989E-3</c:v>
                </c:pt>
                <c:pt idx="10">
                  <c:v>1.2062E-2</c:v>
                </c:pt>
                <c:pt idx="11">
                  <c:v>7.4679999999999996E-2</c:v>
                </c:pt>
                <c:pt idx="12">
                  <c:v>0</c:v>
                </c:pt>
                <c:pt idx="13">
                  <c:v>4.1399999999999996E-3</c:v>
                </c:pt>
                <c:pt idx="14">
                  <c:v>0</c:v>
                </c:pt>
                <c:pt idx="15">
                  <c:v>2.5907999999999997E-2</c:v>
                </c:pt>
                <c:pt idx="16">
                  <c:v>0.16302</c:v>
                </c:pt>
                <c:pt idx="17">
                  <c:v>9.290000000000001E-2</c:v>
                </c:pt>
                <c:pt idx="18">
                  <c:v>2.4124800000000002E-2</c:v>
                </c:pt>
                <c:pt idx="19">
                  <c:v>6.4599999999999987E-3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7F-4DF7-B0B7-11116D4E8B33}"/>
            </c:ext>
          </c:extLst>
        </c:ser>
        <c:ser>
          <c:idx val="4"/>
          <c:order val="4"/>
          <c:tx>
            <c:strRef>
              <c:f>'5 ci'!$A$6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'5 ci'!$B$18:$U$18</c:f>
                <c:numCache>
                  <c:formatCode>General</c:formatCode>
                  <c:ptCount val="20"/>
                  <c:pt idx="0">
                    <c:v>5.9508462785105446E-3</c:v>
                  </c:pt>
                  <c:pt idx="1">
                    <c:v>2.0185240578547637E-2</c:v>
                  </c:pt>
                  <c:pt idx="2">
                    <c:v>4.1363030848647498E-3</c:v>
                  </c:pt>
                  <c:pt idx="3">
                    <c:v>5.8847869969200252E-3</c:v>
                  </c:pt>
                  <c:pt idx="4">
                    <c:v>8.4336958777427116E-3</c:v>
                  </c:pt>
                  <c:pt idx="5">
                    <c:v>2.8793363375079336E-3</c:v>
                  </c:pt>
                  <c:pt idx="6">
                    <c:v>6.7039353106751153E-3</c:v>
                  </c:pt>
                  <c:pt idx="7">
                    <c:v>1.2133103230563304E-2</c:v>
                  </c:pt>
                  <c:pt idx="8">
                    <c:v>4.3357566830308156E-3</c:v>
                  </c:pt>
                  <c:pt idx="9">
                    <c:v>4.2879173446556569E-3</c:v>
                  </c:pt>
                  <c:pt idx="10">
                    <c:v>1.598653675212831E-2</c:v>
                  </c:pt>
                  <c:pt idx="11">
                    <c:v>3.2561102855159381E-3</c:v>
                  </c:pt>
                  <c:pt idx="12">
                    <c:v>2.1195983786357173E-3</c:v>
                  </c:pt>
                  <c:pt idx="13">
                    <c:v>2.7367069780202358E-3</c:v>
                  </c:pt>
                  <c:pt idx="14">
                    <c:v>3.57705941206202E-3</c:v>
                  </c:pt>
                  <c:pt idx="15">
                    <c:v>2.446321110080342E-3</c:v>
                  </c:pt>
                  <c:pt idx="16">
                    <c:v>4.3755284891324603E-3</c:v>
                  </c:pt>
                  <c:pt idx="17">
                    <c:v>8.3587697249558231E-3</c:v>
                  </c:pt>
                  <c:pt idx="18">
                    <c:v>1.3099730180831121E-3</c:v>
                  </c:pt>
                  <c:pt idx="19">
                    <c:v>2.6904033420368256E-3</c:v>
                  </c:pt>
                </c:numCache>
              </c:numRef>
            </c:plus>
            <c:minus>
              <c:numRef>
                <c:f>'5 ci'!$B$18:$U$18</c:f>
                <c:numCache>
                  <c:formatCode>General</c:formatCode>
                  <c:ptCount val="20"/>
                  <c:pt idx="0">
                    <c:v>5.9508462785105446E-3</c:v>
                  </c:pt>
                  <c:pt idx="1">
                    <c:v>2.0185240578547637E-2</c:v>
                  </c:pt>
                  <c:pt idx="2">
                    <c:v>4.1363030848647498E-3</c:v>
                  </c:pt>
                  <c:pt idx="3">
                    <c:v>5.8847869969200252E-3</c:v>
                  </c:pt>
                  <c:pt idx="4">
                    <c:v>8.4336958777427116E-3</c:v>
                  </c:pt>
                  <c:pt idx="5">
                    <c:v>2.8793363375079336E-3</c:v>
                  </c:pt>
                  <c:pt idx="6">
                    <c:v>6.7039353106751153E-3</c:v>
                  </c:pt>
                  <c:pt idx="7">
                    <c:v>1.2133103230563304E-2</c:v>
                  </c:pt>
                  <c:pt idx="8">
                    <c:v>4.3357566830308156E-3</c:v>
                  </c:pt>
                  <c:pt idx="9">
                    <c:v>4.2879173446556569E-3</c:v>
                  </c:pt>
                  <c:pt idx="10">
                    <c:v>1.598653675212831E-2</c:v>
                  </c:pt>
                  <c:pt idx="11">
                    <c:v>3.2561102855159381E-3</c:v>
                  </c:pt>
                  <c:pt idx="12">
                    <c:v>2.1195983786357173E-3</c:v>
                  </c:pt>
                  <c:pt idx="13">
                    <c:v>2.7367069780202358E-3</c:v>
                  </c:pt>
                  <c:pt idx="14">
                    <c:v>3.57705941206202E-3</c:v>
                  </c:pt>
                  <c:pt idx="15">
                    <c:v>2.446321110080342E-3</c:v>
                  </c:pt>
                  <c:pt idx="16">
                    <c:v>4.3755284891324603E-3</c:v>
                  </c:pt>
                  <c:pt idx="17">
                    <c:v>8.3587697249558231E-3</c:v>
                  </c:pt>
                  <c:pt idx="18">
                    <c:v>1.3099730180831121E-3</c:v>
                  </c:pt>
                  <c:pt idx="19">
                    <c:v>2.6904033420368256E-3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val>
            <c:numRef>
              <c:f>'5 ci'!$B$6:$U$6</c:f>
              <c:numCache>
                <c:formatCode>General</c:formatCode>
                <c:ptCount val="20"/>
                <c:pt idx="0">
                  <c:v>1.3618183673469387E-2</c:v>
                </c:pt>
                <c:pt idx="1">
                  <c:v>3.1624479591836736E-2</c:v>
                </c:pt>
                <c:pt idx="2">
                  <c:v>4.6223402653061234E-3</c:v>
                </c:pt>
                <c:pt idx="3">
                  <c:v>1.8863591836734691E-2</c:v>
                </c:pt>
                <c:pt idx="4">
                  <c:v>1.0234414285714285E-2</c:v>
                </c:pt>
                <c:pt idx="5">
                  <c:v>3.6259157142857143E-3</c:v>
                </c:pt>
                <c:pt idx="6">
                  <c:v>1.0584932653061225E-2</c:v>
                </c:pt>
                <c:pt idx="7">
                  <c:v>2.2609626530612242E-2</c:v>
                </c:pt>
                <c:pt idx="8">
                  <c:v>6.4392448979591838E-3</c:v>
                </c:pt>
                <c:pt idx="9">
                  <c:v>8.7261918367346949E-3</c:v>
                </c:pt>
                <c:pt idx="10">
                  <c:v>3.1206024693877555E-2</c:v>
                </c:pt>
                <c:pt idx="11">
                  <c:v>4.7414285714285709E-3</c:v>
                </c:pt>
                <c:pt idx="12">
                  <c:v>3.9385714285714276E-3</c:v>
                </c:pt>
                <c:pt idx="13">
                  <c:v>4.8081848306122449E-3</c:v>
                </c:pt>
                <c:pt idx="14">
                  <c:v>4.7797755102040821E-3</c:v>
                </c:pt>
                <c:pt idx="15">
                  <c:v>4.412489795918368E-3</c:v>
                </c:pt>
                <c:pt idx="16">
                  <c:v>3.2981632653061232E-3</c:v>
                </c:pt>
                <c:pt idx="17">
                  <c:v>1.0713061224489798E-2</c:v>
                </c:pt>
                <c:pt idx="18">
                  <c:v>1.777469387755102E-3</c:v>
                </c:pt>
                <c:pt idx="19">
                  <c:v>3.9664285714285713E-3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7F-4DF7-B0B7-11116D4E8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910248"/>
        <c:axId val="751904672"/>
      </c:lineChart>
      <c:catAx>
        <c:axId val="751910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904672"/>
        <c:crosses val="autoZero"/>
        <c:auto val="1"/>
        <c:lblAlgn val="ctr"/>
        <c:lblOffset val="100"/>
        <c:noMultiLvlLbl val="0"/>
      </c:catAx>
      <c:valAx>
        <c:axId val="75190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91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 ci'!$A$2</c:f>
              <c:strCache>
                <c:ptCount val="1"/>
                <c:pt idx="0">
                  <c:v>C6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'7 ci'!$B$18:$U$18</c:f>
                <c:numCache>
                  <c:formatCode>General</c:formatCode>
                  <c:ptCount val="20"/>
                  <c:pt idx="0">
                    <c:v>2.4890915192217668E-2</c:v>
                  </c:pt>
                  <c:pt idx="1">
                    <c:v>2.5628548092832778E-3</c:v>
                  </c:pt>
                  <c:pt idx="2">
                    <c:v>8.6950803570840049E-4</c:v>
                  </c:pt>
                  <c:pt idx="3">
                    <c:v>8.5079849203392871E-3</c:v>
                  </c:pt>
                  <c:pt idx="4">
                    <c:v>2.961656016377727E-2</c:v>
                  </c:pt>
                  <c:pt idx="5">
                    <c:v>6.500575668184074E-5</c:v>
                  </c:pt>
                  <c:pt idx="6">
                    <c:v>2.8236522241010796E-3</c:v>
                  </c:pt>
                  <c:pt idx="7">
                    <c:v>1.0306693235945673E-3</c:v>
                  </c:pt>
                  <c:pt idx="8">
                    <c:v>1.16357477010317E-2</c:v>
                  </c:pt>
                  <c:pt idx="9">
                    <c:v>2.4715807904009089E-3</c:v>
                  </c:pt>
                  <c:pt idx="10">
                    <c:v>4.9424183983066979E-2</c:v>
                  </c:pt>
                  <c:pt idx="11">
                    <c:v>1.028749858422218E-2</c:v>
                  </c:pt>
                  <c:pt idx="12">
                    <c:v>4.714621134182498E-3</c:v>
                  </c:pt>
                  <c:pt idx="13">
                    <c:v>5.7178969632944304E-2</c:v>
                  </c:pt>
                  <c:pt idx="14">
                    <c:v>1.5646423505561574E-3</c:v>
                  </c:pt>
                  <c:pt idx="15">
                    <c:v>7.7219312357491951E-4</c:v>
                  </c:pt>
                  <c:pt idx="16">
                    <c:v>0</c:v>
                  </c:pt>
                  <c:pt idx="17">
                    <c:v>1.7017966696234801E-2</c:v>
                  </c:pt>
                  <c:pt idx="18">
                    <c:v>2.0448616210530762E-4</c:v>
                  </c:pt>
                  <c:pt idx="19">
                    <c:v>0</c:v>
                  </c:pt>
                </c:numCache>
              </c:numRef>
            </c:plus>
            <c:minus>
              <c:numRef>
                <c:f>'7 ci'!$B$18:$U$18</c:f>
                <c:numCache>
                  <c:formatCode>General</c:formatCode>
                  <c:ptCount val="20"/>
                  <c:pt idx="0">
                    <c:v>2.4890915192217668E-2</c:v>
                  </c:pt>
                  <c:pt idx="1">
                    <c:v>2.5628548092832778E-3</c:v>
                  </c:pt>
                  <c:pt idx="2">
                    <c:v>8.6950803570840049E-4</c:v>
                  </c:pt>
                  <c:pt idx="3">
                    <c:v>8.5079849203392871E-3</c:v>
                  </c:pt>
                  <c:pt idx="4">
                    <c:v>2.961656016377727E-2</c:v>
                  </c:pt>
                  <c:pt idx="5">
                    <c:v>6.500575668184074E-5</c:v>
                  </c:pt>
                  <c:pt idx="6">
                    <c:v>2.8236522241010796E-3</c:v>
                  </c:pt>
                  <c:pt idx="7">
                    <c:v>1.0306693235945673E-3</c:v>
                  </c:pt>
                  <c:pt idx="8">
                    <c:v>1.16357477010317E-2</c:v>
                  </c:pt>
                  <c:pt idx="9">
                    <c:v>2.4715807904009089E-3</c:v>
                  </c:pt>
                  <c:pt idx="10">
                    <c:v>4.9424183983066979E-2</c:v>
                  </c:pt>
                  <c:pt idx="11">
                    <c:v>1.028749858422218E-2</c:v>
                  </c:pt>
                  <c:pt idx="12">
                    <c:v>4.714621134182498E-3</c:v>
                  </c:pt>
                  <c:pt idx="13">
                    <c:v>5.7178969632944304E-2</c:v>
                  </c:pt>
                  <c:pt idx="14">
                    <c:v>1.5646423505561574E-3</c:v>
                  </c:pt>
                  <c:pt idx="15">
                    <c:v>7.7219312357491951E-4</c:v>
                  </c:pt>
                  <c:pt idx="16">
                    <c:v>0</c:v>
                  </c:pt>
                  <c:pt idx="17">
                    <c:v>1.7017966696234801E-2</c:v>
                  </c:pt>
                  <c:pt idx="18">
                    <c:v>2.0448616210530762E-4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'7 ci'!$B$2:$U$2</c:f>
              <c:numCache>
                <c:formatCode>General</c:formatCode>
                <c:ptCount val="20"/>
                <c:pt idx="0">
                  <c:v>5.1908333333333334E-2</c:v>
                </c:pt>
                <c:pt idx="1">
                  <c:v>5.4758333333333326E-3</c:v>
                </c:pt>
                <c:pt idx="2">
                  <c:v>9.3583333333333333E-4</c:v>
                </c:pt>
                <c:pt idx="3">
                  <c:v>1.4567833333333334E-2</c:v>
                </c:pt>
                <c:pt idx="4">
                  <c:v>2.5537000000000001E-2</c:v>
                </c:pt>
                <c:pt idx="5">
                  <c:v>4.2066666666666668E-5</c:v>
                </c:pt>
                <c:pt idx="6">
                  <c:v>1.9641416666666667E-3</c:v>
                </c:pt>
                <c:pt idx="7">
                  <c:v>1.6157499999999998E-3</c:v>
                </c:pt>
                <c:pt idx="8">
                  <c:v>2.153933333333333E-2</c:v>
                </c:pt>
                <c:pt idx="9">
                  <c:v>2.9758333333333334E-3</c:v>
                </c:pt>
                <c:pt idx="10">
                  <c:v>0.10798333333333333</c:v>
                </c:pt>
                <c:pt idx="11">
                  <c:v>1.3368333333333334E-2</c:v>
                </c:pt>
                <c:pt idx="12">
                  <c:v>4.9025000000000006E-3</c:v>
                </c:pt>
                <c:pt idx="13">
                  <c:v>0.10811666666666668</c:v>
                </c:pt>
                <c:pt idx="14">
                  <c:v>1.5950000000000001E-3</c:v>
                </c:pt>
                <c:pt idx="15">
                  <c:v>5.7916666666666663E-4</c:v>
                </c:pt>
                <c:pt idx="16">
                  <c:v>0</c:v>
                </c:pt>
                <c:pt idx="17">
                  <c:v>1.3279583333333332E-2</c:v>
                </c:pt>
                <c:pt idx="18">
                  <c:v>1.6883333333333334E-4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4-4CB8-AA51-038B7FC125EF}"/>
            </c:ext>
          </c:extLst>
        </c:ser>
        <c:ser>
          <c:idx val="1"/>
          <c:order val="1"/>
          <c:tx>
            <c:strRef>
              <c:f>'7 ci'!$A$3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'7 ci'!$B$19:$U$19</c:f>
                <c:numCache>
                  <c:formatCode>General</c:formatCode>
                  <c:ptCount val="20"/>
                  <c:pt idx="0">
                    <c:v>4.0222730955795077E-3</c:v>
                  </c:pt>
                  <c:pt idx="1">
                    <c:v>4.5950867299788655E-3</c:v>
                  </c:pt>
                  <c:pt idx="2">
                    <c:v>5.2152613753330313E-4</c:v>
                  </c:pt>
                  <c:pt idx="3">
                    <c:v>7.5410513436185184E-2</c:v>
                  </c:pt>
                  <c:pt idx="4">
                    <c:v>5.4760934980679944E-3</c:v>
                  </c:pt>
                  <c:pt idx="5">
                    <c:v>6.2707008412413306E-3</c:v>
                  </c:pt>
                  <c:pt idx="6">
                    <c:v>4.4838068336565069E-2</c:v>
                  </c:pt>
                  <c:pt idx="7">
                    <c:v>5.4639045485491339E-2</c:v>
                  </c:pt>
                  <c:pt idx="8">
                    <c:v>3.8169475065966017E-3</c:v>
                  </c:pt>
                  <c:pt idx="9">
                    <c:v>2.7910029524641257E-3</c:v>
                  </c:pt>
                  <c:pt idx="10">
                    <c:v>2.636079371743278E-2</c:v>
                  </c:pt>
                  <c:pt idx="11">
                    <c:v>6.1727197958241914E-3</c:v>
                  </c:pt>
                  <c:pt idx="12">
                    <c:v>0</c:v>
                  </c:pt>
                  <c:pt idx="13">
                    <c:v>2.8299087373126366E-3</c:v>
                  </c:pt>
                  <c:pt idx="14">
                    <c:v>2.7708668709863687E-2</c:v>
                  </c:pt>
                  <c:pt idx="15">
                    <c:v>1.99025454380743E-2</c:v>
                  </c:pt>
                  <c:pt idx="16">
                    <c:v>2.722471840974643E-2</c:v>
                  </c:pt>
                  <c:pt idx="17">
                    <c:v>0</c:v>
                  </c:pt>
                  <c:pt idx="18">
                    <c:v>0.109269563784522</c:v>
                  </c:pt>
                  <c:pt idx="19">
                    <c:v>2.7891414095626535E-3</c:v>
                  </c:pt>
                </c:numCache>
              </c:numRef>
            </c:plus>
            <c:minus>
              <c:numRef>
                <c:f>'7 ci'!$B$19:$U$19</c:f>
                <c:numCache>
                  <c:formatCode>General</c:formatCode>
                  <c:ptCount val="20"/>
                  <c:pt idx="0">
                    <c:v>4.0222730955795077E-3</c:v>
                  </c:pt>
                  <c:pt idx="1">
                    <c:v>4.5950867299788655E-3</c:v>
                  </c:pt>
                  <c:pt idx="2">
                    <c:v>5.2152613753330313E-4</c:v>
                  </c:pt>
                  <c:pt idx="3">
                    <c:v>7.5410513436185184E-2</c:v>
                  </c:pt>
                  <c:pt idx="4">
                    <c:v>5.4760934980679944E-3</c:v>
                  </c:pt>
                  <c:pt idx="5">
                    <c:v>6.2707008412413306E-3</c:v>
                  </c:pt>
                  <c:pt idx="6">
                    <c:v>4.4838068336565069E-2</c:v>
                  </c:pt>
                  <c:pt idx="7">
                    <c:v>5.4639045485491339E-2</c:v>
                  </c:pt>
                  <c:pt idx="8">
                    <c:v>3.8169475065966017E-3</c:v>
                  </c:pt>
                  <c:pt idx="9">
                    <c:v>2.7910029524641257E-3</c:v>
                  </c:pt>
                  <c:pt idx="10">
                    <c:v>2.636079371743278E-2</c:v>
                  </c:pt>
                  <c:pt idx="11">
                    <c:v>6.1727197958241914E-3</c:v>
                  </c:pt>
                  <c:pt idx="12">
                    <c:v>0</c:v>
                  </c:pt>
                  <c:pt idx="13">
                    <c:v>2.8299087373126366E-3</c:v>
                  </c:pt>
                  <c:pt idx="14">
                    <c:v>2.7708668709863687E-2</c:v>
                  </c:pt>
                  <c:pt idx="15">
                    <c:v>1.99025454380743E-2</c:v>
                  </c:pt>
                  <c:pt idx="16">
                    <c:v>2.722471840974643E-2</c:v>
                  </c:pt>
                  <c:pt idx="17">
                    <c:v>0</c:v>
                  </c:pt>
                  <c:pt idx="18">
                    <c:v>0.109269563784522</c:v>
                  </c:pt>
                  <c:pt idx="19">
                    <c:v>2.7891414095626535E-3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'7 ci'!$B$3:$U$3</c:f>
              <c:numCache>
                <c:formatCode>General</c:formatCode>
                <c:ptCount val="20"/>
                <c:pt idx="0">
                  <c:v>6.5733333333333329E-3</c:v>
                </c:pt>
                <c:pt idx="1">
                  <c:v>3.8583333333333334E-3</c:v>
                </c:pt>
                <c:pt idx="2">
                  <c:v>6.3666666666666657E-4</c:v>
                </c:pt>
                <c:pt idx="3">
                  <c:v>9.2133333333333331E-2</c:v>
                </c:pt>
                <c:pt idx="4">
                  <c:v>5.9724999999999995E-3</c:v>
                </c:pt>
                <c:pt idx="5">
                  <c:v>3.5788333333333332E-3</c:v>
                </c:pt>
                <c:pt idx="6">
                  <c:v>0.17916666666666667</c:v>
                </c:pt>
                <c:pt idx="7">
                  <c:v>8.4933333333333347E-2</c:v>
                </c:pt>
                <c:pt idx="8">
                  <c:v>2.1333333333333334E-3</c:v>
                </c:pt>
                <c:pt idx="9">
                  <c:v>2.5501666666666663E-3</c:v>
                </c:pt>
                <c:pt idx="10">
                  <c:v>1.4733333333333334E-2</c:v>
                </c:pt>
                <c:pt idx="11">
                  <c:v>3.4499999999999999E-3</c:v>
                </c:pt>
                <c:pt idx="12">
                  <c:v>0</c:v>
                </c:pt>
                <c:pt idx="13">
                  <c:v>1.5816666666666668E-3</c:v>
                </c:pt>
                <c:pt idx="14">
                  <c:v>3.4733333333333331E-2</c:v>
                </c:pt>
                <c:pt idx="15">
                  <c:v>5.3166666666666661E-2</c:v>
                </c:pt>
                <c:pt idx="16">
                  <c:v>2.7033333333333336E-2</c:v>
                </c:pt>
                <c:pt idx="17">
                  <c:v>0</c:v>
                </c:pt>
                <c:pt idx="18">
                  <c:v>0.135125</c:v>
                </c:pt>
                <c:pt idx="19">
                  <c:v>2.4033333333333333E-3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4-4CB8-AA51-038B7FC125EF}"/>
            </c:ext>
          </c:extLst>
        </c:ser>
        <c:ser>
          <c:idx val="2"/>
          <c:order val="2"/>
          <c:tx>
            <c:strRef>
              <c:f>'7 ci'!$A$4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'7 ci'!$B$20:$U$20</c:f>
                <c:numCache>
                  <c:formatCode>General</c:formatCode>
                  <c:ptCount val="20"/>
                  <c:pt idx="0">
                    <c:v>3.3394030424946375E-2</c:v>
                  </c:pt>
                  <c:pt idx="1">
                    <c:v>1.642735394909749E-2</c:v>
                  </c:pt>
                  <c:pt idx="2">
                    <c:v>4.8384020715330288E-2</c:v>
                  </c:pt>
                  <c:pt idx="3">
                    <c:v>2.2030850248163814E-2</c:v>
                  </c:pt>
                  <c:pt idx="4">
                    <c:v>5.6453414942321655E-3</c:v>
                  </c:pt>
                  <c:pt idx="5">
                    <c:v>4.4899323103743862E-3</c:v>
                  </c:pt>
                  <c:pt idx="6">
                    <c:v>4.006477619761706E-3</c:v>
                  </c:pt>
                  <c:pt idx="7">
                    <c:v>7.9100800420629488E-2</c:v>
                  </c:pt>
                  <c:pt idx="8">
                    <c:v>2.5391488421612526E-2</c:v>
                  </c:pt>
                  <c:pt idx="9">
                    <c:v>1.2722947129260014E-2</c:v>
                  </c:pt>
                  <c:pt idx="10">
                    <c:v>2.1335718179903242E-2</c:v>
                  </c:pt>
                  <c:pt idx="11">
                    <c:v>1.0936971090128688E-2</c:v>
                  </c:pt>
                  <c:pt idx="12">
                    <c:v>2.534235593466027E-2</c:v>
                  </c:pt>
                  <c:pt idx="13">
                    <c:v>1.398168699040089E-2</c:v>
                  </c:pt>
                  <c:pt idx="14">
                    <c:v>0</c:v>
                  </c:pt>
                  <c:pt idx="15">
                    <c:v>4.5737190422805033E-3</c:v>
                  </c:pt>
                  <c:pt idx="16">
                    <c:v>1.2460214297793345E-2</c:v>
                  </c:pt>
                  <c:pt idx="17">
                    <c:v>0</c:v>
                  </c:pt>
                  <c:pt idx="18">
                    <c:v>1.4466724564901664E-2</c:v>
                  </c:pt>
                  <c:pt idx="19">
                    <c:v>1.847871765799572E-3</c:v>
                  </c:pt>
                </c:numCache>
              </c:numRef>
            </c:plus>
            <c:minus>
              <c:numRef>
                <c:f>'7 ci'!$B$20:$U$20</c:f>
                <c:numCache>
                  <c:formatCode>General</c:formatCode>
                  <c:ptCount val="20"/>
                  <c:pt idx="0">
                    <c:v>3.3394030424946375E-2</c:v>
                  </c:pt>
                  <c:pt idx="1">
                    <c:v>1.642735394909749E-2</c:v>
                  </c:pt>
                  <c:pt idx="2">
                    <c:v>4.8384020715330288E-2</c:v>
                  </c:pt>
                  <c:pt idx="3">
                    <c:v>2.2030850248163814E-2</c:v>
                  </c:pt>
                  <c:pt idx="4">
                    <c:v>5.6453414942321655E-3</c:v>
                  </c:pt>
                  <c:pt idx="5">
                    <c:v>4.4899323103743862E-3</c:v>
                  </c:pt>
                  <c:pt idx="6">
                    <c:v>4.006477619761706E-3</c:v>
                  </c:pt>
                  <c:pt idx="7">
                    <c:v>7.9100800420629488E-2</c:v>
                  </c:pt>
                  <c:pt idx="8">
                    <c:v>2.5391488421612526E-2</c:v>
                  </c:pt>
                  <c:pt idx="9">
                    <c:v>1.2722947129260014E-2</c:v>
                  </c:pt>
                  <c:pt idx="10">
                    <c:v>2.1335718179903242E-2</c:v>
                  </c:pt>
                  <c:pt idx="11">
                    <c:v>1.0936971090128688E-2</c:v>
                  </c:pt>
                  <c:pt idx="12">
                    <c:v>2.534235593466027E-2</c:v>
                  </c:pt>
                  <c:pt idx="13">
                    <c:v>1.398168699040089E-2</c:v>
                  </c:pt>
                  <c:pt idx="14">
                    <c:v>0</c:v>
                  </c:pt>
                  <c:pt idx="15">
                    <c:v>4.5737190422805033E-3</c:v>
                  </c:pt>
                  <c:pt idx="16">
                    <c:v>1.2460214297793345E-2</c:v>
                  </c:pt>
                  <c:pt idx="17">
                    <c:v>0</c:v>
                  </c:pt>
                  <c:pt idx="18">
                    <c:v>1.4466724564901664E-2</c:v>
                  </c:pt>
                  <c:pt idx="19">
                    <c:v>1.847871765799572E-3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val>
            <c:numRef>
              <c:f>'7 ci'!$B$4:$U$4</c:f>
              <c:numCache>
                <c:formatCode>General</c:formatCode>
                <c:ptCount val="20"/>
                <c:pt idx="0">
                  <c:v>0.21166666666666667</c:v>
                </c:pt>
                <c:pt idx="1">
                  <c:v>1.6310000000000002E-2</c:v>
                </c:pt>
                <c:pt idx="2">
                  <c:v>0.18566666666666667</c:v>
                </c:pt>
                <c:pt idx="3">
                  <c:v>1.3766666666666668E-2</c:v>
                </c:pt>
                <c:pt idx="4">
                  <c:v>0.18733333333333335</c:v>
                </c:pt>
                <c:pt idx="5">
                  <c:v>8.6233333333333318E-3</c:v>
                </c:pt>
                <c:pt idx="6">
                  <c:v>2.5633333333333337E-3</c:v>
                </c:pt>
                <c:pt idx="7">
                  <c:v>5.2150000000000002E-2</c:v>
                </c:pt>
                <c:pt idx="8">
                  <c:v>1.5866666666666668E-2</c:v>
                </c:pt>
                <c:pt idx="9">
                  <c:v>2.1533333333333335E-2</c:v>
                </c:pt>
                <c:pt idx="10">
                  <c:v>1.95E-2</c:v>
                </c:pt>
                <c:pt idx="11">
                  <c:v>4.583333333333333E-2</c:v>
                </c:pt>
                <c:pt idx="12">
                  <c:v>0.25466666666666665</c:v>
                </c:pt>
                <c:pt idx="13">
                  <c:v>0.11699999999999999</c:v>
                </c:pt>
                <c:pt idx="14">
                  <c:v>0</c:v>
                </c:pt>
                <c:pt idx="15">
                  <c:v>5.2133333333333337E-3</c:v>
                </c:pt>
                <c:pt idx="16">
                  <c:v>1.0776666666666665E-2</c:v>
                </c:pt>
                <c:pt idx="17">
                  <c:v>0</c:v>
                </c:pt>
                <c:pt idx="18">
                  <c:v>1.2456666666666666E-2</c:v>
                </c:pt>
                <c:pt idx="19">
                  <c:v>0.112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D4-4CB8-AA51-038B7FC125EF}"/>
            </c:ext>
          </c:extLst>
        </c:ser>
        <c:ser>
          <c:idx val="3"/>
          <c:order val="3"/>
          <c:tx>
            <c:strRef>
              <c:f>'7 ci'!$A$5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'7 ci'!$B$21:$U$21</c:f>
                <c:numCache>
                  <c:formatCode>General</c:formatCode>
                  <c:ptCount val="20"/>
                  <c:pt idx="0">
                    <c:v>2.3892871857097944E-2</c:v>
                  </c:pt>
                  <c:pt idx="1">
                    <c:v>2.384366875351708E-3</c:v>
                  </c:pt>
                  <c:pt idx="2">
                    <c:v>5.8614105009275504E-2</c:v>
                  </c:pt>
                  <c:pt idx="3">
                    <c:v>8.6043091753329869E-3</c:v>
                  </c:pt>
                  <c:pt idx="4">
                    <c:v>2.5630947382707756E-2</c:v>
                  </c:pt>
                  <c:pt idx="5">
                    <c:v>0.11009210739215379</c:v>
                  </c:pt>
                  <c:pt idx="6">
                    <c:v>8.3343236725654888E-3</c:v>
                  </c:pt>
                  <c:pt idx="7">
                    <c:v>1.6025616345070409E-2</c:v>
                  </c:pt>
                  <c:pt idx="8">
                    <c:v>6.5424305313064118E-2</c:v>
                  </c:pt>
                  <c:pt idx="9">
                    <c:v>6.1002407217657685E-3</c:v>
                  </c:pt>
                  <c:pt idx="10">
                    <c:v>1.5248778170162848E-2</c:v>
                  </c:pt>
                  <c:pt idx="11">
                    <c:v>6.0237506444215529E-2</c:v>
                  </c:pt>
                  <c:pt idx="12">
                    <c:v>0</c:v>
                  </c:pt>
                  <c:pt idx="13">
                    <c:v>7.2576066359740943E-3</c:v>
                  </c:pt>
                  <c:pt idx="14">
                    <c:v>0</c:v>
                  </c:pt>
                  <c:pt idx="15">
                    <c:v>4.3031042587900026E-2</c:v>
                  </c:pt>
                  <c:pt idx="16">
                    <c:v>0.15686217998920179</c:v>
                  </c:pt>
                  <c:pt idx="17">
                    <c:v>0.11654335465042695</c:v>
                  </c:pt>
                  <c:pt idx="18">
                    <c:v>2.1986250489221738E-2</c:v>
                  </c:pt>
                  <c:pt idx="19">
                    <c:v>7.0103393856224766E-3</c:v>
                  </c:pt>
                </c:numCache>
              </c:numRef>
            </c:plus>
            <c:minus>
              <c:numRef>
                <c:f>'7 ci'!$B$21:$U$21</c:f>
                <c:numCache>
                  <c:formatCode>General</c:formatCode>
                  <c:ptCount val="20"/>
                  <c:pt idx="0">
                    <c:v>2.3892871857097944E-2</c:v>
                  </c:pt>
                  <c:pt idx="1">
                    <c:v>2.384366875351708E-3</c:v>
                  </c:pt>
                  <c:pt idx="2">
                    <c:v>5.8614105009275504E-2</c:v>
                  </c:pt>
                  <c:pt idx="3">
                    <c:v>8.6043091753329869E-3</c:v>
                  </c:pt>
                  <c:pt idx="4">
                    <c:v>2.5630947382707756E-2</c:v>
                  </c:pt>
                  <c:pt idx="5">
                    <c:v>0.11009210739215379</c:v>
                  </c:pt>
                  <c:pt idx="6">
                    <c:v>8.3343236725654888E-3</c:v>
                  </c:pt>
                  <c:pt idx="7">
                    <c:v>1.6025616345070409E-2</c:v>
                  </c:pt>
                  <c:pt idx="8">
                    <c:v>6.5424305313064118E-2</c:v>
                  </c:pt>
                  <c:pt idx="9">
                    <c:v>6.1002407217657685E-3</c:v>
                  </c:pt>
                  <c:pt idx="10">
                    <c:v>1.5248778170162848E-2</c:v>
                  </c:pt>
                  <c:pt idx="11">
                    <c:v>6.0237506444215529E-2</c:v>
                  </c:pt>
                  <c:pt idx="12">
                    <c:v>0</c:v>
                  </c:pt>
                  <c:pt idx="13">
                    <c:v>7.2576066359740943E-3</c:v>
                  </c:pt>
                  <c:pt idx="14">
                    <c:v>0</c:v>
                  </c:pt>
                  <c:pt idx="15">
                    <c:v>4.3031042587900026E-2</c:v>
                  </c:pt>
                  <c:pt idx="16">
                    <c:v>0.15686217998920179</c:v>
                  </c:pt>
                  <c:pt idx="17">
                    <c:v>0.11654335465042695</c:v>
                  </c:pt>
                  <c:pt idx="18">
                    <c:v>2.1986250489221738E-2</c:v>
                  </c:pt>
                  <c:pt idx="19">
                    <c:v>7.0103393856224766E-3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val>
            <c:numRef>
              <c:f>'7 ci'!$B$5:$U$5</c:f>
              <c:numCache>
                <c:formatCode>General</c:formatCode>
                <c:ptCount val="20"/>
                <c:pt idx="0">
                  <c:v>1.432508E-2</c:v>
                </c:pt>
                <c:pt idx="1">
                  <c:v>5.6600000000000001E-3</c:v>
                </c:pt>
                <c:pt idx="2">
                  <c:v>0.13399999999999998</c:v>
                </c:pt>
                <c:pt idx="3">
                  <c:v>7.5224000000000003E-3</c:v>
                </c:pt>
                <c:pt idx="4">
                  <c:v>3.6482000000000001E-2</c:v>
                </c:pt>
                <c:pt idx="5">
                  <c:v>0.16797799999999999</c:v>
                </c:pt>
                <c:pt idx="6">
                  <c:v>7.5800000000000008E-3</c:v>
                </c:pt>
                <c:pt idx="7">
                  <c:v>1.3600200000000002E-2</c:v>
                </c:pt>
                <c:pt idx="8">
                  <c:v>0.14656799999999998</c:v>
                </c:pt>
                <c:pt idx="9">
                  <c:v>8.3109999999999989E-3</c:v>
                </c:pt>
                <c:pt idx="10">
                  <c:v>1.2062E-2</c:v>
                </c:pt>
                <c:pt idx="11">
                  <c:v>7.4679999999999996E-2</c:v>
                </c:pt>
                <c:pt idx="12">
                  <c:v>0</c:v>
                </c:pt>
                <c:pt idx="13">
                  <c:v>4.1399999999999996E-3</c:v>
                </c:pt>
                <c:pt idx="14">
                  <c:v>0</c:v>
                </c:pt>
                <c:pt idx="15">
                  <c:v>2.5907999999999997E-2</c:v>
                </c:pt>
                <c:pt idx="16">
                  <c:v>0.16302</c:v>
                </c:pt>
                <c:pt idx="17">
                  <c:v>9.290000000000001E-2</c:v>
                </c:pt>
                <c:pt idx="18">
                  <c:v>2.4124800000000002E-2</c:v>
                </c:pt>
                <c:pt idx="19">
                  <c:v>6.4599999999999987E-3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D4-4CB8-AA51-038B7FC125EF}"/>
            </c:ext>
          </c:extLst>
        </c:ser>
        <c:ser>
          <c:idx val="4"/>
          <c:order val="4"/>
          <c:tx>
            <c:strRef>
              <c:f>'7 ci'!$A$6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'7 ci'!$B$22:$U$22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6.049696410471326E-4</c:v>
                  </c:pt>
                  <c:pt idx="2">
                    <c:v>0</c:v>
                  </c:pt>
                  <c:pt idx="3">
                    <c:v>0.10391416397129737</c:v>
                  </c:pt>
                  <c:pt idx="4">
                    <c:v>1.2178691462994795E-4</c:v>
                  </c:pt>
                  <c:pt idx="5">
                    <c:v>1.4300414714387619E-3</c:v>
                  </c:pt>
                  <c:pt idx="6">
                    <c:v>1.388981547248231E-2</c:v>
                  </c:pt>
                  <c:pt idx="7">
                    <c:v>4.0523114484855371E-4</c:v>
                  </c:pt>
                  <c:pt idx="8">
                    <c:v>1.2221125928022652E-3</c:v>
                  </c:pt>
                  <c:pt idx="9">
                    <c:v>6.8005860768401788E-2</c:v>
                  </c:pt>
                  <c:pt idx="10">
                    <c:v>0</c:v>
                  </c:pt>
                  <c:pt idx="11">
                    <c:v>0</c:v>
                  </c:pt>
                  <c:pt idx="12">
                    <c:v>4.0227872846407891E-3</c:v>
                  </c:pt>
                  <c:pt idx="13">
                    <c:v>0</c:v>
                  </c:pt>
                  <c:pt idx="14">
                    <c:v>0.14335372026969931</c:v>
                  </c:pt>
                  <c:pt idx="15">
                    <c:v>6.2378504822340336E-3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2.7238211199246531E-3</c:v>
                  </c:pt>
                  <c:pt idx="19">
                    <c:v>0</c:v>
                  </c:pt>
                </c:numCache>
              </c:numRef>
            </c:plus>
            <c:minus>
              <c:numRef>
                <c:f>'7 ci'!$B$22:$U$22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6.049696410471326E-4</c:v>
                  </c:pt>
                  <c:pt idx="2">
                    <c:v>0</c:v>
                  </c:pt>
                  <c:pt idx="3">
                    <c:v>0.10391416397129737</c:v>
                  </c:pt>
                  <c:pt idx="4">
                    <c:v>1.2178691462994795E-4</c:v>
                  </c:pt>
                  <c:pt idx="5">
                    <c:v>1.4300414714387619E-3</c:v>
                  </c:pt>
                  <c:pt idx="6">
                    <c:v>1.388981547248231E-2</c:v>
                  </c:pt>
                  <c:pt idx="7">
                    <c:v>4.0523114484855371E-4</c:v>
                  </c:pt>
                  <c:pt idx="8">
                    <c:v>1.2221125928022652E-3</c:v>
                  </c:pt>
                  <c:pt idx="9">
                    <c:v>6.8005860768401788E-2</c:v>
                  </c:pt>
                  <c:pt idx="10">
                    <c:v>0</c:v>
                  </c:pt>
                  <c:pt idx="11">
                    <c:v>0</c:v>
                  </c:pt>
                  <c:pt idx="12">
                    <c:v>4.0227872846407891E-3</c:v>
                  </c:pt>
                  <c:pt idx="13">
                    <c:v>0</c:v>
                  </c:pt>
                  <c:pt idx="14">
                    <c:v>0.14335372026969931</c:v>
                  </c:pt>
                  <c:pt idx="15">
                    <c:v>6.2378504822340336E-3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2.7238211199246531E-3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val>
            <c:numRef>
              <c:f>'7 ci'!$B$6:$U$6</c:f>
              <c:numCache>
                <c:formatCode>General</c:formatCode>
                <c:ptCount val="20"/>
                <c:pt idx="0">
                  <c:v>0</c:v>
                </c:pt>
                <c:pt idx="1">
                  <c:v>6.4899999999999995E-4</c:v>
                </c:pt>
                <c:pt idx="2">
                  <c:v>0</c:v>
                </c:pt>
                <c:pt idx="3">
                  <c:v>0.153</c:v>
                </c:pt>
                <c:pt idx="4">
                  <c:v>7.1749999999999996E-5</c:v>
                </c:pt>
                <c:pt idx="5">
                  <c:v>8.4250000000000004E-4</c:v>
                </c:pt>
                <c:pt idx="6">
                  <c:v>1.5601249999999999E-2</c:v>
                </c:pt>
                <c:pt idx="7">
                  <c:v>2.8699999999999998E-4</c:v>
                </c:pt>
                <c:pt idx="8">
                  <c:v>7.2000000000000005E-4</c:v>
                </c:pt>
                <c:pt idx="9">
                  <c:v>0.12615000000000001</c:v>
                </c:pt>
                <c:pt idx="10">
                  <c:v>0</c:v>
                </c:pt>
                <c:pt idx="11">
                  <c:v>0</c:v>
                </c:pt>
                <c:pt idx="12">
                  <c:v>2.3700000000000001E-3</c:v>
                </c:pt>
                <c:pt idx="13">
                  <c:v>0</c:v>
                </c:pt>
                <c:pt idx="14">
                  <c:v>0.29462500000000003</c:v>
                </c:pt>
                <c:pt idx="15">
                  <c:v>4.3924999999999997E-3</c:v>
                </c:pt>
                <c:pt idx="16">
                  <c:v>0</c:v>
                </c:pt>
                <c:pt idx="17">
                  <c:v>0</c:v>
                </c:pt>
                <c:pt idx="18">
                  <c:v>2.66E-3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D4-4CB8-AA51-038B7FC125EF}"/>
            </c:ext>
          </c:extLst>
        </c:ser>
        <c:ser>
          <c:idx val="5"/>
          <c:order val="5"/>
          <c:tx>
            <c:strRef>
              <c:f>'7 ci'!$A$7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'7 ci'!$B$23:$U$23</c:f>
                <c:numCache>
                  <c:formatCode>General</c:formatCode>
                  <c:ptCount val="20"/>
                  <c:pt idx="0">
                    <c:v>1.8535880784764477E-2</c:v>
                  </c:pt>
                  <c:pt idx="1">
                    <c:v>5.7142927171616634E-2</c:v>
                  </c:pt>
                  <c:pt idx="2">
                    <c:v>1.1088343457613281E-2</c:v>
                  </c:pt>
                  <c:pt idx="3">
                    <c:v>3.9951418761977942E-4</c:v>
                  </c:pt>
                  <c:pt idx="4">
                    <c:v>3.3791113423949402E-4</c:v>
                  </c:pt>
                  <c:pt idx="5">
                    <c:v>1.3535129337645269E-2</c:v>
                  </c:pt>
                  <c:pt idx="6">
                    <c:v>1.9794982431643213E-3</c:v>
                  </c:pt>
                  <c:pt idx="7">
                    <c:v>2.2512480211904145E-2</c:v>
                  </c:pt>
                  <c:pt idx="8">
                    <c:v>4.4447166716068764E-4</c:v>
                  </c:pt>
                  <c:pt idx="9">
                    <c:v>1.8019245648896828E-2</c:v>
                  </c:pt>
                  <c:pt idx="10">
                    <c:v>6.0304881676694457E-3</c:v>
                  </c:pt>
                  <c:pt idx="11">
                    <c:v>0</c:v>
                  </c:pt>
                  <c:pt idx="12">
                    <c:v>6.7593842781823055E-3</c:v>
                  </c:pt>
                  <c:pt idx="13">
                    <c:v>6.1418177409733362E-5</c:v>
                  </c:pt>
                  <c:pt idx="14">
                    <c:v>0</c:v>
                  </c:pt>
                  <c:pt idx="15">
                    <c:v>0</c:v>
                  </c:pt>
                  <c:pt idx="16">
                    <c:v>2.4315020789523457E-2</c:v>
                  </c:pt>
                  <c:pt idx="17">
                    <c:v>0</c:v>
                  </c:pt>
                  <c:pt idx="18">
                    <c:v>0</c:v>
                  </c:pt>
                  <c:pt idx="19">
                    <c:v>1.8620397257427829E-3</c:v>
                  </c:pt>
                </c:numCache>
              </c:numRef>
            </c:plus>
            <c:minus>
              <c:numRef>
                <c:f>'7 ci'!$B$23:$U$23</c:f>
                <c:numCache>
                  <c:formatCode>General</c:formatCode>
                  <c:ptCount val="20"/>
                  <c:pt idx="0">
                    <c:v>1.8535880784764477E-2</c:v>
                  </c:pt>
                  <c:pt idx="1">
                    <c:v>5.7142927171616634E-2</c:v>
                  </c:pt>
                  <c:pt idx="2">
                    <c:v>1.1088343457613281E-2</c:v>
                  </c:pt>
                  <c:pt idx="3">
                    <c:v>3.9951418761977942E-4</c:v>
                  </c:pt>
                  <c:pt idx="4">
                    <c:v>3.3791113423949402E-4</c:v>
                  </c:pt>
                  <c:pt idx="5">
                    <c:v>1.3535129337645269E-2</c:v>
                  </c:pt>
                  <c:pt idx="6">
                    <c:v>1.9794982431643213E-3</c:v>
                  </c:pt>
                  <c:pt idx="7">
                    <c:v>2.2512480211904145E-2</c:v>
                  </c:pt>
                  <c:pt idx="8">
                    <c:v>4.4447166716068764E-4</c:v>
                  </c:pt>
                  <c:pt idx="9">
                    <c:v>1.8019245648896828E-2</c:v>
                  </c:pt>
                  <c:pt idx="10">
                    <c:v>6.0304881676694457E-3</c:v>
                  </c:pt>
                  <c:pt idx="11">
                    <c:v>0</c:v>
                  </c:pt>
                  <c:pt idx="12">
                    <c:v>6.7593842781823055E-3</c:v>
                  </c:pt>
                  <c:pt idx="13">
                    <c:v>6.1418177409733362E-5</c:v>
                  </c:pt>
                  <c:pt idx="14">
                    <c:v>0</c:v>
                  </c:pt>
                  <c:pt idx="15">
                    <c:v>0</c:v>
                  </c:pt>
                  <c:pt idx="16">
                    <c:v>2.4315020789523457E-2</c:v>
                  </c:pt>
                  <c:pt idx="17">
                    <c:v>0</c:v>
                  </c:pt>
                  <c:pt idx="18">
                    <c:v>0</c:v>
                  </c:pt>
                  <c:pt idx="19">
                    <c:v>1.8620397257427829E-3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2D050"/>
                </a:solidFill>
                <a:round/>
              </a:ln>
              <a:effectLst/>
            </c:spPr>
          </c:errBars>
          <c:val>
            <c:numRef>
              <c:f>'7 ci'!$B$7:$U$7</c:f>
              <c:numCache>
                <c:formatCode>0.00E+00</c:formatCode>
                <c:ptCount val="20"/>
                <c:pt idx="0">
                  <c:v>3.0249999999999996E-2</c:v>
                </c:pt>
                <c:pt idx="1">
                  <c:v>0.17602500000000001</c:v>
                </c:pt>
                <c:pt idx="2">
                  <c:v>9.4324999999999999E-3</c:v>
                </c:pt>
                <c:pt idx="3">
                  <c:v>2.4287500000000001E-4</c:v>
                </c:pt>
                <c:pt idx="4">
                  <c:v>3.4912500000000004E-4</c:v>
                </c:pt>
                <c:pt idx="5">
                  <c:v>9.2076337500000011E-3</c:v>
                </c:pt>
                <c:pt idx="6">
                  <c:v>2.0312500000000001E-3</c:v>
                </c:pt>
                <c:pt idx="7">
                  <c:v>2.4825E-2</c:v>
                </c:pt>
                <c:pt idx="8">
                  <c:v>4.4650000000000001E-4</c:v>
                </c:pt>
                <c:pt idx="9">
                  <c:v>2.3901249999999999E-2</c:v>
                </c:pt>
                <c:pt idx="10">
                  <c:v>1.07475E-2</c:v>
                </c:pt>
                <c:pt idx="11">
                  <c:v>0</c:v>
                </c:pt>
                <c:pt idx="12">
                  <c:v>5.5624999999999997E-3</c:v>
                </c:pt>
                <c:pt idx="13">
                  <c:v>3.3500000000000001E-5</c:v>
                </c:pt>
                <c:pt idx="14">
                  <c:v>0</c:v>
                </c:pt>
                <c:pt idx="15">
                  <c:v>0</c:v>
                </c:pt>
                <c:pt idx="16">
                  <c:v>1.7035000000000002E-2</c:v>
                </c:pt>
                <c:pt idx="17">
                  <c:v>0</c:v>
                </c:pt>
                <c:pt idx="18">
                  <c:v>0</c:v>
                </c:pt>
                <c:pt idx="19">
                  <c:v>1.3537499999999999E-3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D4-4CB8-AA51-038B7FC125EF}"/>
            </c:ext>
          </c:extLst>
        </c:ser>
        <c:ser>
          <c:idx val="6"/>
          <c:order val="6"/>
          <c:tx>
            <c:strRef>
              <c:f>'7 ci'!$A$8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'7 ci'!$B$24:$U$24</c:f>
                <c:numCache>
                  <c:formatCode>General</c:formatCode>
                  <c:ptCount val="20"/>
                  <c:pt idx="0">
                    <c:v>5.5150658494234148E-3</c:v>
                  </c:pt>
                  <c:pt idx="1">
                    <c:v>1.3143441470461496E-3</c:v>
                  </c:pt>
                  <c:pt idx="2">
                    <c:v>4.6170147606761896E-3</c:v>
                  </c:pt>
                  <c:pt idx="3">
                    <c:v>7.3640024719366006E-3</c:v>
                  </c:pt>
                  <c:pt idx="4">
                    <c:v>9.7918188561573957E-3</c:v>
                  </c:pt>
                  <c:pt idx="5">
                    <c:v>2.5467084448104037E-3</c:v>
                  </c:pt>
                  <c:pt idx="6">
                    <c:v>8.3365141669496136E-3</c:v>
                  </c:pt>
                  <c:pt idx="7">
                    <c:v>1.4792045618742901E-2</c:v>
                  </c:pt>
                  <c:pt idx="8">
                    <c:v>5.3736712037532018E-3</c:v>
                  </c:pt>
                  <c:pt idx="9">
                    <c:v>4.0927336063108144E-3</c:v>
                  </c:pt>
                  <c:pt idx="10">
                    <c:v>5.5431323452070046E-3</c:v>
                  </c:pt>
                  <c:pt idx="11">
                    <c:v>2.4957138034459076E-3</c:v>
                  </c:pt>
                  <c:pt idx="12">
                    <c:v>1.7637122518177665E-3</c:v>
                  </c:pt>
                  <c:pt idx="13">
                    <c:v>2.9450784136518292E-3</c:v>
                  </c:pt>
                  <c:pt idx="14">
                    <c:v>6.3925145282709627E-3</c:v>
                  </c:pt>
                  <c:pt idx="15">
                    <c:v>2.1525003011371134E-2</c:v>
                  </c:pt>
                  <c:pt idx="16">
                    <c:v>8.8673095630501149E-4</c:v>
                  </c:pt>
                  <c:pt idx="17">
                    <c:v>1.1239226527285501E-2</c:v>
                  </c:pt>
                  <c:pt idx="18">
                    <c:v>1.6150724113945171E-3</c:v>
                  </c:pt>
                  <c:pt idx="19">
                    <c:v>3.3179768229135171E-3</c:v>
                  </c:pt>
                </c:numCache>
              </c:numRef>
            </c:plus>
            <c:minus>
              <c:numRef>
                <c:f>'7 ci'!$B$24:$U$24</c:f>
                <c:numCache>
                  <c:formatCode>General</c:formatCode>
                  <c:ptCount val="20"/>
                  <c:pt idx="0">
                    <c:v>5.5150658494234148E-3</c:v>
                  </c:pt>
                  <c:pt idx="1">
                    <c:v>1.3143441470461496E-3</c:v>
                  </c:pt>
                  <c:pt idx="2">
                    <c:v>4.6170147606761896E-3</c:v>
                  </c:pt>
                  <c:pt idx="3">
                    <c:v>7.3640024719366006E-3</c:v>
                  </c:pt>
                  <c:pt idx="4">
                    <c:v>9.7918188561573957E-3</c:v>
                  </c:pt>
                  <c:pt idx="5">
                    <c:v>2.5467084448104037E-3</c:v>
                  </c:pt>
                  <c:pt idx="6">
                    <c:v>8.3365141669496136E-3</c:v>
                  </c:pt>
                  <c:pt idx="7">
                    <c:v>1.4792045618742901E-2</c:v>
                  </c:pt>
                  <c:pt idx="8">
                    <c:v>5.3736712037532018E-3</c:v>
                  </c:pt>
                  <c:pt idx="9">
                    <c:v>4.0927336063108144E-3</c:v>
                  </c:pt>
                  <c:pt idx="10">
                    <c:v>5.5431323452070046E-3</c:v>
                  </c:pt>
                  <c:pt idx="11">
                    <c:v>2.4957138034459076E-3</c:v>
                  </c:pt>
                  <c:pt idx="12">
                    <c:v>1.7637122518177665E-3</c:v>
                  </c:pt>
                  <c:pt idx="13">
                    <c:v>2.9450784136518292E-3</c:v>
                  </c:pt>
                  <c:pt idx="14">
                    <c:v>6.3925145282709627E-3</c:v>
                  </c:pt>
                  <c:pt idx="15">
                    <c:v>2.1525003011371134E-2</c:v>
                  </c:pt>
                  <c:pt idx="16">
                    <c:v>8.8673095630501149E-4</c:v>
                  </c:pt>
                  <c:pt idx="17">
                    <c:v>1.1239226527285501E-2</c:v>
                  </c:pt>
                  <c:pt idx="18">
                    <c:v>1.6150724113945171E-3</c:v>
                  </c:pt>
                  <c:pt idx="19">
                    <c:v>3.3179768229135171E-3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2060"/>
                </a:solidFill>
                <a:round/>
              </a:ln>
              <a:effectLst/>
            </c:spPr>
          </c:errBars>
          <c:val>
            <c:numRef>
              <c:f>'7 ci'!$B$8:$U$8</c:f>
              <c:numCache>
                <c:formatCode>General</c:formatCode>
                <c:ptCount val="20"/>
                <c:pt idx="0">
                  <c:v>6.9561794871794876E-3</c:v>
                </c:pt>
                <c:pt idx="1">
                  <c:v>2.3481933102564101E-3</c:v>
                </c:pt>
                <c:pt idx="2">
                  <c:v>3.5847352051282047E-3</c:v>
                </c:pt>
                <c:pt idx="3">
                  <c:v>2.5217153846153847E-2</c:v>
                </c:pt>
                <c:pt idx="4">
                  <c:v>9.7256230769230765E-3</c:v>
                </c:pt>
                <c:pt idx="5">
                  <c:v>3.449179487179487E-3</c:v>
                </c:pt>
                <c:pt idx="6">
                  <c:v>1.4817487179487179E-2</c:v>
                </c:pt>
                <c:pt idx="7">
                  <c:v>2.7112633333333341E-2</c:v>
                </c:pt>
                <c:pt idx="8">
                  <c:v>7.612282051282053E-3</c:v>
                </c:pt>
                <c:pt idx="9">
                  <c:v>7.3236512820512804E-3</c:v>
                </c:pt>
                <c:pt idx="10">
                  <c:v>1.3220902820512821E-2</c:v>
                </c:pt>
                <c:pt idx="11">
                  <c:v>2.7079487179487182E-3</c:v>
                </c:pt>
                <c:pt idx="12">
                  <c:v>2.2989743589743586E-3</c:v>
                </c:pt>
                <c:pt idx="13">
                  <c:v>5.1581040179487173E-3</c:v>
                </c:pt>
                <c:pt idx="14">
                  <c:v>9.5407435897435899E-3</c:v>
                </c:pt>
                <c:pt idx="15">
                  <c:v>2.291825641025641E-2</c:v>
                </c:pt>
                <c:pt idx="16">
                  <c:v>6.4948717948717948E-4</c:v>
                </c:pt>
                <c:pt idx="17">
                  <c:v>1.6032051282051284E-2</c:v>
                </c:pt>
                <c:pt idx="18">
                  <c:v>2.2402051282051278E-3</c:v>
                </c:pt>
                <c:pt idx="19">
                  <c:v>4.7057692307692313E-3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D4-4CB8-AA51-038B7FC12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63232"/>
        <c:axId val="462863888"/>
      </c:lineChart>
      <c:catAx>
        <c:axId val="46286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63888"/>
        <c:crosses val="autoZero"/>
        <c:auto val="1"/>
        <c:lblAlgn val="ctr"/>
        <c:lblOffset val="100"/>
        <c:noMultiLvlLbl val="0"/>
      </c:catAx>
      <c:valAx>
        <c:axId val="4628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14</xdr:row>
      <xdr:rowOff>14287</xdr:rowOff>
    </xdr:from>
    <xdr:to>
      <xdr:col>29</xdr:col>
      <xdr:colOff>438151</xdr:colOff>
      <xdr:row>46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3348E-155C-4504-A869-24FB08774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119061</xdr:rowOff>
    </xdr:from>
    <xdr:to>
      <xdr:col>25</xdr:col>
      <xdr:colOff>523874</xdr:colOff>
      <xdr:row>39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D5700-73F9-45DF-BB4E-F6E0B8A58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26</xdr:row>
      <xdr:rowOff>119062</xdr:rowOff>
    </xdr:from>
    <xdr:to>
      <xdr:col>23</xdr:col>
      <xdr:colOff>466725</xdr:colOff>
      <xdr:row>55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431B2-B8E0-44E3-9495-2B7877EA3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342900</xdr:colOff>
      <xdr:row>11</xdr:row>
      <xdr:rowOff>152400</xdr:rowOff>
    </xdr:from>
    <xdr:to>
      <xdr:col>43</xdr:col>
      <xdr:colOff>409575</xdr:colOff>
      <xdr:row>41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190CC-37A9-470C-AED1-7C405D4CD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571500</xdr:colOff>
      <xdr:row>17</xdr:row>
      <xdr:rowOff>109537</xdr:rowOff>
    </xdr:from>
    <xdr:to>
      <xdr:col>43</xdr:col>
      <xdr:colOff>571500</xdr:colOff>
      <xdr:row>49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A7943-5B4D-402D-B770-B343274E8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533399</xdr:colOff>
      <xdr:row>11</xdr:row>
      <xdr:rowOff>180975</xdr:rowOff>
    </xdr:from>
    <xdr:to>
      <xdr:col>22</xdr:col>
      <xdr:colOff>19050</xdr:colOff>
      <xdr:row>36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0223C-CE8B-4454-AB1C-F338F3314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219076</xdr:colOff>
      <xdr:row>8</xdr:row>
      <xdr:rowOff>0</xdr:rowOff>
    </xdr:from>
    <xdr:to>
      <xdr:col>21</xdr:col>
      <xdr:colOff>104776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94208-14F5-450D-9463-A675B69B7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17</xdr:row>
      <xdr:rowOff>90486</xdr:rowOff>
    </xdr:from>
    <xdr:to>
      <xdr:col>21</xdr:col>
      <xdr:colOff>257175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0566D-8FDE-491A-9B2B-61C33ACAC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14</xdr:row>
      <xdr:rowOff>0</xdr:rowOff>
    </xdr:from>
    <xdr:to>
      <xdr:col>28</xdr:col>
      <xdr:colOff>133349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B7395-1752-40CD-95EE-0050C5F3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3</xdr:row>
      <xdr:rowOff>14287</xdr:rowOff>
    </xdr:from>
    <xdr:to>
      <xdr:col>23</xdr:col>
      <xdr:colOff>523875</xdr:colOff>
      <xdr:row>37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82C91A-C2EA-44C0-B0FF-7A29F1AAB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4BFF-D907-4C95-8B2D-AB7763FCD162}">
  <dimension ref="A1:Y78"/>
  <sheetViews>
    <sheetView workbookViewId="0">
      <selection activeCell="J16" sqref="A1:Y78"/>
    </sheetView>
  </sheetViews>
  <sheetFormatPr defaultRowHeight="15" x14ac:dyDescent="0.25"/>
  <sheetData>
    <row r="1" spans="1:25" x14ac:dyDescent="0.25">
      <c r="B1">
        <v>2</v>
      </c>
      <c r="C1">
        <v>3</v>
      </c>
      <c r="D1">
        <v>4</v>
      </c>
      <c r="E1">
        <v>5</v>
      </c>
      <c r="F1" t="s">
        <v>0</v>
      </c>
      <c r="P1" t="s">
        <v>1</v>
      </c>
      <c r="U1" t="s">
        <v>2</v>
      </c>
    </row>
    <row r="2" spans="1:25" x14ac:dyDescent="0.25">
      <c r="A2" t="s">
        <v>3</v>
      </c>
      <c r="B2">
        <v>0</v>
      </c>
      <c r="C2">
        <v>0</v>
      </c>
      <c r="D2">
        <v>1</v>
      </c>
      <c r="E2">
        <v>4</v>
      </c>
      <c r="F2" s="1">
        <v>1.04E-2</v>
      </c>
      <c r="G2" s="1">
        <v>1.66E-2</v>
      </c>
      <c r="H2" s="1">
        <v>0</v>
      </c>
      <c r="I2" s="1">
        <v>0.28899999999999998</v>
      </c>
      <c r="J2" s="1">
        <v>7.0500000000000001E-4</v>
      </c>
      <c r="K2" s="1">
        <v>0</v>
      </c>
      <c r="L2" s="1">
        <v>0.20300000000000001</v>
      </c>
      <c r="M2" s="1">
        <v>0.13800000000000001</v>
      </c>
      <c r="N2" s="1">
        <v>1.2800000000000001E-2</v>
      </c>
      <c r="O2" s="1">
        <v>5.9100000000000005E-4</v>
      </c>
      <c r="P2" s="1">
        <v>8.8400000000000006E-2</v>
      </c>
      <c r="Q2" s="1">
        <v>0</v>
      </c>
      <c r="R2" s="1">
        <v>0</v>
      </c>
      <c r="S2" s="1">
        <v>0</v>
      </c>
      <c r="T2" s="1">
        <v>2.9899999999999999E-2</v>
      </c>
      <c r="U2" s="1">
        <v>4.1799999999999997E-2</v>
      </c>
      <c r="V2" s="1">
        <v>0</v>
      </c>
      <c r="W2" s="1">
        <v>0</v>
      </c>
      <c r="X2" s="1">
        <v>1.75E-3</v>
      </c>
      <c r="Y2" s="1">
        <v>5.8700000000000002E-3</v>
      </c>
    </row>
    <row r="3" spans="1:25" x14ac:dyDescent="0.25">
      <c r="A3" t="s">
        <v>4</v>
      </c>
      <c r="B3">
        <v>0</v>
      </c>
      <c r="C3">
        <v>0</v>
      </c>
      <c r="D3">
        <v>2</v>
      </c>
      <c r="E3">
        <v>4</v>
      </c>
      <c r="F3" s="1">
        <v>8.4700000000000001E-3</v>
      </c>
      <c r="G3" s="1">
        <v>2.3500000000000001E-3</v>
      </c>
      <c r="H3" s="1">
        <v>1.24E-3</v>
      </c>
      <c r="I3" s="1">
        <v>8.6999999999999994E-2</v>
      </c>
      <c r="J3" s="1">
        <v>7.2199999999999999E-3</v>
      </c>
      <c r="K3" s="1">
        <v>3.7300000000000001E-4</v>
      </c>
      <c r="L3" s="1">
        <v>0.28699999999999998</v>
      </c>
      <c r="M3" s="1">
        <v>7.2599999999999998E-2</v>
      </c>
      <c r="N3" s="1">
        <v>0</v>
      </c>
      <c r="O3" s="1">
        <v>3.0899999999999999E-3</v>
      </c>
      <c r="P3" s="1">
        <v>0</v>
      </c>
      <c r="Q3" s="1">
        <v>0</v>
      </c>
      <c r="R3" s="1">
        <v>0</v>
      </c>
      <c r="S3" s="1">
        <v>0</v>
      </c>
      <c r="T3" s="1">
        <v>2.58E-2</v>
      </c>
      <c r="U3" s="1">
        <v>8.5599999999999996E-2</v>
      </c>
      <c r="V3" s="1">
        <v>8.8900000000000007E-2</v>
      </c>
      <c r="W3" s="1">
        <v>0</v>
      </c>
      <c r="X3" s="1">
        <v>0.23699999999999999</v>
      </c>
      <c r="Y3" s="1">
        <v>0</v>
      </c>
    </row>
    <row r="4" spans="1:25" x14ac:dyDescent="0.25">
      <c r="A4" t="s">
        <v>5</v>
      </c>
      <c r="B4">
        <v>1</v>
      </c>
      <c r="C4">
        <v>1</v>
      </c>
      <c r="D4">
        <v>3</v>
      </c>
      <c r="E4">
        <v>3</v>
      </c>
      <c r="F4" s="1">
        <v>0.186</v>
      </c>
      <c r="G4" s="1">
        <v>3.6700000000000003E-2</v>
      </c>
      <c r="H4" s="1">
        <v>0.152</v>
      </c>
      <c r="I4" s="1">
        <v>4.1300000000000003E-2</v>
      </c>
      <c r="J4" s="1">
        <v>0.19400000000000001</v>
      </c>
      <c r="K4" s="1">
        <v>3.8899999999999998E-3</v>
      </c>
      <c r="L4" s="1">
        <v>7.5700000000000003E-3</v>
      </c>
      <c r="M4" s="1">
        <v>0.151</v>
      </c>
      <c r="N4" s="1">
        <v>0</v>
      </c>
      <c r="O4" s="1">
        <v>3.7400000000000003E-2</v>
      </c>
      <c r="P4" s="1">
        <v>4.4999999999999998E-2</v>
      </c>
      <c r="Q4" s="1">
        <v>5.1799999999999999E-2</v>
      </c>
      <c r="R4" s="1">
        <v>0.27100000000000002</v>
      </c>
      <c r="S4" s="1">
        <v>0.122</v>
      </c>
      <c r="T4" s="1">
        <v>0</v>
      </c>
      <c r="U4" s="1">
        <v>0</v>
      </c>
      <c r="V4" s="1">
        <v>6.43E-3</v>
      </c>
      <c r="W4" s="1">
        <v>0</v>
      </c>
      <c r="X4" s="1">
        <v>3.0300000000000001E-2</v>
      </c>
      <c r="Y4" s="1">
        <v>0.11</v>
      </c>
    </row>
    <row r="5" spans="1:25" x14ac:dyDescent="0.25">
      <c r="A5" t="s">
        <v>6</v>
      </c>
      <c r="B5">
        <v>0</v>
      </c>
      <c r="C5">
        <v>2</v>
      </c>
      <c r="D5">
        <v>1</v>
      </c>
      <c r="E5">
        <v>2</v>
      </c>
      <c r="F5" s="1">
        <v>0</v>
      </c>
      <c r="G5" s="1">
        <v>0</v>
      </c>
      <c r="H5" s="1">
        <v>0</v>
      </c>
      <c r="I5" s="1">
        <v>0.30499999999999999</v>
      </c>
      <c r="J5" s="1">
        <v>0</v>
      </c>
      <c r="K5" s="1">
        <v>0</v>
      </c>
      <c r="L5" s="1">
        <v>3.0499999999999999E-2</v>
      </c>
      <c r="M5" s="1">
        <v>9.9500000000000001E-4</v>
      </c>
      <c r="N5" s="1">
        <v>0</v>
      </c>
      <c r="O5" s="1">
        <v>0.20599999999999999</v>
      </c>
      <c r="P5" s="1">
        <v>0</v>
      </c>
      <c r="Q5" s="1">
        <v>0</v>
      </c>
      <c r="R5" s="1">
        <v>0</v>
      </c>
      <c r="S5" s="1">
        <v>0</v>
      </c>
      <c r="T5" s="1">
        <v>0.45200000000000001</v>
      </c>
      <c r="U5" s="1">
        <v>2.2699999999999999E-3</v>
      </c>
      <c r="V5" s="1">
        <v>0</v>
      </c>
      <c r="W5" s="1">
        <v>0</v>
      </c>
      <c r="X5" s="1">
        <v>6.4599999999999996E-3</v>
      </c>
      <c r="Y5" s="1">
        <v>0</v>
      </c>
    </row>
    <row r="6" spans="1:25" x14ac:dyDescent="0.25">
      <c r="A6" t="s">
        <v>7</v>
      </c>
      <c r="B6">
        <v>0</v>
      </c>
      <c r="C6">
        <v>0</v>
      </c>
      <c r="D6">
        <v>2</v>
      </c>
      <c r="E6">
        <v>4</v>
      </c>
      <c r="F6" s="1">
        <v>7.1700000000000002E-3</v>
      </c>
      <c r="G6" s="1">
        <v>1.65E-3</v>
      </c>
      <c r="H6" s="1">
        <v>1.5299999999999999E-3</v>
      </c>
      <c r="I6" s="1">
        <v>2.1100000000000001E-2</v>
      </c>
      <c r="J6" s="1">
        <v>1.9099999999999999E-2</v>
      </c>
      <c r="K6" s="1">
        <v>2.1100000000000001E-2</v>
      </c>
      <c r="L6" s="1">
        <v>0.16</v>
      </c>
      <c r="M6" s="1">
        <v>0.183</v>
      </c>
      <c r="N6" s="1">
        <v>0</v>
      </c>
      <c r="O6" s="1">
        <v>1.65E-3</v>
      </c>
      <c r="P6" s="1">
        <v>0</v>
      </c>
      <c r="Q6" s="1">
        <v>0</v>
      </c>
      <c r="R6" s="1">
        <v>0</v>
      </c>
      <c r="S6" s="1">
        <v>9.4900000000000002E-3</v>
      </c>
      <c r="T6" s="1">
        <v>0</v>
      </c>
      <c r="U6" s="1">
        <v>8.5999999999999993E-2</v>
      </c>
      <c r="V6" s="1">
        <v>1.7399999999999999E-2</v>
      </c>
      <c r="W6" s="1">
        <v>0</v>
      </c>
      <c r="X6" s="1">
        <v>0.315</v>
      </c>
      <c r="Y6" s="1">
        <v>0</v>
      </c>
    </row>
    <row r="7" spans="1:25" x14ac:dyDescent="0.25">
      <c r="A7" t="s">
        <v>8</v>
      </c>
      <c r="B7">
        <v>1</v>
      </c>
      <c r="C7">
        <v>1</v>
      </c>
      <c r="D7">
        <v>3</v>
      </c>
      <c r="E7">
        <v>3</v>
      </c>
      <c r="F7" s="1">
        <v>0.253</v>
      </c>
      <c r="G7" s="1">
        <v>4.0400000000000002E-3</v>
      </c>
      <c r="H7" s="1">
        <v>0.246</v>
      </c>
      <c r="I7" s="1">
        <v>0</v>
      </c>
      <c r="J7" s="1">
        <v>0.186</v>
      </c>
      <c r="K7" s="1">
        <v>1.3599999999999999E-2</v>
      </c>
      <c r="L7" s="1">
        <v>1.2E-4</v>
      </c>
      <c r="M7" s="1">
        <v>1.6900000000000001E-3</v>
      </c>
      <c r="N7" s="1">
        <v>4.7600000000000003E-2</v>
      </c>
      <c r="O7" s="1">
        <v>1.2699999999999999E-2</v>
      </c>
      <c r="P7" s="1">
        <v>1.35E-2</v>
      </c>
      <c r="Q7" s="1">
        <v>3.2199999999999999E-2</v>
      </c>
      <c r="R7" s="1">
        <v>0.223</v>
      </c>
      <c r="S7" s="1">
        <v>0.129</v>
      </c>
      <c r="T7" s="1">
        <v>0</v>
      </c>
      <c r="U7" s="1">
        <v>9.8499999999999994E-3</v>
      </c>
      <c r="V7" s="1">
        <v>0</v>
      </c>
      <c r="W7" s="1">
        <v>0</v>
      </c>
      <c r="X7" s="1">
        <v>6.0600000000000003E-3</v>
      </c>
      <c r="Y7" s="1">
        <v>0.112</v>
      </c>
    </row>
    <row r="8" spans="1:25" x14ac:dyDescent="0.25">
      <c r="A8" t="s">
        <v>9</v>
      </c>
      <c r="B8">
        <v>0</v>
      </c>
      <c r="C8">
        <v>2</v>
      </c>
      <c r="D8">
        <v>1</v>
      </c>
      <c r="E8">
        <v>2</v>
      </c>
      <c r="F8" s="1">
        <v>0</v>
      </c>
      <c r="G8" s="1">
        <v>1.6299999999999999E-3</v>
      </c>
      <c r="H8" s="1">
        <v>0</v>
      </c>
      <c r="I8" s="1">
        <v>0.189</v>
      </c>
      <c r="J8" s="1">
        <v>2.8699999999999998E-4</v>
      </c>
      <c r="K8" s="1">
        <v>3.3700000000000002E-3</v>
      </c>
      <c r="L8" s="1">
        <v>2.9000000000000001E-2</v>
      </c>
      <c r="M8" s="1">
        <v>1.5300000000000001E-4</v>
      </c>
      <c r="N8" s="1">
        <v>2.8800000000000002E-3</v>
      </c>
      <c r="O8" s="1">
        <v>2.3599999999999999E-2</v>
      </c>
      <c r="P8" s="1">
        <v>0</v>
      </c>
      <c r="Q8" s="1">
        <v>0</v>
      </c>
      <c r="R8" s="1">
        <v>9.4800000000000006E-3</v>
      </c>
      <c r="S8" s="1">
        <v>0</v>
      </c>
      <c r="T8" s="1">
        <v>5.9499999999999997E-2</v>
      </c>
      <c r="U8" s="1">
        <v>1.5299999999999999E-2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 t="s">
        <v>10</v>
      </c>
      <c r="B9">
        <v>0</v>
      </c>
      <c r="C9">
        <v>0</v>
      </c>
      <c r="D9">
        <v>1</v>
      </c>
      <c r="E9">
        <v>4</v>
      </c>
      <c r="F9" s="1">
        <v>0</v>
      </c>
      <c r="G9" s="1">
        <v>0</v>
      </c>
      <c r="H9" s="1">
        <v>0</v>
      </c>
      <c r="I9" s="1">
        <v>9.4700000000000006E-2</v>
      </c>
      <c r="J9" s="1">
        <v>0</v>
      </c>
      <c r="K9" s="1">
        <v>0</v>
      </c>
      <c r="L9" s="1">
        <v>0.17499999999999999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0.10100000000000001</v>
      </c>
      <c r="U9" s="1">
        <v>4.7500000000000001E-2</v>
      </c>
      <c r="V9" s="1">
        <v>0</v>
      </c>
      <c r="W9" s="1">
        <v>0</v>
      </c>
      <c r="X9" s="1">
        <v>0</v>
      </c>
      <c r="Y9" s="1">
        <v>8.5500000000000003E-3</v>
      </c>
    </row>
    <row r="10" spans="1:25" x14ac:dyDescent="0.25">
      <c r="A10" t="s">
        <v>11</v>
      </c>
      <c r="B10">
        <v>1</v>
      </c>
      <c r="C10">
        <v>0</v>
      </c>
      <c r="D10">
        <v>2</v>
      </c>
      <c r="E10">
        <v>1</v>
      </c>
      <c r="F10" s="1">
        <v>3.54E-5</v>
      </c>
      <c r="G10" s="1">
        <v>4.5199999999999997E-3</v>
      </c>
      <c r="H10" s="1">
        <v>0.16700000000000001</v>
      </c>
      <c r="I10" s="1">
        <v>2.4299999999999999E-2</v>
      </c>
      <c r="J10" s="1">
        <v>7.3899999999999993E-2</v>
      </c>
      <c r="K10" s="1">
        <v>0.32</v>
      </c>
      <c r="L10" s="1">
        <v>1.5699999999999999E-2</v>
      </c>
      <c r="M10" s="1">
        <v>4.7100000000000003E-2</v>
      </c>
      <c r="N10" s="1">
        <v>0.17899999999999999</v>
      </c>
      <c r="O10" s="1">
        <v>1.2200000000000001E-2</v>
      </c>
      <c r="P10" s="1">
        <v>5.2199999999999998E-3</v>
      </c>
      <c r="Q10" s="1">
        <v>7.1400000000000005E-2</v>
      </c>
      <c r="R10" s="1">
        <v>0</v>
      </c>
      <c r="S10" s="1">
        <v>0</v>
      </c>
      <c r="T10" s="1">
        <v>0</v>
      </c>
      <c r="U10" s="1">
        <v>0.124</v>
      </c>
      <c r="V10" s="1">
        <v>7.7100000000000002E-2</v>
      </c>
      <c r="W10" s="1">
        <v>1.55E-2</v>
      </c>
      <c r="X10" s="1">
        <v>5.2600000000000001E-2</v>
      </c>
      <c r="Y10" s="1">
        <v>1.7999999999999999E-2</v>
      </c>
    </row>
    <row r="11" spans="1:25" x14ac:dyDescent="0.25">
      <c r="A11" t="s">
        <v>12</v>
      </c>
      <c r="B11">
        <v>0</v>
      </c>
      <c r="C11">
        <v>0</v>
      </c>
      <c r="D11">
        <v>0</v>
      </c>
      <c r="E11">
        <v>0</v>
      </c>
      <c r="F11" s="1">
        <v>8.7499999999999994E-2</v>
      </c>
      <c r="G11" s="1">
        <v>0.30199999999999999</v>
      </c>
      <c r="H11" s="1">
        <v>0</v>
      </c>
      <c r="I11" s="1">
        <v>0</v>
      </c>
      <c r="J11" s="1">
        <v>0</v>
      </c>
      <c r="K11" s="1">
        <v>6.0499999999999998E-2</v>
      </c>
      <c r="L11" s="1">
        <v>0</v>
      </c>
      <c r="M11" s="1">
        <v>5.79E-2</v>
      </c>
      <c r="N11" s="1">
        <v>1.91E-3</v>
      </c>
      <c r="O11" s="1">
        <v>2.76E-2</v>
      </c>
      <c r="P11" s="1">
        <v>2.6800000000000001E-2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0.109</v>
      </c>
      <c r="W11" s="1">
        <v>0</v>
      </c>
      <c r="X11" s="1">
        <v>0</v>
      </c>
      <c r="Y11" s="1">
        <v>0</v>
      </c>
    </row>
    <row r="12" spans="1:25" x14ac:dyDescent="0.25">
      <c r="A12" t="s">
        <v>13</v>
      </c>
      <c r="B12">
        <v>1</v>
      </c>
      <c r="C12">
        <v>1</v>
      </c>
      <c r="D12">
        <v>3</v>
      </c>
      <c r="E12">
        <v>3</v>
      </c>
      <c r="F12" s="1">
        <v>0.19600000000000001</v>
      </c>
      <c r="G12" s="1">
        <v>8.1899999999999994E-3</v>
      </c>
      <c r="H12" s="1">
        <v>0.159</v>
      </c>
      <c r="I12" s="1">
        <v>0</v>
      </c>
      <c r="J12" s="1">
        <v>0.182</v>
      </c>
      <c r="K12" s="1">
        <v>8.3800000000000003E-3</v>
      </c>
      <c r="L12" s="1">
        <v>0</v>
      </c>
      <c r="M12" s="1">
        <v>3.7599999999999999E-3</v>
      </c>
      <c r="N12" s="1">
        <v>0</v>
      </c>
      <c r="O12" s="1">
        <v>1.4500000000000001E-2</v>
      </c>
      <c r="P12" s="1">
        <v>0</v>
      </c>
      <c r="Q12" s="1">
        <v>5.3499999999999999E-2</v>
      </c>
      <c r="R12" s="1">
        <v>0.27</v>
      </c>
      <c r="S12" s="1">
        <v>0.1</v>
      </c>
      <c r="T12" s="1">
        <v>0</v>
      </c>
      <c r="U12" s="1">
        <v>5.79E-3</v>
      </c>
      <c r="V12" s="1">
        <v>2.5899999999999999E-2</v>
      </c>
      <c r="W12" s="1">
        <v>0</v>
      </c>
      <c r="X12" s="1">
        <v>1.01E-3</v>
      </c>
      <c r="Y12" s="1">
        <v>0.114</v>
      </c>
    </row>
    <row r="13" spans="1:25" x14ac:dyDescent="0.25">
      <c r="A13" t="s">
        <v>14</v>
      </c>
      <c r="B13">
        <v>1</v>
      </c>
      <c r="C13">
        <v>1</v>
      </c>
      <c r="D13">
        <v>3</v>
      </c>
      <c r="E13">
        <v>3</v>
      </c>
      <c r="F13" s="1">
        <v>6.8099999999999994E-2</v>
      </c>
      <c r="G13" s="1">
        <v>9.2700000000000005E-3</v>
      </c>
      <c r="H13" s="1">
        <v>0</v>
      </c>
      <c r="I13" s="1">
        <v>4.9299999999999997E-2</v>
      </c>
      <c r="J13" s="1">
        <v>0.18099999999999999</v>
      </c>
      <c r="K13" s="1">
        <v>0</v>
      </c>
      <c r="L13" s="1">
        <v>2.0799999999999998E-3</v>
      </c>
      <c r="M13" s="1">
        <v>2.5500000000000002E-3</v>
      </c>
      <c r="N13" s="1">
        <v>5.8000000000000003E-2</v>
      </c>
      <c r="O13" s="1">
        <v>1.5299999999999999E-2</v>
      </c>
      <c r="P13" s="1">
        <v>0.127</v>
      </c>
      <c r="Q13" s="1">
        <v>0</v>
      </c>
      <c r="R13" s="1">
        <v>0</v>
      </c>
      <c r="S13" s="1">
        <v>0.24</v>
      </c>
      <c r="T13" s="1">
        <v>0</v>
      </c>
      <c r="U13" s="1">
        <v>0</v>
      </c>
      <c r="V13" s="1">
        <v>0</v>
      </c>
      <c r="W13" s="1">
        <v>0.111</v>
      </c>
      <c r="X13" s="1">
        <v>0</v>
      </c>
      <c r="Y13" s="1">
        <v>0</v>
      </c>
    </row>
    <row r="14" spans="1:25" x14ac:dyDescent="0.25">
      <c r="A14" t="s">
        <v>15</v>
      </c>
      <c r="B14">
        <v>1</v>
      </c>
      <c r="C14">
        <v>1</v>
      </c>
      <c r="D14">
        <v>2</v>
      </c>
      <c r="E14">
        <v>1</v>
      </c>
      <c r="F14" s="1">
        <v>6.88E-2</v>
      </c>
      <c r="G14" s="1">
        <v>6.3099999999999996E-3</v>
      </c>
      <c r="H14" s="1">
        <v>6.8699999999999997E-2</v>
      </c>
      <c r="I14" s="1">
        <v>1.32E-2</v>
      </c>
      <c r="J14" s="1">
        <v>5.3099999999999996E-3</v>
      </c>
      <c r="K14" s="1">
        <v>7.5900000000000004E-3</v>
      </c>
      <c r="L14" s="1">
        <v>2.2200000000000001E-2</v>
      </c>
      <c r="M14" s="1">
        <v>1.9400000000000001E-2</v>
      </c>
      <c r="N14" s="1">
        <v>0.16200000000000001</v>
      </c>
      <c r="O14" s="1">
        <v>1.9099999999999999E-2</v>
      </c>
      <c r="P14" s="1">
        <v>4.6199999999999998E-2</v>
      </c>
      <c r="Q14" s="1">
        <v>0</v>
      </c>
      <c r="R14" s="1">
        <v>0</v>
      </c>
      <c r="S14" s="1">
        <v>2.07E-2</v>
      </c>
      <c r="T14" s="1">
        <v>0</v>
      </c>
      <c r="U14" s="1">
        <v>5.5399999999999998E-3</v>
      </c>
      <c r="V14" s="1">
        <v>0</v>
      </c>
      <c r="W14" s="1">
        <v>0.34799999999999998</v>
      </c>
      <c r="X14" s="1">
        <v>0</v>
      </c>
      <c r="Y14" s="1">
        <v>1.43E-2</v>
      </c>
    </row>
    <row r="15" spans="1:25" x14ac:dyDescent="0.25">
      <c r="A15" t="s">
        <v>16</v>
      </c>
      <c r="B15">
        <v>0</v>
      </c>
      <c r="C15">
        <v>0</v>
      </c>
      <c r="D15">
        <v>1</v>
      </c>
      <c r="E15">
        <v>4</v>
      </c>
      <c r="F15" s="1">
        <v>0</v>
      </c>
      <c r="G15" s="1">
        <v>1.01E-3</v>
      </c>
      <c r="H15" s="1">
        <v>0</v>
      </c>
      <c r="I15" s="1">
        <v>6.0999999999999999E-2</v>
      </c>
      <c r="J15" s="1">
        <v>0</v>
      </c>
      <c r="K15" s="1">
        <v>0</v>
      </c>
      <c r="L15" s="1">
        <v>0.13900000000000001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5.1700000000000003E-2</v>
      </c>
      <c r="U15" s="1">
        <v>1.77E-2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t="s">
        <v>17</v>
      </c>
      <c r="B16">
        <v>1</v>
      </c>
      <c r="C16">
        <v>0</v>
      </c>
      <c r="D16">
        <v>2</v>
      </c>
      <c r="E16">
        <v>1</v>
      </c>
      <c r="F16" s="1">
        <v>2.7899999999999999E-3</v>
      </c>
      <c r="G16" s="1">
        <v>9.5499999999999995E-3</v>
      </c>
      <c r="H16" s="1">
        <v>0.20899999999999999</v>
      </c>
      <c r="I16" s="1">
        <v>0</v>
      </c>
      <c r="J16" s="1">
        <v>4.3999999999999997E-2</v>
      </c>
      <c r="K16" s="1">
        <v>0.24099999999999999</v>
      </c>
      <c r="L16" s="1">
        <v>0</v>
      </c>
      <c r="M16" s="1">
        <v>0</v>
      </c>
      <c r="N16" s="1">
        <v>0.22800000000000001</v>
      </c>
      <c r="O16" s="1">
        <v>5.2499999999999997E-4</v>
      </c>
      <c r="P16" s="1">
        <v>8.8900000000000003E-3</v>
      </c>
      <c r="Q16" s="1">
        <v>0.17100000000000001</v>
      </c>
      <c r="R16" s="1">
        <v>0</v>
      </c>
      <c r="S16" s="1">
        <v>0</v>
      </c>
      <c r="T16" s="1">
        <v>0</v>
      </c>
      <c r="U16" s="1">
        <v>0</v>
      </c>
      <c r="V16" s="1">
        <v>0.104</v>
      </c>
      <c r="W16" s="1">
        <v>0.10100000000000001</v>
      </c>
      <c r="X16" s="1">
        <v>1.09E-2</v>
      </c>
      <c r="Y16" s="1">
        <v>0</v>
      </c>
    </row>
    <row r="17" spans="1:25" x14ac:dyDescent="0.25">
      <c r="A17" t="s">
        <v>18</v>
      </c>
      <c r="B17">
        <v>0</v>
      </c>
      <c r="C17">
        <v>0</v>
      </c>
      <c r="D17">
        <v>2</v>
      </c>
      <c r="E17">
        <v>4</v>
      </c>
      <c r="F17" s="1">
        <v>1.34E-2</v>
      </c>
      <c r="G17" s="1">
        <v>1.5399999999999999E-3</v>
      </c>
      <c r="H17" s="1">
        <v>1.0499999999999999E-3</v>
      </c>
      <c r="I17" s="1">
        <v>0</v>
      </c>
      <c r="J17" s="1">
        <v>8.8100000000000001E-3</v>
      </c>
      <c r="K17" s="1">
        <v>0</v>
      </c>
      <c r="L17" s="1">
        <v>0.111</v>
      </c>
      <c r="M17" s="1">
        <v>0.11600000000000001</v>
      </c>
      <c r="N17" s="1">
        <v>0</v>
      </c>
      <c r="O17" s="1">
        <v>9.9699999999999997E-3</v>
      </c>
      <c r="P17" s="1">
        <v>0</v>
      </c>
      <c r="Q17" s="1">
        <v>2.07E-2</v>
      </c>
      <c r="R17" s="1">
        <v>0</v>
      </c>
      <c r="S17" s="1">
        <v>0</v>
      </c>
      <c r="T17" s="1">
        <v>0</v>
      </c>
      <c r="U17" s="1">
        <v>4.0399999999999998E-2</v>
      </c>
      <c r="V17" s="1">
        <v>5.5899999999999998E-2</v>
      </c>
      <c r="W17" s="1">
        <v>0</v>
      </c>
      <c r="X17" s="1">
        <v>0.25700000000000001</v>
      </c>
      <c r="Y17" s="1">
        <v>0</v>
      </c>
    </row>
    <row r="18" spans="1:25" x14ac:dyDescent="0.25">
      <c r="A18" t="s">
        <v>19</v>
      </c>
      <c r="B18">
        <v>0</v>
      </c>
      <c r="C18">
        <v>0</v>
      </c>
      <c r="D18">
        <v>0</v>
      </c>
      <c r="E18">
        <v>0</v>
      </c>
      <c r="F18" s="1">
        <v>5.7299999999999997E-2</v>
      </c>
      <c r="G18" s="1">
        <v>0.26800000000000002</v>
      </c>
      <c r="H18" s="1">
        <v>0</v>
      </c>
      <c r="I18" s="1">
        <v>0</v>
      </c>
      <c r="J18" s="1">
        <v>0</v>
      </c>
      <c r="K18" s="1">
        <v>5.7200000000000003E-3</v>
      </c>
      <c r="L18" s="1">
        <v>0</v>
      </c>
      <c r="M18" s="1">
        <v>6.25E-2</v>
      </c>
      <c r="N18" s="1">
        <v>0</v>
      </c>
      <c r="O18" s="1">
        <v>3.0699999999999998E-3</v>
      </c>
      <c r="P18" s="1">
        <v>4.2100000000000002E-3</v>
      </c>
      <c r="Q18" s="1">
        <v>0</v>
      </c>
      <c r="R18" s="1">
        <v>1.9199999999999998E-2</v>
      </c>
      <c r="S18" s="1">
        <v>0</v>
      </c>
      <c r="T18" s="1">
        <v>0</v>
      </c>
      <c r="U18" s="1">
        <v>0</v>
      </c>
      <c r="V18" s="1">
        <v>1.1900000000000001E-2</v>
      </c>
      <c r="W18" s="1">
        <v>0</v>
      </c>
      <c r="X18" s="1">
        <v>0</v>
      </c>
      <c r="Y18" s="1">
        <v>2.7899999999999999E-3</v>
      </c>
    </row>
    <row r="19" spans="1:25" x14ac:dyDescent="0.25">
      <c r="A19" t="s">
        <v>20</v>
      </c>
      <c r="B19">
        <v>1</v>
      </c>
      <c r="C19">
        <v>1</v>
      </c>
      <c r="D19">
        <v>3</v>
      </c>
      <c r="E19">
        <v>3</v>
      </c>
      <c r="F19" s="1">
        <v>0.185</v>
      </c>
      <c r="G19" s="1">
        <v>0</v>
      </c>
      <c r="H19" s="1">
        <v>0</v>
      </c>
      <c r="I19" s="1">
        <v>2.0100000000000001E-3</v>
      </c>
      <c r="J19" s="1">
        <v>2.64E-3</v>
      </c>
      <c r="K19" s="1">
        <v>0</v>
      </c>
      <c r="L19" s="1">
        <v>1.83E-2</v>
      </c>
      <c r="M19" s="1">
        <v>2.64E-3</v>
      </c>
      <c r="N19" s="1">
        <v>4.1799999999999997E-2</v>
      </c>
      <c r="O19" s="1">
        <v>2.0600000000000002E-3</v>
      </c>
      <c r="P19" s="1">
        <v>0.16300000000000001</v>
      </c>
      <c r="Q19" s="1">
        <v>3.3700000000000001E-2</v>
      </c>
      <c r="R19" s="1">
        <v>0</v>
      </c>
      <c r="S19" s="1">
        <v>0.222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25">
      <c r="A20" t="s">
        <v>21</v>
      </c>
      <c r="B20">
        <v>0</v>
      </c>
      <c r="C20">
        <v>2</v>
      </c>
      <c r="D20">
        <v>1</v>
      </c>
      <c r="E20">
        <v>2</v>
      </c>
      <c r="F20" s="1">
        <v>0</v>
      </c>
      <c r="G20" s="1">
        <v>2.7599999999999999E-4</v>
      </c>
      <c r="H20" s="1">
        <v>0</v>
      </c>
      <c r="I20" s="1">
        <v>9.7100000000000006E-2</v>
      </c>
      <c r="J20" s="1">
        <v>0</v>
      </c>
      <c r="K20" s="1">
        <v>0</v>
      </c>
      <c r="L20" s="1">
        <v>2.3700000000000001E-3</v>
      </c>
      <c r="M20" s="1">
        <v>0</v>
      </c>
      <c r="N20" s="1">
        <v>0</v>
      </c>
      <c r="O20" s="1">
        <v>0.17</v>
      </c>
      <c r="P20" s="1">
        <v>0</v>
      </c>
      <c r="Q20" s="1">
        <v>0</v>
      </c>
      <c r="R20" s="1">
        <v>0</v>
      </c>
      <c r="S20" s="1">
        <v>0</v>
      </c>
      <c r="T20" s="1">
        <v>0.36899999999999999</v>
      </c>
      <c r="U20" s="1">
        <v>0</v>
      </c>
      <c r="V20" s="1">
        <v>0</v>
      </c>
      <c r="W20" s="1">
        <v>0</v>
      </c>
      <c r="X20" s="1">
        <v>4.1799999999999997E-3</v>
      </c>
      <c r="Y20" s="1">
        <v>0</v>
      </c>
    </row>
    <row r="21" spans="1:25" x14ac:dyDescent="0.25">
      <c r="A21" t="s">
        <v>22</v>
      </c>
      <c r="B21">
        <v>0</v>
      </c>
      <c r="C21">
        <v>0</v>
      </c>
      <c r="D21">
        <v>0</v>
      </c>
      <c r="E21">
        <v>0</v>
      </c>
      <c r="F21" s="1">
        <v>1.0200000000000001E-3</v>
      </c>
      <c r="G21" s="1">
        <v>1.8499999999999999E-2</v>
      </c>
      <c r="H21" s="1">
        <v>0</v>
      </c>
      <c r="I21" s="1">
        <v>6.2E-2</v>
      </c>
      <c r="J21" s="1">
        <v>0</v>
      </c>
      <c r="K21" s="1">
        <v>0</v>
      </c>
      <c r="L21" s="1">
        <v>5.0699999999999999E-3</v>
      </c>
      <c r="M21" s="1">
        <v>0.16200000000000001</v>
      </c>
      <c r="N21" s="1">
        <v>3.1199999999999999E-3</v>
      </c>
      <c r="O21" s="1">
        <v>1.23E-2</v>
      </c>
      <c r="P21" s="1">
        <v>3.61E-2</v>
      </c>
      <c r="Q21" s="1">
        <v>0</v>
      </c>
      <c r="R21" s="1">
        <v>1.6999999999999999E-3</v>
      </c>
      <c r="S21" s="1">
        <v>5.6699999999999998E-8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 x14ac:dyDescent="0.25">
      <c r="A22" t="s">
        <v>23</v>
      </c>
      <c r="B22">
        <v>1</v>
      </c>
      <c r="C22">
        <v>0</v>
      </c>
      <c r="D22">
        <v>2</v>
      </c>
      <c r="E22">
        <v>1</v>
      </c>
      <c r="F22" s="1">
        <v>0</v>
      </c>
      <c r="G22" s="1">
        <v>6.6400000000000001E-3</v>
      </c>
      <c r="H22" s="1">
        <v>0.185</v>
      </c>
      <c r="I22" s="1">
        <v>0</v>
      </c>
      <c r="J22" s="1">
        <v>5.9200000000000003E-2</v>
      </c>
      <c r="K22" s="1">
        <v>0.24199999999999999</v>
      </c>
      <c r="L22" s="1">
        <v>0</v>
      </c>
      <c r="M22" s="1">
        <v>1.14E-3</v>
      </c>
      <c r="N22" s="1">
        <v>0.158</v>
      </c>
      <c r="O22" s="1">
        <v>1.24E-3</v>
      </c>
      <c r="P22" s="1">
        <v>0</v>
      </c>
      <c r="Q22" s="1">
        <v>0.13100000000000001</v>
      </c>
      <c r="R22" s="1">
        <v>0</v>
      </c>
      <c r="S22" s="1">
        <v>0</v>
      </c>
      <c r="T22" s="1">
        <v>0</v>
      </c>
      <c r="U22" s="1">
        <v>0</v>
      </c>
      <c r="V22" s="1">
        <v>0.123</v>
      </c>
      <c r="W22" s="1">
        <v>0</v>
      </c>
      <c r="X22" s="1">
        <v>8.2399999999999997E-4</v>
      </c>
      <c r="Y22" s="1">
        <v>0</v>
      </c>
    </row>
    <row r="23" spans="1:25" x14ac:dyDescent="0.25">
      <c r="A23" t="s">
        <v>24</v>
      </c>
      <c r="B23">
        <v>0</v>
      </c>
      <c r="C23">
        <v>0</v>
      </c>
      <c r="D23">
        <v>1</v>
      </c>
      <c r="E23">
        <v>2</v>
      </c>
      <c r="F23" s="1">
        <v>0</v>
      </c>
      <c r="G23" s="1">
        <v>0</v>
      </c>
      <c r="H23" s="1">
        <v>0</v>
      </c>
      <c r="I23" s="1">
        <v>6.8400000000000002E-2</v>
      </c>
      <c r="J23" s="1">
        <v>2.52E-4</v>
      </c>
      <c r="K23" s="1">
        <v>0</v>
      </c>
      <c r="L23" s="1">
        <v>2.49E-3</v>
      </c>
      <c r="M23" s="1">
        <v>0</v>
      </c>
      <c r="N23" s="1">
        <v>0</v>
      </c>
      <c r="O23" s="1">
        <v>5.96E-2</v>
      </c>
      <c r="P23" s="1">
        <v>0</v>
      </c>
      <c r="Q23" s="1">
        <v>0</v>
      </c>
      <c r="R23" s="1">
        <v>0</v>
      </c>
      <c r="S23" s="1">
        <v>2.03E-4</v>
      </c>
      <c r="T23" s="1">
        <v>5.7700000000000001E-2</v>
      </c>
      <c r="U23" s="1">
        <v>2.2800000000000001E-2</v>
      </c>
      <c r="V23" s="1">
        <v>0</v>
      </c>
      <c r="W23" s="1">
        <v>0</v>
      </c>
      <c r="X23" s="1">
        <v>6.8800000000000003E-4</v>
      </c>
      <c r="Y23" s="1">
        <v>0</v>
      </c>
    </row>
    <row r="24" spans="1:25" x14ac:dyDescent="0.25">
      <c r="A24" t="s">
        <v>25</v>
      </c>
      <c r="B24">
        <v>0</v>
      </c>
      <c r="C24">
        <v>0</v>
      </c>
      <c r="D24">
        <v>0</v>
      </c>
      <c r="E24">
        <v>0</v>
      </c>
      <c r="F24" s="1">
        <v>5.77E-3</v>
      </c>
      <c r="G24" s="1">
        <v>5.0299999999999997E-3</v>
      </c>
      <c r="H24" s="1">
        <v>0</v>
      </c>
      <c r="I24" s="1">
        <v>0.108</v>
      </c>
      <c r="J24" s="1">
        <v>1.73E-3</v>
      </c>
      <c r="K24" s="1">
        <v>0</v>
      </c>
      <c r="L24" s="1">
        <v>0</v>
      </c>
      <c r="M24" s="1">
        <v>9.6600000000000002E-3</v>
      </c>
      <c r="N24" s="1">
        <v>1.6799999999999999E-2</v>
      </c>
      <c r="O24" s="1">
        <v>1.2E-2</v>
      </c>
      <c r="P24" s="1">
        <v>5.57E-2</v>
      </c>
      <c r="Q24" s="1">
        <v>0</v>
      </c>
      <c r="R24" s="1">
        <v>1.84E-2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1.32E-2</v>
      </c>
    </row>
    <row r="25" spans="1:25" x14ac:dyDescent="0.25">
      <c r="A25" t="s">
        <v>26</v>
      </c>
      <c r="B25">
        <v>0</v>
      </c>
      <c r="C25">
        <v>0</v>
      </c>
      <c r="D25">
        <v>0</v>
      </c>
      <c r="E25">
        <v>0</v>
      </c>
      <c r="F25" s="1">
        <v>0</v>
      </c>
      <c r="G25" s="1">
        <v>2.7699999999999999E-3</v>
      </c>
      <c r="H25" s="1">
        <v>0</v>
      </c>
      <c r="I25" s="1">
        <v>2.35E-2</v>
      </c>
      <c r="J25" s="1">
        <v>0</v>
      </c>
      <c r="K25" s="1">
        <v>0</v>
      </c>
      <c r="L25" s="1">
        <v>0.129</v>
      </c>
      <c r="M25" s="1">
        <v>0</v>
      </c>
      <c r="N25" s="1">
        <v>0</v>
      </c>
      <c r="O25" s="1">
        <v>2.2000000000000001E-3</v>
      </c>
      <c r="P25" s="1">
        <v>1.2100000000000001E-6</v>
      </c>
      <c r="Q25" s="1">
        <v>0</v>
      </c>
      <c r="R25" s="1">
        <v>0</v>
      </c>
      <c r="S25" s="1">
        <v>0</v>
      </c>
      <c r="T25" s="1">
        <v>7.7799999999999996E-3</v>
      </c>
      <c r="U25" s="1">
        <v>7.3800000000000003E-3</v>
      </c>
      <c r="V25" s="1">
        <v>0</v>
      </c>
      <c r="W25" s="1">
        <v>1.17E-3</v>
      </c>
      <c r="X25" s="1">
        <v>0</v>
      </c>
      <c r="Y25" s="1">
        <v>1.29E-2</v>
      </c>
    </row>
    <row r="26" spans="1:25" x14ac:dyDescent="0.25">
      <c r="A26" t="s">
        <v>27</v>
      </c>
      <c r="B26">
        <v>0</v>
      </c>
      <c r="C26">
        <v>0</v>
      </c>
      <c r="D26">
        <v>1</v>
      </c>
      <c r="E26">
        <v>2</v>
      </c>
      <c r="F26" s="1">
        <v>0</v>
      </c>
      <c r="G26" s="1">
        <v>0</v>
      </c>
      <c r="H26" s="1">
        <v>0</v>
      </c>
      <c r="I26" s="1">
        <v>6.2100000000000002E-2</v>
      </c>
      <c r="J26" s="1">
        <v>0</v>
      </c>
      <c r="K26" s="1">
        <v>0</v>
      </c>
      <c r="L26" s="1">
        <v>2.9499999999999998E-2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8.5599999999999996E-2</v>
      </c>
      <c r="U26" s="1">
        <v>2.98E-2</v>
      </c>
      <c r="V26" s="1">
        <v>0</v>
      </c>
      <c r="W26" s="1">
        <v>0</v>
      </c>
      <c r="X26" s="1">
        <v>1.6100000000000001E-3</v>
      </c>
      <c r="Y26" s="1">
        <v>0</v>
      </c>
    </row>
    <row r="27" spans="1:25" x14ac:dyDescent="0.25">
      <c r="A27" t="s">
        <v>28</v>
      </c>
      <c r="B27">
        <v>0</v>
      </c>
      <c r="C27">
        <v>0</v>
      </c>
      <c r="D27">
        <v>0</v>
      </c>
      <c r="E27">
        <v>0</v>
      </c>
      <c r="F27" s="1">
        <v>1.41E-2</v>
      </c>
      <c r="G27" s="1">
        <v>0.253</v>
      </c>
      <c r="H27" s="1">
        <v>3.8800000000000001E-2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7.6499999999999999E-2</v>
      </c>
      <c r="P27" s="1">
        <v>9.1699999999999993E-3</v>
      </c>
      <c r="Q27" s="1">
        <v>0</v>
      </c>
      <c r="R27" s="1">
        <v>0</v>
      </c>
      <c r="S27" s="1">
        <v>2.6800000000000001E-4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</row>
    <row r="28" spans="1:25" x14ac:dyDescent="0.25">
      <c r="A28" t="s">
        <v>29</v>
      </c>
      <c r="B28">
        <v>0</v>
      </c>
      <c r="C28">
        <v>0</v>
      </c>
      <c r="D28">
        <v>0</v>
      </c>
      <c r="E28">
        <v>0</v>
      </c>
      <c r="F28" s="1">
        <v>0</v>
      </c>
      <c r="G28" s="1">
        <v>1.6799999999999999E-2</v>
      </c>
      <c r="H28" s="1">
        <v>0</v>
      </c>
      <c r="I28" s="1">
        <v>4.3999999999999997E-2</v>
      </c>
      <c r="J28" s="1">
        <v>0</v>
      </c>
      <c r="K28" s="1">
        <v>0</v>
      </c>
      <c r="L28" s="1">
        <v>0</v>
      </c>
      <c r="M28" s="1">
        <v>0.154</v>
      </c>
      <c r="N28" s="1">
        <v>1.2999999999999999E-4</v>
      </c>
      <c r="O28" s="1">
        <v>1.2999999999999999E-2</v>
      </c>
      <c r="P28" s="1">
        <v>2.1700000000000001E-2</v>
      </c>
      <c r="Q28" s="1">
        <v>0</v>
      </c>
      <c r="R28" s="1">
        <v>0</v>
      </c>
      <c r="S28" s="1">
        <v>5.2300000000000003E-3</v>
      </c>
      <c r="T28" s="1">
        <v>2.97E-3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</row>
    <row r="29" spans="1:25" x14ac:dyDescent="0.25">
      <c r="A29" t="s">
        <v>30</v>
      </c>
      <c r="B29">
        <v>0</v>
      </c>
      <c r="C29">
        <v>0</v>
      </c>
      <c r="D29">
        <v>0</v>
      </c>
      <c r="E29">
        <v>0</v>
      </c>
      <c r="F29" s="1">
        <v>2.3300000000000001E-2</v>
      </c>
      <c r="G29" s="1">
        <v>0.17199999999999999</v>
      </c>
      <c r="H29" s="1">
        <v>1.2600000000000001E-3</v>
      </c>
      <c r="I29" s="1">
        <v>1.83E-4</v>
      </c>
      <c r="J29" s="1">
        <v>6.9300000000000004E-4</v>
      </c>
      <c r="K29" s="1">
        <v>5.9300000000000004E-3</v>
      </c>
      <c r="L29" s="1">
        <v>4.79E-3</v>
      </c>
      <c r="M29" s="1">
        <v>0</v>
      </c>
      <c r="N29" s="1">
        <v>9.3199999999999999E-4</v>
      </c>
      <c r="O29" s="1">
        <v>2.2100000000000002E-2</v>
      </c>
      <c r="P29" s="1">
        <v>1.77E-2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1.1599999999999999E-2</v>
      </c>
      <c r="W29" s="1">
        <v>0</v>
      </c>
      <c r="X29" s="1">
        <v>0</v>
      </c>
      <c r="Y29" s="1">
        <v>0</v>
      </c>
    </row>
    <row r="30" spans="1:25" x14ac:dyDescent="0.25">
      <c r="A30" t="s">
        <v>31</v>
      </c>
      <c r="B30">
        <v>1</v>
      </c>
      <c r="C30">
        <v>1</v>
      </c>
      <c r="D30">
        <v>3</v>
      </c>
      <c r="E30">
        <v>3</v>
      </c>
      <c r="F30" s="1">
        <v>7.17E-2</v>
      </c>
      <c r="G30" s="1">
        <v>1.1000000000000001E-3</v>
      </c>
      <c r="H30" s="1">
        <v>0</v>
      </c>
      <c r="I30" s="1">
        <v>3.0300000000000001E-2</v>
      </c>
      <c r="J30" s="1">
        <v>8.5400000000000005E-4</v>
      </c>
      <c r="K30" s="1">
        <v>0</v>
      </c>
      <c r="L30" s="1">
        <v>0</v>
      </c>
      <c r="M30" s="1">
        <v>5.3800000000000002E-3</v>
      </c>
      <c r="N30" s="1">
        <v>4.82E-2</v>
      </c>
      <c r="O30" s="1">
        <v>4.64E-3</v>
      </c>
      <c r="P30" s="1">
        <v>3.3799999999999997E-2</v>
      </c>
      <c r="Q30" s="1">
        <v>0</v>
      </c>
      <c r="R30" s="1">
        <v>0</v>
      </c>
      <c r="S30" s="1">
        <v>0.19900000000000001</v>
      </c>
      <c r="T30" s="1">
        <v>6.1900000000000002E-3</v>
      </c>
      <c r="U30" s="1">
        <v>0</v>
      </c>
      <c r="V30" s="1">
        <v>0</v>
      </c>
      <c r="W30" s="1">
        <v>9.6500000000000004E-4</v>
      </c>
      <c r="X30" s="1">
        <v>0</v>
      </c>
      <c r="Y30" s="1">
        <v>0</v>
      </c>
    </row>
    <row r="31" spans="1:25" x14ac:dyDescent="0.25">
      <c r="A31" t="s">
        <v>32</v>
      </c>
      <c r="B31">
        <v>0</v>
      </c>
      <c r="C31">
        <v>0</v>
      </c>
      <c r="D31">
        <v>0</v>
      </c>
      <c r="E31">
        <v>0</v>
      </c>
      <c r="F31" s="1">
        <v>0</v>
      </c>
      <c r="G31" s="1">
        <v>0</v>
      </c>
      <c r="H31" s="1">
        <v>0</v>
      </c>
      <c r="I31" s="1">
        <v>3.3799999999999997E-2</v>
      </c>
      <c r="J31" s="1">
        <v>0</v>
      </c>
      <c r="K31" s="1">
        <v>2.5499999999999998E-2</v>
      </c>
      <c r="L31" s="1">
        <v>2.63E-2</v>
      </c>
      <c r="M31" s="1">
        <v>6.6400000000000001E-2</v>
      </c>
      <c r="N31" s="1">
        <v>3.29E-3</v>
      </c>
      <c r="O31" s="1">
        <v>2.2499999999999998E-3</v>
      </c>
      <c r="P31" s="1">
        <v>1.24E-2</v>
      </c>
      <c r="Q31" s="1">
        <v>0</v>
      </c>
      <c r="R31" s="1">
        <v>0</v>
      </c>
      <c r="S31" s="1">
        <v>3.7100000000000002E-3</v>
      </c>
      <c r="T31" s="1">
        <v>5.8300000000000001E-3</v>
      </c>
      <c r="U31" s="1">
        <v>1.8100000000000002E-2</v>
      </c>
      <c r="V31" s="1">
        <v>0</v>
      </c>
      <c r="W31" s="1">
        <v>0</v>
      </c>
      <c r="X31" s="1">
        <v>0</v>
      </c>
      <c r="Y31" s="1">
        <v>4.2099999999999999E-2</v>
      </c>
    </row>
    <row r="32" spans="1:25" x14ac:dyDescent="0.25">
      <c r="A32" t="s">
        <v>33</v>
      </c>
      <c r="B32">
        <v>0</v>
      </c>
      <c r="C32">
        <v>0</v>
      </c>
      <c r="D32">
        <v>0</v>
      </c>
      <c r="E32">
        <v>0</v>
      </c>
      <c r="F32" s="1">
        <v>0</v>
      </c>
      <c r="G32" s="1">
        <v>3.4299999999999999E-3</v>
      </c>
      <c r="H32" s="1">
        <v>0</v>
      </c>
      <c r="I32" s="1">
        <v>1.4200000000000001E-2</v>
      </c>
      <c r="J32" s="1">
        <v>0</v>
      </c>
      <c r="K32" s="1">
        <v>0</v>
      </c>
      <c r="L32" s="1">
        <v>0.105</v>
      </c>
      <c r="M32" s="1">
        <v>0</v>
      </c>
      <c r="N32" s="1">
        <v>0</v>
      </c>
      <c r="O32" s="1">
        <v>7.8100000000000001E-4</v>
      </c>
      <c r="P32" s="1">
        <v>1.89E-3</v>
      </c>
      <c r="Q32" s="1">
        <v>0</v>
      </c>
      <c r="R32" s="1">
        <v>0</v>
      </c>
      <c r="S32" s="1">
        <v>0</v>
      </c>
      <c r="T32" s="1">
        <v>1.3899999999999999E-4</v>
      </c>
      <c r="U32" s="1">
        <v>6.5500000000000003E-3</v>
      </c>
      <c r="V32" s="1">
        <v>0</v>
      </c>
      <c r="W32" s="1">
        <v>0</v>
      </c>
      <c r="X32" s="1">
        <v>0</v>
      </c>
      <c r="Y32" s="1">
        <v>7.45E-4</v>
      </c>
    </row>
    <row r="33" spans="1:25" x14ac:dyDescent="0.25">
      <c r="A33" t="s">
        <v>34</v>
      </c>
      <c r="B33">
        <v>0</v>
      </c>
      <c r="C33">
        <v>0</v>
      </c>
      <c r="D33">
        <v>0</v>
      </c>
      <c r="E33">
        <v>0</v>
      </c>
      <c r="F33" s="1">
        <v>1.52E-2</v>
      </c>
      <c r="G33" s="1">
        <v>0.14299999999999999</v>
      </c>
      <c r="H33" s="1">
        <v>0</v>
      </c>
      <c r="I33" s="1">
        <v>1.7600000000000001E-3</v>
      </c>
      <c r="J33" s="1">
        <v>1.3600000000000001E-3</v>
      </c>
      <c r="K33" s="1">
        <v>0</v>
      </c>
      <c r="L33" s="1">
        <v>3.5300000000000002E-3</v>
      </c>
      <c r="M33" s="1">
        <v>0</v>
      </c>
      <c r="N33" s="1">
        <v>5.9199999999999997E-4</v>
      </c>
      <c r="O33" s="1">
        <v>7.5399999999999998E-3</v>
      </c>
      <c r="P33" s="1">
        <v>1.3100000000000001E-2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</row>
    <row r="34" spans="1:25" x14ac:dyDescent="0.25">
      <c r="A34" t="s">
        <v>35</v>
      </c>
      <c r="B34">
        <v>0</v>
      </c>
      <c r="C34">
        <v>0</v>
      </c>
      <c r="D34">
        <v>0</v>
      </c>
      <c r="E34">
        <v>0</v>
      </c>
      <c r="F34" s="1">
        <v>3.1800000000000002E-2</v>
      </c>
      <c r="G34" s="1">
        <v>1.2E-2</v>
      </c>
      <c r="H34" s="1">
        <v>1.31E-3</v>
      </c>
      <c r="I34" s="1">
        <v>3.0099999999999998E-2</v>
      </c>
      <c r="J34" s="1">
        <v>5.5900000000000004E-3</v>
      </c>
      <c r="K34" s="1">
        <v>0</v>
      </c>
      <c r="L34" s="1">
        <v>1.6799999999999999E-4</v>
      </c>
      <c r="M34" s="1">
        <v>2.5699999999999998E-3</v>
      </c>
      <c r="N34" s="1">
        <v>2.6800000000000001E-3</v>
      </c>
      <c r="O34" s="1">
        <v>0</v>
      </c>
      <c r="P34" s="1">
        <v>0.19400000000000001</v>
      </c>
      <c r="Q34" s="1">
        <v>3.32E-2</v>
      </c>
      <c r="R34" s="1">
        <v>2.52E-2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7.8799999999999996E-4</v>
      </c>
      <c r="Y34" s="1">
        <v>0</v>
      </c>
    </row>
    <row r="35" spans="1:25" x14ac:dyDescent="0.25">
      <c r="A35" t="s">
        <v>36</v>
      </c>
      <c r="B35">
        <v>0</v>
      </c>
      <c r="C35">
        <v>0</v>
      </c>
      <c r="D35">
        <v>0</v>
      </c>
      <c r="E35">
        <v>0</v>
      </c>
      <c r="F35" s="1">
        <v>9.2200000000000008E-3</v>
      </c>
      <c r="G35" s="1">
        <v>0</v>
      </c>
      <c r="H35" s="1">
        <v>0</v>
      </c>
      <c r="I35" s="1">
        <v>4.1399999999999999E-2</v>
      </c>
      <c r="J35" s="1">
        <v>0</v>
      </c>
      <c r="K35" s="1">
        <v>0</v>
      </c>
      <c r="L35" s="1">
        <v>3.85E-2</v>
      </c>
      <c r="M35" s="1">
        <v>2.9099999999999998E-3</v>
      </c>
      <c r="N35" s="1">
        <v>0</v>
      </c>
      <c r="O35" s="1">
        <v>2.4499999999999999E-3</v>
      </c>
      <c r="P35" s="1">
        <v>8.8500000000000002E-3</v>
      </c>
      <c r="Q35" s="1">
        <v>1.35E-2</v>
      </c>
      <c r="R35" s="1">
        <v>0</v>
      </c>
      <c r="S35" s="1">
        <v>0</v>
      </c>
      <c r="T35" s="1">
        <v>0</v>
      </c>
      <c r="U35" s="1">
        <v>1.46E-2</v>
      </c>
      <c r="V35" s="1">
        <v>0</v>
      </c>
      <c r="W35" s="1">
        <v>0</v>
      </c>
      <c r="X35" s="1">
        <v>2.2499999999999999E-2</v>
      </c>
      <c r="Y35" s="1">
        <v>0</v>
      </c>
    </row>
    <row r="36" spans="1:25" x14ac:dyDescent="0.25">
      <c r="A36" t="s">
        <v>37</v>
      </c>
      <c r="B36">
        <v>1</v>
      </c>
      <c r="C36">
        <v>1</v>
      </c>
      <c r="D36">
        <v>3</v>
      </c>
      <c r="E36">
        <v>3</v>
      </c>
      <c r="F36" s="1">
        <v>4.4400000000000002E-2</v>
      </c>
      <c r="G36" s="1">
        <v>5.5199999999999997E-3</v>
      </c>
      <c r="H36" s="1">
        <v>0</v>
      </c>
      <c r="I36" s="1">
        <v>2.3800000000000002E-2</v>
      </c>
      <c r="J36" s="1">
        <v>1.74E-3</v>
      </c>
      <c r="K36" s="1">
        <v>0</v>
      </c>
      <c r="L36" s="1">
        <v>0</v>
      </c>
      <c r="M36" s="1">
        <v>4.5399999999999998E-3</v>
      </c>
      <c r="N36" s="1">
        <v>3.9399999999999998E-2</v>
      </c>
      <c r="O36" s="1">
        <v>0</v>
      </c>
      <c r="P36" s="1">
        <v>2.07E-2</v>
      </c>
      <c r="Q36" s="1">
        <v>0</v>
      </c>
      <c r="R36" s="1">
        <v>0</v>
      </c>
      <c r="S36" s="1">
        <v>0.19400000000000001</v>
      </c>
      <c r="T36" s="1">
        <v>6.2199999999999998E-3</v>
      </c>
      <c r="U36" s="1">
        <v>0</v>
      </c>
      <c r="V36" s="1">
        <v>0</v>
      </c>
      <c r="W36" s="1">
        <v>4.3899999999999998E-3</v>
      </c>
      <c r="X36" s="1">
        <v>0</v>
      </c>
      <c r="Y36" s="1">
        <v>0</v>
      </c>
    </row>
    <row r="37" spans="1:25" x14ac:dyDescent="0.25">
      <c r="A37" t="s">
        <v>38</v>
      </c>
      <c r="B37">
        <v>0</v>
      </c>
      <c r="C37">
        <v>0</v>
      </c>
      <c r="D37">
        <v>0</v>
      </c>
      <c r="E37">
        <v>0</v>
      </c>
      <c r="F37" s="1">
        <v>0</v>
      </c>
      <c r="G37" s="1">
        <v>1.1299999999999999E-3</v>
      </c>
      <c r="H37" s="1">
        <v>0</v>
      </c>
      <c r="I37" s="1">
        <v>6.2E-2</v>
      </c>
      <c r="J37" s="1">
        <v>0</v>
      </c>
      <c r="K37" s="1">
        <v>1.5900000000000001E-3</v>
      </c>
      <c r="L37" s="1">
        <v>0</v>
      </c>
      <c r="M37" s="1">
        <v>0</v>
      </c>
      <c r="N37" s="1">
        <v>5.1900000000000002E-3</v>
      </c>
      <c r="O37" s="1">
        <v>2.8500000000000001E-2</v>
      </c>
      <c r="P37" s="1">
        <v>0</v>
      </c>
      <c r="Q37" s="1">
        <v>0</v>
      </c>
      <c r="R37" s="1">
        <v>9.1599999999999997E-3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</row>
    <row r="38" spans="1:25" x14ac:dyDescent="0.25">
      <c r="A38" t="s">
        <v>39</v>
      </c>
      <c r="B38">
        <v>0</v>
      </c>
      <c r="C38">
        <v>2</v>
      </c>
      <c r="D38">
        <v>1</v>
      </c>
      <c r="E38">
        <v>2</v>
      </c>
      <c r="F38" s="1">
        <v>0</v>
      </c>
      <c r="G38" s="1">
        <v>6.8999999999999997E-4</v>
      </c>
      <c r="H38" s="1">
        <v>0</v>
      </c>
      <c r="I38" s="1">
        <v>2.0899999999999998E-2</v>
      </c>
      <c r="J38" s="1">
        <v>0</v>
      </c>
      <c r="K38" s="1">
        <v>0</v>
      </c>
      <c r="L38" s="1">
        <v>5.3499999999999999E-4</v>
      </c>
      <c r="M38" s="1">
        <v>0</v>
      </c>
      <c r="N38" s="1">
        <v>0</v>
      </c>
      <c r="O38" s="1">
        <v>0.105</v>
      </c>
      <c r="P38" s="1">
        <v>0</v>
      </c>
      <c r="Q38" s="1">
        <v>0</v>
      </c>
      <c r="R38" s="1">
        <v>0</v>
      </c>
      <c r="S38" s="1">
        <v>0</v>
      </c>
      <c r="T38" s="1">
        <v>0.29799999999999999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</row>
    <row r="39" spans="1:25" x14ac:dyDescent="0.25">
      <c r="A39" t="s">
        <v>40</v>
      </c>
      <c r="B39">
        <v>0</v>
      </c>
      <c r="C39">
        <v>0</v>
      </c>
      <c r="D39">
        <v>0</v>
      </c>
      <c r="E39">
        <v>0</v>
      </c>
      <c r="F39" s="1">
        <v>0</v>
      </c>
      <c r="G39" s="1">
        <v>0</v>
      </c>
      <c r="H39" s="1">
        <v>0</v>
      </c>
      <c r="I39" s="1">
        <v>4.2599999999999999E-2</v>
      </c>
      <c r="J39" s="1">
        <v>0</v>
      </c>
      <c r="K39" s="1">
        <v>0</v>
      </c>
      <c r="L39" s="1">
        <v>1.89E-2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4.9700000000000001E-2</v>
      </c>
      <c r="U39" s="1">
        <v>0</v>
      </c>
      <c r="V39" s="1">
        <v>0</v>
      </c>
      <c r="W39" s="1">
        <v>0</v>
      </c>
      <c r="X39" s="1">
        <v>9.7599999999999996E-3</v>
      </c>
      <c r="Y39" s="1">
        <v>0</v>
      </c>
    </row>
    <row r="40" spans="1:25" x14ac:dyDescent="0.25">
      <c r="A40" t="s">
        <v>41</v>
      </c>
      <c r="B40">
        <v>0</v>
      </c>
      <c r="C40">
        <v>1</v>
      </c>
      <c r="D40">
        <v>0</v>
      </c>
      <c r="E40">
        <v>0</v>
      </c>
      <c r="F40" s="1">
        <v>2.3599999999999999E-2</v>
      </c>
      <c r="G40" s="1">
        <v>1.32E-2</v>
      </c>
      <c r="H40" s="1">
        <v>2.8600000000000001E-3</v>
      </c>
      <c r="I40" s="1">
        <v>1.44E-2</v>
      </c>
      <c r="J40" s="1">
        <v>8.5599999999999996E-2</v>
      </c>
      <c r="K40" s="1">
        <v>9.0799999999999998E-5</v>
      </c>
      <c r="L40" s="1">
        <v>2.2000000000000001E-4</v>
      </c>
      <c r="M40" s="1">
        <v>0</v>
      </c>
      <c r="N40" s="1">
        <v>2.52E-4</v>
      </c>
      <c r="O40" s="1">
        <v>7.8100000000000001E-3</v>
      </c>
      <c r="P40" s="1">
        <v>0.11899999999999999</v>
      </c>
      <c r="Q40" s="1">
        <v>9.1199999999999996E-3</v>
      </c>
      <c r="R40" s="1">
        <v>0</v>
      </c>
      <c r="S40" s="1">
        <v>1.38E-2</v>
      </c>
      <c r="T40" s="1">
        <v>0</v>
      </c>
      <c r="U40" s="1">
        <v>0</v>
      </c>
      <c r="V40" s="1">
        <v>0</v>
      </c>
      <c r="W40" s="1">
        <v>1.1299999999999999E-2</v>
      </c>
      <c r="X40" s="1">
        <v>0</v>
      </c>
      <c r="Y40" s="1">
        <v>0</v>
      </c>
    </row>
    <row r="41" spans="1:25" x14ac:dyDescent="0.25">
      <c r="A41" t="s">
        <v>42</v>
      </c>
      <c r="B41">
        <v>0</v>
      </c>
      <c r="C41">
        <v>0</v>
      </c>
      <c r="D41">
        <v>0</v>
      </c>
      <c r="E41">
        <v>0</v>
      </c>
      <c r="F41" s="1">
        <v>0</v>
      </c>
      <c r="G41" s="1">
        <v>8.0799999999999999E-5</v>
      </c>
      <c r="H41" s="1">
        <v>0</v>
      </c>
      <c r="I41" s="1">
        <v>2.7099999999999999E-2</v>
      </c>
      <c r="J41" s="1">
        <v>0</v>
      </c>
      <c r="K41" s="1">
        <v>2.2700000000000001E-2</v>
      </c>
      <c r="L41" s="1">
        <v>1.6799999999999999E-2</v>
      </c>
      <c r="M41" s="1">
        <v>5.5300000000000002E-2</v>
      </c>
      <c r="N41" s="1">
        <v>0</v>
      </c>
      <c r="O41" s="1">
        <v>2.2300000000000002E-3</v>
      </c>
      <c r="P41" s="1">
        <v>7.8399999999999997E-4</v>
      </c>
      <c r="Q41" s="1">
        <v>0</v>
      </c>
      <c r="R41" s="1">
        <v>3.6999999999999999E-4</v>
      </c>
      <c r="S41" s="1">
        <v>5.5599999999999996E-4</v>
      </c>
      <c r="T41" s="1">
        <v>5.2900000000000004E-3</v>
      </c>
      <c r="U41" s="1">
        <v>2.0400000000000001E-2</v>
      </c>
      <c r="V41" s="1">
        <v>0</v>
      </c>
      <c r="W41" s="1">
        <v>0</v>
      </c>
      <c r="X41" s="1">
        <v>0</v>
      </c>
      <c r="Y41" s="1">
        <v>4.4900000000000002E-2</v>
      </c>
    </row>
    <row r="42" spans="1:25" x14ac:dyDescent="0.25">
      <c r="A42" t="s">
        <v>43</v>
      </c>
      <c r="B42">
        <v>0</v>
      </c>
      <c r="C42">
        <v>0</v>
      </c>
      <c r="D42">
        <v>0</v>
      </c>
      <c r="E42">
        <v>4</v>
      </c>
      <c r="F42" s="1">
        <v>0</v>
      </c>
      <c r="G42" s="1">
        <v>3.9099999999999999E-8</v>
      </c>
      <c r="H42" s="1">
        <v>0</v>
      </c>
      <c r="I42" s="1">
        <v>0</v>
      </c>
      <c r="J42" s="1">
        <v>0</v>
      </c>
      <c r="K42" s="1">
        <v>0</v>
      </c>
      <c r="L42" s="1">
        <v>4.1200000000000001E-2</v>
      </c>
      <c r="M42" s="1">
        <v>7.3700000000000002E-2</v>
      </c>
      <c r="N42" s="1">
        <v>0</v>
      </c>
      <c r="O42" s="1">
        <v>7.8899999999999999E-4</v>
      </c>
      <c r="P42" s="1">
        <v>0</v>
      </c>
      <c r="Q42" s="1">
        <v>0</v>
      </c>
      <c r="R42" s="1">
        <v>0</v>
      </c>
      <c r="S42" s="1">
        <v>8.6899999999999998E-3</v>
      </c>
      <c r="T42" s="1">
        <v>1.31E-3</v>
      </c>
      <c r="U42" s="1">
        <v>0.27700000000000002</v>
      </c>
      <c r="V42" s="1">
        <v>0</v>
      </c>
      <c r="W42" s="1">
        <v>7.6099999999999996E-3</v>
      </c>
      <c r="X42" s="1">
        <v>0</v>
      </c>
      <c r="Y42" s="1">
        <v>0</v>
      </c>
    </row>
    <row r="43" spans="1:25" x14ac:dyDescent="0.25">
      <c r="A43" t="s">
        <v>44</v>
      </c>
      <c r="B43">
        <v>0</v>
      </c>
      <c r="C43">
        <v>0</v>
      </c>
      <c r="D43">
        <v>0</v>
      </c>
      <c r="E43">
        <v>0</v>
      </c>
      <c r="F43" s="1">
        <v>3.0599999999999999E-2</v>
      </c>
      <c r="G43" s="1">
        <v>0.111</v>
      </c>
      <c r="H43" s="1">
        <v>0</v>
      </c>
      <c r="I43" s="1">
        <v>0</v>
      </c>
      <c r="J43" s="1">
        <v>0</v>
      </c>
      <c r="K43" s="1">
        <v>1.0699999999999999E-6</v>
      </c>
      <c r="L43" s="1">
        <v>0</v>
      </c>
      <c r="M43" s="1">
        <v>7.8200000000000006E-2</v>
      </c>
      <c r="N43" s="1">
        <v>0</v>
      </c>
      <c r="O43" s="1">
        <v>0</v>
      </c>
      <c r="P43" s="1">
        <v>0</v>
      </c>
      <c r="Q43" s="1">
        <v>0</v>
      </c>
      <c r="R43" s="1">
        <v>2.53E-2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8.0400000000000003E-3</v>
      </c>
    </row>
    <row r="44" spans="1:25" x14ac:dyDescent="0.25">
      <c r="A44" t="s">
        <v>45</v>
      </c>
      <c r="B44">
        <v>0</v>
      </c>
      <c r="C44">
        <v>0</v>
      </c>
      <c r="D44">
        <v>0</v>
      </c>
      <c r="E44">
        <v>0</v>
      </c>
      <c r="F44" s="1">
        <v>0</v>
      </c>
      <c r="G44" s="1">
        <v>3.3699999999999999E-5</v>
      </c>
      <c r="H44" s="1">
        <v>0</v>
      </c>
      <c r="I44" s="1">
        <v>2.7300000000000001E-2</v>
      </c>
      <c r="J44" s="1">
        <v>0</v>
      </c>
      <c r="K44" s="1">
        <v>0</v>
      </c>
      <c r="L44" s="1">
        <v>1.7000000000000001E-4</v>
      </c>
      <c r="M44" s="1">
        <v>0</v>
      </c>
      <c r="N44" s="1">
        <v>0</v>
      </c>
      <c r="O44" s="1">
        <v>4.4699999999999997E-2</v>
      </c>
      <c r="P44" s="1">
        <v>0</v>
      </c>
      <c r="Q44" s="1">
        <v>0</v>
      </c>
      <c r="R44" s="1">
        <v>0</v>
      </c>
      <c r="S44" s="1">
        <v>0</v>
      </c>
      <c r="T44" s="1">
        <v>4.48E-2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</row>
    <row r="45" spans="1:25" x14ac:dyDescent="0.25">
      <c r="A45" t="s">
        <v>46</v>
      </c>
      <c r="B45">
        <v>0</v>
      </c>
      <c r="C45">
        <v>0</v>
      </c>
      <c r="D45">
        <v>2</v>
      </c>
      <c r="E45">
        <v>4</v>
      </c>
      <c r="F45" s="1">
        <v>0</v>
      </c>
      <c r="G45" s="1">
        <v>0</v>
      </c>
      <c r="H45" s="1">
        <v>0</v>
      </c>
      <c r="I45" s="1">
        <v>0</v>
      </c>
      <c r="J45" s="1">
        <v>5.6400000000000005E-4</v>
      </c>
      <c r="K45" s="1">
        <v>3.0599999999999999E-2</v>
      </c>
      <c r="L45" s="1">
        <v>5.47E-3</v>
      </c>
      <c r="M45" s="1">
        <v>7.8700000000000006E-2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6.3400000000000001E-3</v>
      </c>
      <c r="T45" s="1">
        <v>0</v>
      </c>
      <c r="U45" s="1">
        <v>0.34799999999999998</v>
      </c>
      <c r="V45" s="1">
        <v>0</v>
      </c>
      <c r="W45" s="1">
        <v>0.104</v>
      </c>
      <c r="X45" s="1">
        <v>0</v>
      </c>
      <c r="Y45" s="1">
        <v>0</v>
      </c>
    </row>
    <row r="46" spans="1:25" x14ac:dyDescent="0.25">
      <c r="A46" t="s">
        <v>47</v>
      </c>
      <c r="B46">
        <v>0</v>
      </c>
      <c r="C46">
        <v>0</v>
      </c>
      <c r="D46">
        <v>0</v>
      </c>
      <c r="E46">
        <v>0</v>
      </c>
      <c r="F46" s="1">
        <v>1.17E-3</v>
      </c>
      <c r="G46" s="1">
        <v>1.82E-3</v>
      </c>
      <c r="H46" s="1">
        <v>9.7300000000000004E-7</v>
      </c>
      <c r="I46" s="1">
        <v>4.48E-2</v>
      </c>
      <c r="J46" s="1">
        <v>0</v>
      </c>
      <c r="K46" s="1">
        <v>2.8800000000000001E-4</v>
      </c>
      <c r="L46" s="1">
        <v>1.6900000000000001E-3</v>
      </c>
      <c r="M46" s="1">
        <v>1.26E-2</v>
      </c>
      <c r="N46" s="1">
        <v>3.0999999999999999E-3</v>
      </c>
      <c r="O46" s="1">
        <v>2.0299999999999999E-2</v>
      </c>
      <c r="P46" s="1">
        <v>0</v>
      </c>
      <c r="Q46" s="1">
        <v>0</v>
      </c>
      <c r="R46" s="1">
        <v>1.67E-2</v>
      </c>
      <c r="S46" s="1">
        <v>0</v>
      </c>
      <c r="T46" s="1">
        <v>1.17E-3</v>
      </c>
      <c r="U46" s="1">
        <v>0</v>
      </c>
      <c r="V46" s="1">
        <v>2.2599999999999999E-3</v>
      </c>
      <c r="W46" s="1">
        <v>0</v>
      </c>
      <c r="X46" s="1">
        <v>0</v>
      </c>
      <c r="Y46" s="1">
        <v>0</v>
      </c>
    </row>
    <row r="47" spans="1:25" x14ac:dyDescent="0.25">
      <c r="A47" t="s">
        <v>48</v>
      </c>
      <c r="B47">
        <v>0</v>
      </c>
      <c r="C47">
        <v>0</v>
      </c>
      <c r="D47">
        <v>0</v>
      </c>
      <c r="E47">
        <v>0</v>
      </c>
      <c r="F47" s="1">
        <v>0</v>
      </c>
      <c r="G47" s="1">
        <v>8.94E-3</v>
      </c>
      <c r="H47" s="1">
        <v>0</v>
      </c>
      <c r="I47" s="1">
        <v>4.6600000000000001E-3</v>
      </c>
      <c r="J47" s="1">
        <v>0</v>
      </c>
      <c r="K47" s="1">
        <v>0</v>
      </c>
      <c r="L47" s="1">
        <v>3.8600000000000001E-3</v>
      </c>
      <c r="M47" s="1">
        <v>0.14699999999999999</v>
      </c>
      <c r="N47" s="1">
        <v>3.0800000000000001E-4</v>
      </c>
      <c r="O47" s="1">
        <v>2.2099999999999998E-5</v>
      </c>
      <c r="P47" s="1">
        <v>3.4000000000000002E-2</v>
      </c>
      <c r="Q47" s="1">
        <v>0</v>
      </c>
      <c r="R47" s="1">
        <v>0</v>
      </c>
      <c r="S47" s="1">
        <v>5.3699999999999998E-3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</row>
    <row r="48" spans="1:25" x14ac:dyDescent="0.25">
      <c r="A48" t="s">
        <v>49</v>
      </c>
      <c r="B48">
        <v>0</v>
      </c>
      <c r="C48">
        <v>0</v>
      </c>
      <c r="D48">
        <v>0</v>
      </c>
      <c r="E48">
        <v>0</v>
      </c>
      <c r="F48" s="1">
        <v>2.5700000000000001E-2</v>
      </c>
      <c r="G48" s="1">
        <v>3.47E-3</v>
      </c>
      <c r="H48" s="1">
        <v>6.7599999999999993E-2</v>
      </c>
      <c r="I48" s="1">
        <v>1.39E-3</v>
      </c>
      <c r="J48" s="1">
        <v>0</v>
      </c>
      <c r="K48" s="1">
        <v>0</v>
      </c>
      <c r="L48" s="1">
        <v>7.77E-3</v>
      </c>
      <c r="M48" s="1">
        <v>6.0699999999999998E-5</v>
      </c>
      <c r="N48" s="1">
        <v>4.82E-2</v>
      </c>
      <c r="O48" s="1">
        <v>1.31E-3</v>
      </c>
      <c r="P48" s="1">
        <v>3.6999999999999998E-2</v>
      </c>
      <c r="Q48" s="1">
        <v>0</v>
      </c>
      <c r="R48" s="1">
        <v>0</v>
      </c>
      <c r="S48" s="1">
        <v>1.38E-2</v>
      </c>
      <c r="T48" s="1">
        <v>0</v>
      </c>
      <c r="U48" s="1">
        <v>0</v>
      </c>
      <c r="V48" s="1">
        <v>0</v>
      </c>
      <c r="W48" s="1">
        <v>2.8899999999999999E-2</v>
      </c>
      <c r="X48" s="1">
        <v>0</v>
      </c>
      <c r="Y48" s="1">
        <v>0</v>
      </c>
    </row>
    <row r="49" spans="1:25" x14ac:dyDescent="0.25">
      <c r="A49" t="s">
        <v>50</v>
      </c>
      <c r="B49">
        <v>0</v>
      </c>
      <c r="C49">
        <v>0</v>
      </c>
      <c r="D49">
        <v>0</v>
      </c>
      <c r="E49">
        <v>0</v>
      </c>
      <c r="F49" s="1">
        <v>7.8600000000000003E-2</v>
      </c>
      <c r="G49" s="1">
        <v>0</v>
      </c>
      <c r="H49" s="1">
        <v>2.42E-4</v>
      </c>
      <c r="I49" s="1">
        <v>1.5699999999999999E-2</v>
      </c>
      <c r="J49" s="1">
        <v>0</v>
      </c>
      <c r="K49" s="1">
        <v>2.0999999999999999E-3</v>
      </c>
      <c r="L49" s="1">
        <v>3.19E-4</v>
      </c>
      <c r="M49" s="1">
        <v>8.8999999999999999E-3</v>
      </c>
      <c r="N49" s="1">
        <v>8.8999999999999999E-3</v>
      </c>
      <c r="O49" s="1">
        <v>1.15E-3</v>
      </c>
      <c r="P49" s="1">
        <v>4.0800000000000003E-2</v>
      </c>
      <c r="Q49" s="1">
        <v>0</v>
      </c>
      <c r="R49" s="1">
        <v>2.3300000000000001E-2</v>
      </c>
      <c r="S49" s="1">
        <v>2.0400000000000001E-2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</row>
    <row r="50" spans="1:25" x14ac:dyDescent="0.25">
      <c r="A50" t="s">
        <v>51</v>
      </c>
      <c r="B50">
        <v>0</v>
      </c>
      <c r="C50">
        <v>0</v>
      </c>
      <c r="D50">
        <v>0</v>
      </c>
      <c r="E50">
        <v>0</v>
      </c>
      <c r="F50" s="1">
        <v>3.14E-3</v>
      </c>
      <c r="G50" s="1">
        <v>1.9499999999999999E-3</v>
      </c>
      <c r="H50" s="1">
        <v>2.8700000000000002E-3</v>
      </c>
      <c r="I50" s="1">
        <v>2.3800000000000002E-3</v>
      </c>
      <c r="J50" s="1">
        <v>0</v>
      </c>
      <c r="K50" s="1">
        <v>1.2500000000000001E-2</v>
      </c>
      <c r="L50" s="1">
        <v>9.1999999999999998E-3</v>
      </c>
      <c r="M50" s="1">
        <v>5.96E-3</v>
      </c>
      <c r="N50" s="1">
        <v>7.2999999999999995E-2</v>
      </c>
      <c r="O50" s="1">
        <v>2.99E-3</v>
      </c>
      <c r="P50" s="1">
        <v>3.82E-3</v>
      </c>
      <c r="Q50" s="1">
        <v>1.18E-2</v>
      </c>
      <c r="R50" s="1">
        <v>0</v>
      </c>
      <c r="S50" s="1">
        <v>2.7100000000000002E-3</v>
      </c>
      <c r="T50" s="1">
        <v>0</v>
      </c>
      <c r="U50" s="1">
        <v>2.2200000000000001E-2</v>
      </c>
      <c r="V50" s="1">
        <v>0</v>
      </c>
      <c r="W50" s="1">
        <v>0.17</v>
      </c>
      <c r="X50" s="1">
        <v>0</v>
      </c>
      <c r="Y50" s="1">
        <v>1.48E-3</v>
      </c>
    </row>
    <row r="51" spans="1:25" x14ac:dyDescent="0.25">
      <c r="A51" t="s">
        <v>52</v>
      </c>
      <c r="B51">
        <v>0</v>
      </c>
      <c r="C51">
        <v>0</v>
      </c>
      <c r="D51">
        <v>0</v>
      </c>
      <c r="E51">
        <v>0</v>
      </c>
      <c r="F51" s="1">
        <v>1.4E-2</v>
      </c>
      <c r="G51" s="1">
        <v>0.09</v>
      </c>
      <c r="H51" s="1">
        <v>0</v>
      </c>
      <c r="I51" s="1">
        <v>0</v>
      </c>
      <c r="J51" s="1">
        <v>7.3999999999999999E-4</v>
      </c>
      <c r="K51" s="1">
        <v>1.5100000000000001E-3</v>
      </c>
      <c r="L51" s="1">
        <v>7.9299999999999995E-3</v>
      </c>
      <c r="M51" s="1">
        <v>0</v>
      </c>
      <c r="N51" s="1">
        <v>1.3799999999999999E-4</v>
      </c>
      <c r="O51" s="1">
        <v>1.4E-3</v>
      </c>
      <c r="P51" s="1">
        <v>1.4999999999999999E-2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3.7799999999999999E-3</v>
      </c>
      <c r="W51" s="1">
        <v>0</v>
      </c>
      <c r="X51" s="1">
        <v>0</v>
      </c>
      <c r="Y51" s="1">
        <v>0</v>
      </c>
    </row>
    <row r="52" spans="1:25" x14ac:dyDescent="0.25">
      <c r="A52" t="s">
        <v>53</v>
      </c>
      <c r="B52">
        <v>0</v>
      </c>
      <c r="C52">
        <v>0</v>
      </c>
      <c r="D52">
        <v>0</v>
      </c>
      <c r="E52">
        <v>0</v>
      </c>
      <c r="F52" s="1">
        <v>0</v>
      </c>
      <c r="G52" s="1">
        <v>0</v>
      </c>
      <c r="H52" s="1">
        <v>0</v>
      </c>
      <c r="I52" s="1">
        <v>1.9699999999999999E-2</v>
      </c>
      <c r="J52" s="1">
        <v>0</v>
      </c>
      <c r="K52" s="1">
        <v>0</v>
      </c>
      <c r="L52" s="1">
        <v>4.9399999999999999E-3</v>
      </c>
      <c r="M52" s="1">
        <v>0</v>
      </c>
      <c r="N52" s="1">
        <v>0</v>
      </c>
      <c r="O52" s="1">
        <v>8.4600000000000005E-3</v>
      </c>
      <c r="P52" s="1">
        <v>0</v>
      </c>
      <c r="Q52" s="1">
        <v>0</v>
      </c>
      <c r="R52" s="1">
        <v>0</v>
      </c>
      <c r="S52" s="1">
        <v>0</v>
      </c>
      <c r="T52" s="1">
        <v>6.2100000000000002E-2</v>
      </c>
      <c r="U52" s="1">
        <v>3.2099999999999997E-2</v>
      </c>
      <c r="V52" s="1">
        <v>0</v>
      </c>
      <c r="W52" s="1">
        <v>0</v>
      </c>
      <c r="X52" s="1">
        <v>0</v>
      </c>
      <c r="Y52" s="1">
        <v>0</v>
      </c>
    </row>
    <row r="53" spans="1:25" x14ac:dyDescent="0.25">
      <c r="A53" t="s">
        <v>54</v>
      </c>
      <c r="B53">
        <v>0</v>
      </c>
      <c r="C53">
        <v>0</v>
      </c>
      <c r="D53">
        <v>0</v>
      </c>
      <c r="E53">
        <v>0</v>
      </c>
      <c r="F53" s="1">
        <v>2.46E-2</v>
      </c>
      <c r="G53" s="1">
        <v>2.9100000000000003E-4</v>
      </c>
      <c r="H53" s="1">
        <v>2.4600000000000002E-4</v>
      </c>
      <c r="I53" s="1">
        <v>1.5699999999999999E-2</v>
      </c>
      <c r="J53" s="1">
        <v>5.28E-2</v>
      </c>
      <c r="K53" s="1">
        <v>0</v>
      </c>
      <c r="L53" s="1">
        <v>2.24E-4</v>
      </c>
      <c r="M53" s="1">
        <v>1.2699999999999999E-2</v>
      </c>
      <c r="N53" s="1">
        <v>3.5200000000000001E-3</v>
      </c>
      <c r="O53" s="1">
        <v>4.3899999999999998E-3</v>
      </c>
      <c r="P53" s="1">
        <v>2.64E-2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3.4099999999999998E-2</v>
      </c>
      <c r="X53" s="1">
        <v>0</v>
      </c>
      <c r="Y53" s="1">
        <v>0</v>
      </c>
    </row>
    <row r="54" spans="1:25" x14ac:dyDescent="0.25">
      <c r="A54" t="s">
        <v>55</v>
      </c>
      <c r="B54">
        <v>1</v>
      </c>
      <c r="C54">
        <v>1</v>
      </c>
      <c r="D54">
        <v>3</v>
      </c>
      <c r="E54">
        <v>3</v>
      </c>
      <c r="F54" s="1">
        <v>6.3399999999999998E-2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2.9499999999999998E-2</v>
      </c>
      <c r="O54" s="1">
        <v>1.23E-3</v>
      </c>
      <c r="P54" s="1">
        <v>1.18E-2</v>
      </c>
      <c r="Q54" s="1">
        <v>0</v>
      </c>
      <c r="R54" s="1">
        <v>0</v>
      </c>
      <c r="S54" s="1">
        <v>0.2</v>
      </c>
      <c r="T54" s="1">
        <v>0</v>
      </c>
      <c r="U54" s="1">
        <v>2.4199999999999998E-3</v>
      </c>
      <c r="V54" s="1">
        <v>0</v>
      </c>
      <c r="W54" s="1">
        <v>1.5100000000000001E-2</v>
      </c>
      <c r="X54" s="1">
        <v>0</v>
      </c>
      <c r="Y54" s="1">
        <v>0</v>
      </c>
    </row>
    <row r="55" spans="1:25" x14ac:dyDescent="0.25">
      <c r="A55" t="s">
        <v>56</v>
      </c>
      <c r="B55">
        <v>0</v>
      </c>
      <c r="C55">
        <v>0</v>
      </c>
      <c r="D55">
        <v>0</v>
      </c>
      <c r="E55">
        <v>0</v>
      </c>
      <c r="F55" s="1">
        <v>0</v>
      </c>
      <c r="G55" s="1">
        <v>0</v>
      </c>
      <c r="H55" s="1">
        <v>0</v>
      </c>
      <c r="I55" s="1">
        <v>3.2099999999999997E-2</v>
      </c>
      <c r="J55" s="1">
        <v>0</v>
      </c>
      <c r="K55" s="1">
        <v>0</v>
      </c>
      <c r="L55" s="1">
        <v>2.6599999999999999E-2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1.44E-2</v>
      </c>
      <c r="U55" s="1">
        <v>0</v>
      </c>
      <c r="V55" s="1">
        <v>0</v>
      </c>
      <c r="W55" s="1">
        <v>0</v>
      </c>
      <c r="X55" s="1">
        <v>6.1500000000000001E-3</v>
      </c>
      <c r="Y55" s="1">
        <v>0</v>
      </c>
    </row>
    <row r="56" spans="1:25" x14ac:dyDescent="0.25">
      <c r="A56" t="s">
        <v>57</v>
      </c>
      <c r="B56">
        <v>0</v>
      </c>
      <c r="C56">
        <v>0</v>
      </c>
      <c r="D56">
        <v>0</v>
      </c>
      <c r="E56">
        <v>0</v>
      </c>
      <c r="F56" s="1">
        <v>0</v>
      </c>
      <c r="G56" s="1">
        <v>6.9100000000000003E-3</v>
      </c>
      <c r="H56" s="1">
        <v>0</v>
      </c>
      <c r="I56" s="1">
        <v>1.5200000000000001E-3</v>
      </c>
      <c r="J56" s="1">
        <v>0</v>
      </c>
      <c r="K56" s="1">
        <v>0</v>
      </c>
      <c r="L56" s="1">
        <v>0</v>
      </c>
      <c r="M56" s="1">
        <v>0.14099999999999999</v>
      </c>
      <c r="N56" s="1">
        <v>0</v>
      </c>
      <c r="O56" s="1">
        <v>5.9100000000000005E-4</v>
      </c>
      <c r="P56" s="1">
        <v>2.8400000000000002E-2</v>
      </c>
      <c r="Q56" s="1">
        <v>0</v>
      </c>
      <c r="R56" s="1">
        <v>0</v>
      </c>
      <c r="S56" s="1">
        <v>8.3499999999999998E-3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</row>
    <row r="57" spans="1:25" x14ac:dyDescent="0.25">
      <c r="A57" t="s">
        <v>58</v>
      </c>
      <c r="B57">
        <v>0</v>
      </c>
      <c r="C57">
        <v>0</v>
      </c>
      <c r="D57">
        <v>0</v>
      </c>
      <c r="E57">
        <v>0</v>
      </c>
      <c r="F57" s="1">
        <v>0</v>
      </c>
      <c r="G57" s="1">
        <v>1.8400000000000001E-3</v>
      </c>
      <c r="H57" s="1">
        <v>9.4599999999999996E-5</v>
      </c>
      <c r="I57" s="1">
        <v>3.5000000000000003E-2</v>
      </c>
      <c r="J57" s="1">
        <v>0</v>
      </c>
      <c r="K57" s="1">
        <v>5.53E-4</v>
      </c>
      <c r="L57" s="1">
        <v>5.3899999999999998E-4</v>
      </c>
      <c r="M57" s="1">
        <v>1.11E-2</v>
      </c>
      <c r="N57" s="1">
        <v>2.7000000000000001E-3</v>
      </c>
      <c r="O57" s="1">
        <v>1.6400000000000001E-2</v>
      </c>
      <c r="P57" s="1">
        <v>0</v>
      </c>
      <c r="Q57" s="1">
        <v>0</v>
      </c>
      <c r="R57" s="1">
        <v>1.1900000000000001E-2</v>
      </c>
      <c r="S57" s="1">
        <v>0</v>
      </c>
      <c r="T57" s="1">
        <v>3.9399999999999999E-3</v>
      </c>
      <c r="U57" s="1">
        <v>0</v>
      </c>
      <c r="V57" s="1">
        <v>1.4499999999999999E-3</v>
      </c>
      <c r="W57" s="1">
        <v>0</v>
      </c>
      <c r="X57" s="1">
        <v>0</v>
      </c>
      <c r="Y57" s="1">
        <v>0</v>
      </c>
    </row>
    <row r="58" spans="1:25" x14ac:dyDescent="0.25">
      <c r="A58" t="s">
        <v>59</v>
      </c>
      <c r="B58">
        <v>0</v>
      </c>
      <c r="C58">
        <v>0</v>
      </c>
      <c r="D58">
        <v>0</v>
      </c>
      <c r="E58">
        <v>0</v>
      </c>
      <c r="F58" s="1">
        <v>1.49E-2</v>
      </c>
      <c r="G58" s="1">
        <v>7.9900000000000006E-3</v>
      </c>
      <c r="H58" s="1">
        <v>0</v>
      </c>
      <c r="I58" s="1">
        <v>8.6099999999999996E-3</v>
      </c>
      <c r="J58" s="1">
        <v>2.3300000000000001E-2</v>
      </c>
      <c r="K58" s="1">
        <v>0</v>
      </c>
      <c r="L58" s="1">
        <v>6.8700000000000003E-5</v>
      </c>
      <c r="M58" s="1">
        <v>0</v>
      </c>
      <c r="N58" s="1">
        <v>2.8800000000000002E-3</v>
      </c>
      <c r="O58" s="1">
        <v>3.3300000000000001E-3</v>
      </c>
      <c r="P58" s="1">
        <v>8.9099999999999999E-2</v>
      </c>
      <c r="Q58" s="1">
        <v>3.15E-2</v>
      </c>
      <c r="R58" s="1">
        <v>1.95E-2</v>
      </c>
      <c r="S58" s="1">
        <v>3.56E-2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</row>
    <row r="59" spans="1:25" x14ac:dyDescent="0.25">
      <c r="A59" t="s">
        <v>60</v>
      </c>
      <c r="B59">
        <v>0</v>
      </c>
      <c r="C59">
        <v>0</v>
      </c>
      <c r="D59">
        <v>0</v>
      </c>
      <c r="E59">
        <v>0</v>
      </c>
      <c r="F59" s="1">
        <v>1.2699999999999999E-2</v>
      </c>
      <c r="G59" s="1">
        <v>2.7599999999999999E-3</v>
      </c>
      <c r="H59" s="1">
        <v>6.6000000000000003E-2</v>
      </c>
      <c r="I59" s="1">
        <v>1.7700000000000001E-3</v>
      </c>
      <c r="J59" s="1">
        <v>0</v>
      </c>
      <c r="K59" s="1">
        <v>0</v>
      </c>
      <c r="L59" s="1">
        <v>3.64E-3</v>
      </c>
      <c r="M59" s="1">
        <v>5.62E-4</v>
      </c>
      <c r="N59" s="1">
        <v>4.1099999999999998E-2</v>
      </c>
      <c r="O59" s="1">
        <v>1.7899999999999999E-3</v>
      </c>
      <c r="P59" s="1">
        <v>2.7199999999999998E-2</v>
      </c>
      <c r="Q59" s="1">
        <v>0</v>
      </c>
      <c r="R59" s="1">
        <v>0</v>
      </c>
      <c r="S59" s="1">
        <v>2.0299999999999999E-2</v>
      </c>
      <c r="T59" s="1">
        <v>0</v>
      </c>
      <c r="U59" s="1">
        <v>0</v>
      </c>
      <c r="V59" s="1">
        <v>0</v>
      </c>
      <c r="W59" s="1">
        <v>2.8000000000000001E-2</v>
      </c>
      <c r="X59" s="1">
        <v>0</v>
      </c>
      <c r="Y59" s="1">
        <v>0</v>
      </c>
    </row>
    <row r="60" spans="1:25" x14ac:dyDescent="0.25">
      <c r="A60" t="s">
        <v>61</v>
      </c>
      <c r="B60">
        <v>0</v>
      </c>
      <c r="C60">
        <v>0</v>
      </c>
      <c r="D60">
        <v>0</v>
      </c>
      <c r="E60">
        <v>0</v>
      </c>
      <c r="F60" s="1">
        <v>8.1700000000000002E-3</v>
      </c>
      <c r="G60" s="1">
        <v>0</v>
      </c>
      <c r="H60" s="1">
        <v>0</v>
      </c>
      <c r="I60" s="1">
        <v>1.9300000000000001E-2</v>
      </c>
      <c r="J60" s="1">
        <v>0</v>
      </c>
      <c r="K60" s="1">
        <v>0</v>
      </c>
      <c r="L60" s="1">
        <v>3.2199999999999999E-2</v>
      </c>
      <c r="M60" s="1">
        <v>2.8300000000000001E-3</v>
      </c>
      <c r="N60" s="1">
        <v>3.4999999999999997E-5</v>
      </c>
      <c r="O60" s="1">
        <v>2.31E-3</v>
      </c>
      <c r="P60" s="1">
        <v>6.8799999999999998E-3</v>
      </c>
      <c r="Q60" s="1">
        <v>1.3100000000000001E-2</v>
      </c>
      <c r="R60" s="1">
        <v>0</v>
      </c>
      <c r="S60" s="1">
        <v>2.1100000000000001E-4</v>
      </c>
      <c r="T60" s="1">
        <v>0</v>
      </c>
      <c r="U60" s="1">
        <v>1.78E-2</v>
      </c>
      <c r="V60" s="1">
        <v>0</v>
      </c>
      <c r="W60" s="1">
        <v>0</v>
      </c>
      <c r="X60" s="1">
        <v>1.89E-2</v>
      </c>
      <c r="Y60" s="1">
        <v>0</v>
      </c>
    </row>
    <row r="61" spans="1:25" x14ac:dyDescent="0.25">
      <c r="A61" t="s">
        <v>62</v>
      </c>
      <c r="B61">
        <v>0</v>
      </c>
      <c r="C61">
        <v>0</v>
      </c>
      <c r="D61">
        <v>0</v>
      </c>
      <c r="E61">
        <v>0</v>
      </c>
      <c r="F61" s="1">
        <v>2.0300000000000001E-3</v>
      </c>
      <c r="G61" s="1">
        <v>2.65E-3</v>
      </c>
      <c r="H61" s="1">
        <v>0</v>
      </c>
      <c r="I61" s="1">
        <v>3.0700000000000002E-2</v>
      </c>
      <c r="J61" s="1">
        <v>0</v>
      </c>
      <c r="K61" s="1">
        <v>5.2099999999999998E-4</v>
      </c>
      <c r="L61" s="1">
        <v>0</v>
      </c>
      <c r="M61" s="1">
        <v>2.99E-3</v>
      </c>
      <c r="N61" s="1">
        <v>2E-3</v>
      </c>
      <c r="O61" s="1">
        <v>9.6200000000000001E-3</v>
      </c>
      <c r="P61" s="1">
        <v>6.0900000000000003E-2</v>
      </c>
      <c r="Q61" s="1">
        <v>0</v>
      </c>
      <c r="R61" s="1">
        <v>0</v>
      </c>
      <c r="S61" s="1">
        <v>0</v>
      </c>
      <c r="T61" s="1">
        <v>0</v>
      </c>
      <c r="U61" s="1">
        <v>2.42E-4</v>
      </c>
      <c r="V61" s="1">
        <v>0</v>
      </c>
      <c r="W61" s="1">
        <v>0</v>
      </c>
      <c r="X61" s="1">
        <v>0</v>
      </c>
      <c r="Y61" s="1">
        <v>7.9399999999999991E-3</v>
      </c>
    </row>
    <row r="62" spans="1:25" x14ac:dyDescent="0.25">
      <c r="A62" t="s">
        <v>63</v>
      </c>
      <c r="B62">
        <v>0</v>
      </c>
      <c r="C62">
        <v>0</v>
      </c>
      <c r="D62">
        <v>0</v>
      </c>
      <c r="E62">
        <v>0</v>
      </c>
      <c r="F62" s="1">
        <v>0</v>
      </c>
      <c r="G62" s="1">
        <v>0</v>
      </c>
      <c r="H62" s="1">
        <v>0</v>
      </c>
      <c r="I62" s="1">
        <v>2.9100000000000001E-2</v>
      </c>
      <c r="J62" s="1">
        <v>8.5899999999999995E-4</v>
      </c>
      <c r="K62" s="1">
        <v>0</v>
      </c>
      <c r="L62" s="1">
        <v>7.6499999999999997E-3</v>
      </c>
      <c r="M62" s="1">
        <v>8.0400000000000003E-3</v>
      </c>
      <c r="N62" s="1">
        <v>3.6600000000000001E-4</v>
      </c>
      <c r="O62" s="1">
        <v>0</v>
      </c>
      <c r="P62" s="1">
        <v>0</v>
      </c>
      <c r="Q62" s="1">
        <v>0</v>
      </c>
      <c r="R62" s="1">
        <v>0</v>
      </c>
      <c r="S62" s="1">
        <v>5.79E-3</v>
      </c>
      <c r="T62" s="1">
        <v>1.3100000000000001E-2</v>
      </c>
      <c r="U62" s="1">
        <v>2.9399999999999999E-2</v>
      </c>
      <c r="V62" s="1">
        <v>0</v>
      </c>
      <c r="W62" s="1">
        <v>0</v>
      </c>
      <c r="X62" s="1">
        <v>6.1399999999999996E-3</v>
      </c>
      <c r="Y62" s="1">
        <v>0</v>
      </c>
    </row>
    <row r="63" spans="1:25" x14ac:dyDescent="0.25">
      <c r="A63" t="s">
        <v>64</v>
      </c>
      <c r="B63">
        <v>0</v>
      </c>
      <c r="C63">
        <v>0</v>
      </c>
      <c r="D63">
        <v>0</v>
      </c>
      <c r="E63">
        <v>0</v>
      </c>
      <c r="F63" s="1">
        <v>2.32E-3</v>
      </c>
      <c r="G63" s="1">
        <v>2.1000000000000001E-4</v>
      </c>
      <c r="H63" s="1">
        <v>0</v>
      </c>
      <c r="I63" s="1">
        <v>1.0200000000000001E-2</v>
      </c>
      <c r="J63" s="1">
        <v>3.0699999999999998E-3</v>
      </c>
      <c r="K63" s="1">
        <v>0</v>
      </c>
      <c r="L63" s="1">
        <v>2.5000000000000001E-2</v>
      </c>
      <c r="M63" s="1">
        <v>4.5300000000000002E-3</v>
      </c>
      <c r="N63" s="1">
        <v>6.0600000000000003E-3</v>
      </c>
      <c r="O63" s="1">
        <v>0</v>
      </c>
      <c r="P63" s="1">
        <v>3.5099999999999999E-2</v>
      </c>
      <c r="Q63" s="1">
        <v>0</v>
      </c>
      <c r="R63" s="1">
        <v>0</v>
      </c>
      <c r="S63" s="1">
        <v>1.16E-4</v>
      </c>
      <c r="T63" s="1">
        <v>0</v>
      </c>
      <c r="U63" s="1">
        <v>6.1399999999999996E-3</v>
      </c>
      <c r="V63" s="1">
        <v>0</v>
      </c>
      <c r="W63" s="1">
        <v>0</v>
      </c>
      <c r="X63" s="1">
        <v>7.0299999999999998E-3</v>
      </c>
      <c r="Y63" s="1">
        <v>2.3E-2</v>
      </c>
    </row>
    <row r="64" spans="1:25" x14ac:dyDescent="0.25">
      <c r="A64" t="s">
        <v>65</v>
      </c>
      <c r="B64">
        <v>1</v>
      </c>
      <c r="C64">
        <v>1</v>
      </c>
      <c r="D64">
        <v>0</v>
      </c>
      <c r="E64">
        <v>0</v>
      </c>
      <c r="F64" s="1">
        <v>0</v>
      </c>
      <c r="G64" s="1">
        <v>5.13E-3</v>
      </c>
      <c r="H64" s="1">
        <v>5.1100000000000002E-5</v>
      </c>
      <c r="I64" s="1">
        <v>0</v>
      </c>
      <c r="J64" s="1">
        <v>0.14899999999999999</v>
      </c>
      <c r="K64" s="1">
        <v>1.66E-4</v>
      </c>
      <c r="L64" s="1">
        <v>0</v>
      </c>
      <c r="M64" s="1">
        <v>1.03E-2</v>
      </c>
      <c r="N64" s="1">
        <v>1.8500000000000001E-3</v>
      </c>
      <c r="O64" s="1">
        <v>0</v>
      </c>
      <c r="P64" s="1">
        <v>0</v>
      </c>
      <c r="Q64" s="1">
        <v>4.02E-2</v>
      </c>
      <c r="R64" s="1">
        <v>0</v>
      </c>
      <c r="S64" s="1">
        <v>4.3799999999999999E-2</v>
      </c>
      <c r="T64" s="1">
        <v>0</v>
      </c>
      <c r="U64" s="1">
        <v>0</v>
      </c>
      <c r="V64" s="1">
        <v>4.2199999999999998E-3</v>
      </c>
      <c r="W64" s="1">
        <v>6.0900000000000003E-2</v>
      </c>
      <c r="X64" s="1">
        <v>0</v>
      </c>
      <c r="Y64" s="1">
        <v>0</v>
      </c>
    </row>
    <row r="65" spans="1:25" x14ac:dyDescent="0.25">
      <c r="A65" t="s">
        <v>66</v>
      </c>
      <c r="B65">
        <v>0</v>
      </c>
      <c r="C65">
        <v>0</v>
      </c>
      <c r="D65">
        <v>0</v>
      </c>
      <c r="E65">
        <v>0</v>
      </c>
      <c r="F65" s="1">
        <v>5.8199999999999997E-3</v>
      </c>
      <c r="G65" s="1">
        <v>2.7900000000000001E-4</v>
      </c>
      <c r="H65" s="1">
        <v>0</v>
      </c>
      <c r="I65" s="1">
        <v>2.7400000000000001E-2</v>
      </c>
      <c r="J65" s="1">
        <v>7.9900000000000001E-4</v>
      </c>
      <c r="K65" s="1">
        <v>0</v>
      </c>
      <c r="L65" s="1">
        <v>2.65E-3</v>
      </c>
      <c r="M65" s="1">
        <v>9.3399999999999993E-3</v>
      </c>
      <c r="N65" s="1">
        <v>1.1299999999999999E-2</v>
      </c>
      <c r="O65" s="1">
        <v>0</v>
      </c>
      <c r="P65" s="1">
        <v>4.1000000000000002E-2</v>
      </c>
      <c r="Q65" s="1">
        <v>0</v>
      </c>
      <c r="R65" s="1">
        <v>6.8799999999999998E-3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3.0899999999999999E-3</v>
      </c>
      <c r="Y65" s="1">
        <v>9.6600000000000002E-3</v>
      </c>
    </row>
    <row r="66" spans="1:25" x14ac:dyDescent="0.25">
      <c r="A66" t="s">
        <v>67</v>
      </c>
      <c r="B66">
        <v>0</v>
      </c>
      <c r="C66">
        <v>0</v>
      </c>
      <c r="D66">
        <v>0</v>
      </c>
      <c r="E66">
        <v>0</v>
      </c>
      <c r="F66" s="1">
        <v>0</v>
      </c>
      <c r="G66" s="1">
        <v>3.8099999999999999E-4</v>
      </c>
      <c r="H66" s="1">
        <v>0</v>
      </c>
      <c r="I66" s="1">
        <v>2.76E-2</v>
      </c>
      <c r="J66" s="1">
        <v>2.5299999999999998E-5</v>
      </c>
      <c r="K66" s="1">
        <v>0</v>
      </c>
      <c r="L66" s="1">
        <v>0</v>
      </c>
      <c r="M66" s="1">
        <v>0</v>
      </c>
      <c r="N66" s="1">
        <v>0</v>
      </c>
      <c r="O66" s="1">
        <v>3.1399999999999997E-2</v>
      </c>
      <c r="P66" s="1">
        <v>0</v>
      </c>
      <c r="Q66" s="1">
        <v>0</v>
      </c>
      <c r="R66" s="1">
        <v>0</v>
      </c>
      <c r="S66" s="1">
        <v>0</v>
      </c>
      <c r="T66" s="1">
        <v>1.8600000000000001E-3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</row>
    <row r="67" spans="1:25" x14ac:dyDescent="0.25">
      <c r="A67" t="s">
        <v>68</v>
      </c>
      <c r="B67">
        <v>0</v>
      </c>
      <c r="C67">
        <v>0</v>
      </c>
      <c r="D67">
        <v>0</v>
      </c>
      <c r="E67">
        <v>0</v>
      </c>
      <c r="F67" s="1">
        <v>0</v>
      </c>
      <c r="G67" s="1">
        <v>0</v>
      </c>
      <c r="H67" s="1">
        <v>0</v>
      </c>
      <c r="I67" s="1">
        <v>8.7100000000000007E-3</v>
      </c>
      <c r="J67" s="1">
        <v>0.11799999999999999</v>
      </c>
      <c r="K67" s="1">
        <v>0</v>
      </c>
      <c r="L67" s="1">
        <v>1.91E-3</v>
      </c>
      <c r="M67" s="1">
        <v>5.7000000000000002E-3</v>
      </c>
      <c r="N67" s="1">
        <v>0</v>
      </c>
      <c r="O67" s="1">
        <v>7.1299999999999998E-5</v>
      </c>
      <c r="P67" s="1">
        <v>0</v>
      </c>
      <c r="Q67" s="1">
        <v>0</v>
      </c>
      <c r="R67" s="1">
        <v>0</v>
      </c>
      <c r="S67" s="1">
        <v>9.8499999999999994E-3</v>
      </c>
      <c r="T67" s="1">
        <v>0</v>
      </c>
      <c r="U67" s="1">
        <v>0</v>
      </c>
      <c r="V67" s="1">
        <v>1.7399999999999999E-2</v>
      </c>
      <c r="W67" s="1">
        <v>6.3899999999999998E-2</v>
      </c>
      <c r="X67" s="1">
        <v>0</v>
      </c>
      <c r="Y67" s="1">
        <v>0</v>
      </c>
    </row>
    <row r="68" spans="1:25" x14ac:dyDescent="0.25">
      <c r="A68" t="s">
        <v>69</v>
      </c>
      <c r="B68">
        <v>0</v>
      </c>
      <c r="C68">
        <v>0</v>
      </c>
      <c r="D68">
        <v>0</v>
      </c>
      <c r="E68">
        <v>0</v>
      </c>
      <c r="F68" s="1">
        <v>1.3100000000000001E-4</v>
      </c>
      <c r="G68" s="1">
        <v>9.0300000000000005E-4</v>
      </c>
      <c r="H68" s="1">
        <v>0</v>
      </c>
      <c r="I68" s="1">
        <v>9.6399999999999993E-3</v>
      </c>
      <c r="J68" s="1">
        <v>0</v>
      </c>
      <c r="K68" s="1">
        <v>2.3699999999999999E-2</v>
      </c>
      <c r="L68" s="1">
        <v>6.6600000000000001E-3</v>
      </c>
      <c r="M68" s="1">
        <v>6.1199999999999997E-2</v>
      </c>
      <c r="N68" s="1">
        <v>1.5200000000000001E-4</v>
      </c>
      <c r="O68" s="1">
        <v>2.6800000000000001E-4</v>
      </c>
      <c r="P68" s="1">
        <v>0</v>
      </c>
      <c r="Q68" s="1">
        <v>0</v>
      </c>
      <c r="R68" s="1">
        <v>1.25E-3</v>
      </c>
      <c r="S68" s="1">
        <v>7.7400000000000004E-3</v>
      </c>
      <c r="T68" s="1">
        <v>0</v>
      </c>
      <c r="U68" s="1">
        <v>1.5900000000000001E-2</v>
      </c>
      <c r="V68" s="1">
        <v>0</v>
      </c>
      <c r="W68" s="1">
        <v>0</v>
      </c>
      <c r="X68" s="1">
        <v>1.15E-2</v>
      </c>
      <c r="Y68" s="1">
        <v>1.7299999999999999E-2</v>
      </c>
    </row>
    <row r="69" spans="1:25" x14ac:dyDescent="0.25">
      <c r="A69" t="s">
        <v>70</v>
      </c>
      <c r="B69">
        <v>1</v>
      </c>
      <c r="C69">
        <v>1</v>
      </c>
      <c r="D69">
        <v>3</v>
      </c>
      <c r="E69">
        <v>3</v>
      </c>
      <c r="F69" s="1">
        <v>3.6299999999999999E-2</v>
      </c>
      <c r="G69" s="1">
        <v>0</v>
      </c>
      <c r="H69" s="1">
        <v>0</v>
      </c>
      <c r="I69" s="1">
        <v>0</v>
      </c>
      <c r="J69" s="1">
        <v>0</v>
      </c>
      <c r="K69" s="1">
        <v>4.1399999999999998E-4</v>
      </c>
      <c r="L69" s="1">
        <v>0</v>
      </c>
      <c r="M69" s="1">
        <v>0</v>
      </c>
      <c r="N69" s="1">
        <v>2.6499999999999999E-2</v>
      </c>
      <c r="O69" s="1">
        <v>1.34E-3</v>
      </c>
      <c r="P69" s="1">
        <v>1.2E-2</v>
      </c>
      <c r="Q69" s="1">
        <v>0</v>
      </c>
      <c r="R69" s="1">
        <v>0</v>
      </c>
      <c r="S69" s="1">
        <v>0.193</v>
      </c>
      <c r="T69" s="1">
        <v>0</v>
      </c>
      <c r="U69" s="1">
        <v>4.5300000000000002E-3</v>
      </c>
      <c r="V69" s="1">
        <v>0</v>
      </c>
      <c r="W69" s="1">
        <v>1.66E-2</v>
      </c>
      <c r="X69" s="1">
        <v>0</v>
      </c>
      <c r="Y69" s="1">
        <v>0</v>
      </c>
    </row>
    <row r="70" spans="1:25" x14ac:dyDescent="0.25">
      <c r="A70" t="s">
        <v>71</v>
      </c>
      <c r="B70">
        <v>0</v>
      </c>
      <c r="C70">
        <v>1</v>
      </c>
      <c r="D70">
        <v>0</v>
      </c>
      <c r="E70">
        <v>0</v>
      </c>
      <c r="F70" s="1">
        <v>2.9100000000000001E-2</v>
      </c>
      <c r="G70" s="1">
        <v>2.8999999999999998E-3</v>
      </c>
      <c r="H70" s="1">
        <v>4.9500000000000004E-3</v>
      </c>
      <c r="I70" s="1">
        <v>4.6100000000000004E-3</v>
      </c>
      <c r="J70" s="1">
        <v>0</v>
      </c>
      <c r="K70" s="1">
        <v>0</v>
      </c>
      <c r="L70" s="1">
        <v>3.3300000000000002E-4</v>
      </c>
      <c r="M70" s="1">
        <v>6.8900000000000005E-4</v>
      </c>
      <c r="N70" s="1">
        <v>8.1499999999999993E-3</v>
      </c>
      <c r="O70" s="1">
        <v>0</v>
      </c>
      <c r="P70" s="1">
        <v>0.32800000000000001</v>
      </c>
      <c r="Q70" s="1">
        <v>0</v>
      </c>
      <c r="R70" s="1">
        <v>0</v>
      </c>
      <c r="S70" s="1">
        <v>0</v>
      </c>
      <c r="T70" s="1">
        <v>6.7299999999999999E-3</v>
      </c>
      <c r="U70" s="1">
        <v>0</v>
      </c>
      <c r="V70" s="1">
        <v>0</v>
      </c>
      <c r="W70" s="1">
        <v>0</v>
      </c>
      <c r="X70" s="1">
        <v>1.1299999999999999E-3</v>
      </c>
      <c r="Y70" s="1">
        <v>0</v>
      </c>
    </row>
    <row r="71" spans="1:25" x14ac:dyDescent="0.25">
      <c r="A71" t="s">
        <v>72</v>
      </c>
      <c r="B71">
        <v>0</v>
      </c>
      <c r="C71">
        <v>0</v>
      </c>
      <c r="D71">
        <v>0</v>
      </c>
      <c r="E71">
        <v>0</v>
      </c>
      <c r="F71" s="1">
        <v>0</v>
      </c>
      <c r="G71" s="1">
        <v>6.0099999999999997E-3</v>
      </c>
      <c r="H71" s="1">
        <v>2.7000000000000001E-3</v>
      </c>
      <c r="I71" s="1">
        <v>5.5199999999999997E-4</v>
      </c>
      <c r="J71" s="1">
        <v>0</v>
      </c>
      <c r="K71" s="1">
        <v>1.43E-2</v>
      </c>
      <c r="L71" s="1">
        <v>5.0600000000000003E-3</v>
      </c>
      <c r="M71" s="1">
        <v>1.5900000000000001E-3</v>
      </c>
      <c r="N71" s="1">
        <v>6.1100000000000002E-2</v>
      </c>
      <c r="O71" s="1">
        <v>1.3699999999999999E-3</v>
      </c>
      <c r="P71" s="1">
        <v>0</v>
      </c>
      <c r="Q71" s="1">
        <v>2.53E-2</v>
      </c>
      <c r="R71" s="1">
        <v>0</v>
      </c>
      <c r="S71" s="1">
        <v>5.5999999999999999E-3</v>
      </c>
      <c r="T71" s="1">
        <v>0</v>
      </c>
      <c r="U71" s="1">
        <v>2.5399999999999999E-2</v>
      </c>
      <c r="V71" s="1">
        <v>0</v>
      </c>
      <c r="W71" s="1">
        <v>9.4500000000000001E-2</v>
      </c>
      <c r="X71" s="1">
        <v>0</v>
      </c>
      <c r="Y71" s="1">
        <v>0</v>
      </c>
    </row>
    <row r="72" spans="1:25" x14ac:dyDescent="0.25">
      <c r="A72" t="s">
        <v>73</v>
      </c>
      <c r="B72">
        <v>0</v>
      </c>
      <c r="C72">
        <v>0</v>
      </c>
      <c r="D72">
        <v>2</v>
      </c>
      <c r="E72">
        <v>1</v>
      </c>
      <c r="F72" s="1">
        <v>0</v>
      </c>
      <c r="G72" s="1">
        <v>1.2800000000000001E-3</v>
      </c>
      <c r="H72" s="1">
        <v>4.0300000000000002E-2</v>
      </c>
      <c r="I72" s="1">
        <v>1.12E-4</v>
      </c>
      <c r="J72" s="1">
        <v>0</v>
      </c>
      <c r="K72" s="1">
        <v>2.93E-2</v>
      </c>
      <c r="L72" s="1">
        <v>0</v>
      </c>
      <c r="M72" s="1">
        <v>3.6099999999999999E-4</v>
      </c>
      <c r="N72" s="1">
        <v>5.8399999999999997E-3</v>
      </c>
      <c r="O72" s="1">
        <v>8.4899999999999993E-3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0.51100000000000001</v>
      </c>
      <c r="W72" s="1">
        <v>0</v>
      </c>
      <c r="X72" s="1">
        <v>5.6300000000000003E-2</v>
      </c>
      <c r="Y72" s="1">
        <v>0</v>
      </c>
    </row>
    <row r="73" spans="1:25" x14ac:dyDescent="0.25">
      <c r="A73" t="s">
        <v>74</v>
      </c>
      <c r="B73">
        <v>0</v>
      </c>
      <c r="C73">
        <v>0</v>
      </c>
      <c r="D73">
        <v>0</v>
      </c>
      <c r="E73">
        <v>0</v>
      </c>
      <c r="F73" s="1">
        <v>1.4200000000000001E-2</v>
      </c>
      <c r="G73" s="1">
        <v>0</v>
      </c>
      <c r="H73" s="1">
        <v>0</v>
      </c>
      <c r="I73" s="1">
        <v>1.3899999999999999E-2</v>
      </c>
      <c r="J73" s="1">
        <v>5.2200000000000003E-2</v>
      </c>
      <c r="K73" s="1">
        <v>0</v>
      </c>
      <c r="L73" s="1">
        <v>0</v>
      </c>
      <c r="M73" s="1">
        <v>2.5799999999999998E-3</v>
      </c>
      <c r="N73" s="1">
        <v>7.8799999999999996E-4</v>
      </c>
      <c r="O73" s="1">
        <v>8.5099999999999998E-4</v>
      </c>
      <c r="P73" s="1">
        <v>2.5999999999999999E-2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2.7099999999999999E-2</v>
      </c>
      <c r="X73" s="1">
        <v>0</v>
      </c>
      <c r="Y73" s="1">
        <v>0</v>
      </c>
    </row>
    <row r="74" spans="1:25" x14ac:dyDescent="0.25">
      <c r="A74" t="s">
        <v>75</v>
      </c>
      <c r="B74">
        <v>0</v>
      </c>
      <c r="C74">
        <v>0</v>
      </c>
      <c r="D74">
        <v>0</v>
      </c>
      <c r="E74">
        <v>0</v>
      </c>
      <c r="F74" s="1">
        <v>7.6700000000000004E-2</v>
      </c>
      <c r="G74" s="1">
        <v>0</v>
      </c>
      <c r="H74" s="1">
        <v>0</v>
      </c>
      <c r="I74" s="1">
        <v>2.4699999999999999E-4</v>
      </c>
      <c r="J74" s="1">
        <v>0</v>
      </c>
      <c r="K74" s="1">
        <v>0</v>
      </c>
      <c r="L74" s="1">
        <v>3.8700000000000002E-3</v>
      </c>
      <c r="M74" s="1">
        <v>3.7000000000000002E-3</v>
      </c>
      <c r="N74" s="1">
        <v>1.6100000000000001E-3</v>
      </c>
      <c r="O74" s="1">
        <v>8.6700000000000004E-4</v>
      </c>
      <c r="P74" s="1">
        <v>8.5100000000000002E-3</v>
      </c>
      <c r="Q74" s="1">
        <v>1.7099999999999999E-3</v>
      </c>
      <c r="R74" s="1">
        <v>0</v>
      </c>
      <c r="S74" s="1">
        <v>3.2399999999999998E-2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</row>
    <row r="75" spans="1:25" x14ac:dyDescent="0.25">
      <c r="A75" t="s">
        <v>76</v>
      </c>
      <c r="B75">
        <v>0</v>
      </c>
      <c r="C75">
        <v>0</v>
      </c>
      <c r="D75">
        <v>0</v>
      </c>
      <c r="E75">
        <v>0</v>
      </c>
      <c r="F75" s="1">
        <v>3.5000000000000003E-2</v>
      </c>
      <c r="G75" s="1">
        <v>8.2199999999999999E-3</v>
      </c>
      <c r="H75" s="1">
        <v>2.1099999999999999E-3</v>
      </c>
      <c r="I75" s="1">
        <v>1.84E-4</v>
      </c>
      <c r="J75" s="1">
        <v>5.7200000000000003E-3</v>
      </c>
      <c r="K75" s="1">
        <v>0</v>
      </c>
      <c r="L75" s="1">
        <v>2.3999999999999998E-3</v>
      </c>
      <c r="M75" s="1">
        <v>1.0200000000000001E-3</v>
      </c>
      <c r="N75" s="1">
        <v>1.1100000000000001E-3</v>
      </c>
      <c r="O75" s="1">
        <v>0</v>
      </c>
      <c r="P75" s="1">
        <v>9.0399999999999994E-2</v>
      </c>
      <c r="Q75" s="1">
        <v>5.2900000000000003E-2</v>
      </c>
      <c r="R75" s="1">
        <v>5.2599999999999999E-3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1.08E-4</v>
      </c>
      <c r="Y75" s="1">
        <v>0</v>
      </c>
    </row>
    <row r="76" spans="1:25" x14ac:dyDescent="0.25">
      <c r="A76" t="s">
        <v>77</v>
      </c>
      <c r="B76">
        <v>0</v>
      </c>
      <c r="C76">
        <v>0</v>
      </c>
      <c r="D76">
        <v>0</v>
      </c>
      <c r="E76">
        <v>0</v>
      </c>
      <c r="F76" s="1">
        <v>0</v>
      </c>
      <c r="G76" s="1">
        <v>2.61E-4</v>
      </c>
      <c r="H76" s="1">
        <v>0</v>
      </c>
      <c r="I76" s="1">
        <v>1.4999999999999999E-2</v>
      </c>
      <c r="J76" s="1">
        <v>0</v>
      </c>
      <c r="K76" s="1">
        <v>0</v>
      </c>
      <c r="L76" s="1">
        <v>1.5699999999999999E-2</v>
      </c>
      <c r="M76" s="1">
        <v>2.0400000000000001E-3</v>
      </c>
      <c r="N76" s="1">
        <v>2.2599999999999999E-3</v>
      </c>
      <c r="O76" s="1">
        <v>6.6200000000000005E-4</v>
      </c>
      <c r="P76" s="1">
        <v>2.1800000000000001E-3</v>
      </c>
      <c r="Q76" s="1">
        <v>0</v>
      </c>
      <c r="R76" s="1">
        <v>0</v>
      </c>
      <c r="S76" s="1">
        <v>0</v>
      </c>
      <c r="T76" s="1">
        <v>1.44E-2</v>
      </c>
      <c r="U76" s="1">
        <v>0</v>
      </c>
      <c r="V76" s="1">
        <v>0</v>
      </c>
      <c r="W76" s="1">
        <v>5.0699999999999999E-3</v>
      </c>
      <c r="X76" s="1">
        <v>0</v>
      </c>
      <c r="Y76" s="1">
        <v>1.03E-2</v>
      </c>
    </row>
    <row r="77" spans="1:25" x14ac:dyDescent="0.25">
      <c r="A77" t="s">
        <v>78</v>
      </c>
      <c r="B77">
        <v>0</v>
      </c>
      <c r="C77">
        <v>0</v>
      </c>
      <c r="D77">
        <v>0</v>
      </c>
      <c r="E77">
        <v>0</v>
      </c>
      <c r="F77" s="1">
        <v>1.9599999999999999E-2</v>
      </c>
      <c r="G77" s="1">
        <v>5.5100000000000001E-3</v>
      </c>
      <c r="H77" s="1">
        <v>0</v>
      </c>
      <c r="I77" s="1">
        <v>1.15E-2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0.107</v>
      </c>
      <c r="Q77" s="1">
        <v>0</v>
      </c>
      <c r="R77" s="1">
        <v>8.8699999999999994E-3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</row>
    <row r="78" spans="1:25" x14ac:dyDescent="0.25">
      <c r="A78" t="s">
        <v>79</v>
      </c>
      <c r="B78">
        <v>0</v>
      </c>
      <c r="C78">
        <v>0</v>
      </c>
      <c r="D78">
        <v>0</v>
      </c>
      <c r="E78">
        <v>0</v>
      </c>
      <c r="F78" s="1">
        <v>0</v>
      </c>
      <c r="G78" s="1">
        <v>6.9199999999999998E-2</v>
      </c>
      <c r="H78" s="1">
        <v>3.5400000000000001E-2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5.2999999999999999E-2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CB14B-2FE6-4458-9FB9-CB8750C1B263}">
  <dimension ref="A1:W15"/>
  <sheetViews>
    <sheetView workbookViewId="0">
      <selection activeCell="Q2" sqref="Q2"/>
    </sheetView>
  </sheetViews>
  <sheetFormatPr defaultRowHeight="15" x14ac:dyDescent="0.25"/>
  <sheetData>
    <row r="1" spans="1:23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 t="s">
        <v>1</v>
      </c>
      <c r="M1" s="2"/>
      <c r="N1" s="2"/>
      <c r="O1" s="2"/>
      <c r="P1" s="2"/>
      <c r="Q1" s="2" t="s">
        <v>2</v>
      </c>
      <c r="R1" s="2"/>
      <c r="S1" s="2"/>
      <c r="T1" s="2"/>
      <c r="U1" s="2"/>
    </row>
    <row r="2" spans="1:23" x14ac:dyDescent="0.25">
      <c r="A2" t="s">
        <v>81</v>
      </c>
      <c r="B2">
        <v>0.12265555555555557</v>
      </c>
      <c r="C2">
        <v>7.2022222222222227E-3</v>
      </c>
      <c r="D2">
        <v>6.1888888888888896E-2</v>
      </c>
      <c r="E2">
        <v>1.6301111111111113E-2</v>
      </c>
      <c r="F2">
        <v>8.313711111111112E-2</v>
      </c>
      <c r="G2">
        <v>2.9204444444444443E-3</v>
      </c>
      <c r="H2">
        <v>3.1188888888888889E-3</v>
      </c>
      <c r="I2">
        <v>1.906222222222222E-2</v>
      </c>
      <c r="J2">
        <v>3.2333333333333332E-2</v>
      </c>
      <c r="K2">
        <v>9.9077777777777775E-3</v>
      </c>
      <c r="L2">
        <v>4.7422222222222227E-2</v>
      </c>
      <c r="M2">
        <v>1.9022222222222222E-2</v>
      </c>
      <c r="N2">
        <v>8.4888888888888889E-2</v>
      </c>
      <c r="O2">
        <v>0.17766666666666667</v>
      </c>
      <c r="P2">
        <v>1.3788888888888889E-3</v>
      </c>
      <c r="Q2">
        <v>2.5100000000000001E-3</v>
      </c>
      <c r="R2">
        <v>3.5922222222222219E-3</v>
      </c>
      <c r="S2">
        <v>1.6450555555555555E-2</v>
      </c>
      <c r="T2">
        <v>4.1522222222222221E-3</v>
      </c>
      <c r="U2">
        <v>3.7333333333333336E-2</v>
      </c>
      <c r="W2">
        <v>9</v>
      </c>
    </row>
    <row r="3" spans="1:23" x14ac:dyDescent="0.25">
      <c r="A3" t="s">
        <v>82</v>
      </c>
      <c r="B3">
        <v>1.1185044444444445E-2</v>
      </c>
      <c r="C3">
        <v>3.7600000000000003E-3</v>
      </c>
      <c r="D3">
        <v>7.4868888888888901E-2</v>
      </c>
      <c r="E3">
        <v>1.619022222222222E-2</v>
      </c>
      <c r="F3">
        <v>2.4233777777777781E-2</v>
      </c>
      <c r="G3">
        <v>9.9107000000000001E-2</v>
      </c>
      <c r="H3">
        <v>6.6818888888888886E-2</v>
      </c>
      <c r="I3">
        <v>5.7588999999999987E-2</v>
      </c>
      <c r="J3">
        <v>8.1426666666666661E-2</v>
      </c>
      <c r="K3">
        <v>6.2516666666666658E-3</v>
      </c>
      <c r="L3">
        <v>6.7011111111111117E-3</v>
      </c>
      <c r="M3">
        <v>4.3788888888888891E-2</v>
      </c>
      <c r="N3">
        <v>0</v>
      </c>
      <c r="O3">
        <v>4.0588888888888888E-3</v>
      </c>
      <c r="P3">
        <v>2.8666666666666667E-3</v>
      </c>
      <c r="Q3">
        <v>7.6615555555555548E-2</v>
      </c>
      <c r="R3">
        <v>0.1085888888888889</v>
      </c>
      <c r="S3">
        <v>6.3166666666666663E-2</v>
      </c>
      <c r="T3">
        <v>0.10329155555555557</v>
      </c>
      <c r="U3">
        <v>3.5888888888888884E-3</v>
      </c>
      <c r="W3">
        <v>9</v>
      </c>
    </row>
    <row r="4" spans="1:23" x14ac:dyDescent="0.25">
      <c r="A4" t="s">
        <v>83</v>
      </c>
      <c r="B4">
        <v>1.1555555555555555E-3</v>
      </c>
      <c r="C4">
        <v>2.2451111111111109E-3</v>
      </c>
      <c r="D4">
        <v>0</v>
      </c>
      <c r="E4">
        <v>0.13191111111111109</v>
      </c>
      <c r="F4">
        <v>1.3822222222222222E-4</v>
      </c>
      <c r="G4">
        <v>3.7444444444444444E-4</v>
      </c>
      <c r="H4">
        <v>6.7932777777777772E-2</v>
      </c>
      <c r="I4">
        <v>1.5460888888888889E-2</v>
      </c>
      <c r="J4">
        <v>1.7422222222222223E-3</v>
      </c>
      <c r="K4">
        <v>6.2754555555555563E-2</v>
      </c>
      <c r="L4">
        <v>9.8222222222222235E-3</v>
      </c>
      <c r="M4">
        <v>0</v>
      </c>
      <c r="N4">
        <v>1.0533333333333334E-3</v>
      </c>
      <c r="O4">
        <v>2.2555555555555556E-5</v>
      </c>
      <c r="P4">
        <v>0.16715555555555556</v>
      </c>
      <c r="Q4">
        <v>1.9685555555555553E-2</v>
      </c>
      <c r="R4">
        <v>0</v>
      </c>
      <c r="S4">
        <v>0</v>
      </c>
      <c r="T4">
        <v>1.632E-3</v>
      </c>
      <c r="U4">
        <v>1.6022222222222223E-3</v>
      </c>
      <c r="W4">
        <v>9</v>
      </c>
    </row>
    <row r="5" spans="1:23" x14ac:dyDescent="0.25">
      <c r="A5" t="s">
        <v>84</v>
      </c>
      <c r="B5">
        <v>1.334582E-2</v>
      </c>
      <c r="C5">
        <v>3.0991990782000003E-2</v>
      </c>
      <c r="D5">
        <v>4.5298934600000009E-3</v>
      </c>
      <c r="E5">
        <v>1.8486319999999997E-2</v>
      </c>
      <c r="F5">
        <v>1.0029725999999999E-2</v>
      </c>
      <c r="G5">
        <v>3.5533973999999999E-3</v>
      </c>
      <c r="H5">
        <v>1.1197233999999999E-2</v>
      </c>
      <c r="I5">
        <v>2.3631434000000003E-2</v>
      </c>
      <c r="J5">
        <v>6.3104600000000004E-3</v>
      </c>
      <c r="K5">
        <v>8.5674480000000001E-3</v>
      </c>
      <c r="L5">
        <v>3.0581904200000003E-2</v>
      </c>
      <c r="M5">
        <v>4.6465999999999999E-3</v>
      </c>
      <c r="N5">
        <v>3.8597999999999992E-3</v>
      </c>
      <c r="O5">
        <v>4.8858211339999989E-3</v>
      </c>
      <c r="P5">
        <v>4.7103800000000001E-3</v>
      </c>
      <c r="Q5">
        <v>9.8642400000000015E-3</v>
      </c>
      <c r="R5">
        <v>3.2322000000000006E-3</v>
      </c>
      <c r="S5">
        <v>1.0651000000000001E-2</v>
      </c>
      <c r="T5">
        <v>1.7419199999999999E-3</v>
      </c>
      <c r="U5">
        <v>3.8871000000000001E-3</v>
      </c>
      <c r="W5">
        <v>50</v>
      </c>
    </row>
    <row r="7" spans="1:23" x14ac:dyDescent="0.25">
      <c r="A7" t="s">
        <v>85</v>
      </c>
      <c r="B7">
        <v>7.6691041213880637E-2</v>
      </c>
      <c r="C7">
        <v>1.095978991868587E-2</v>
      </c>
      <c r="D7">
        <v>9.0938861567593177E-2</v>
      </c>
      <c r="E7">
        <v>1.8953786162045384E-2</v>
      </c>
      <c r="F7">
        <v>9.1846316880663248E-2</v>
      </c>
      <c r="G7">
        <v>4.6395274450724234E-3</v>
      </c>
      <c r="H7">
        <v>5.8593561353605791E-3</v>
      </c>
      <c r="I7">
        <v>4.6679411302052352E-2</v>
      </c>
      <c r="J7">
        <v>1.948247075364587E-2</v>
      </c>
      <c r="K7">
        <v>1.1303859496038191E-2</v>
      </c>
      <c r="L7">
        <v>5.4282814505304387E-2</v>
      </c>
      <c r="M7">
        <v>2.2264609574528197E-2</v>
      </c>
      <c r="N7">
        <v>0.12074531915882053</v>
      </c>
      <c r="O7">
        <v>4.5711656670433157E-2</v>
      </c>
      <c r="P7">
        <v>2.579674589488822E-3</v>
      </c>
      <c r="Q7">
        <v>3.3370479302654446E-3</v>
      </c>
      <c r="R7">
        <v>8.1378290549995614E-3</v>
      </c>
      <c r="S7">
        <v>3.4008473326873873E-2</v>
      </c>
      <c r="T7">
        <v>9.432009068153422E-3</v>
      </c>
      <c r="U7">
        <v>5.2805723595500939E-2</v>
      </c>
    </row>
    <row r="8" spans="1:23" x14ac:dyDescent="0.25">
      <c r="B8">
        <v>2.0864611667026117E-2</v>
      </c>
      <c r="C8">
        <v>2.991751623677636E-3</v>
      </c>
      <c r="D8">
        <v>8.279533420085998E-2</v>
      </c>
      <c r="E8">
        <v>2.6707974014339188E-2</v>
      </c>
      <c r="F8">
        <v>2.6118181890858145E-2</v>
      </c>
      <c r="G8">
        <v>0.12153784512927102</v>
      </c>
      <c r="H8">
        <v>9.4795906902313529E-2</v>
      </c>
      <c r="I8">
        <v>5.8838020240128561E-2</v>
      </c>
      <c r="J8">
        <v>9.1648111576592556E-2</v>
      </c>
      <c r="K8">
        <v>6.2134692402875868E-3</v>
      </c>
      <c r="L8">
        <v>1.428509903084286E-2</v>
      </c>
      <c r="M8">
        <v>6.2067390694746635E-2</v>
      </c>
      <c r="N8">
        <v>0</v>
      </c>
      <c r="O8">
        <v>6.7533900037840171E-3</v>
      </c>
      <c r="P8">
        <v>8.108157757605745E-3</v>
      </c>
      <c r="Q8">
        <v>0.10542860745137347</v>
      </c>
      <c r="R8">
        <v>0.14840532668221287</v>
      </c>
      <c r="S8">
        <v>0.10875609816874128</v>
      </c>
      <c r="T8">
        <v>0.12086568759220212</v>
      </c>
      <c r="U8">
        <v>6.7705972893328239E-3</v>
      </c>
    </row>
    <row r="9" spans="1:23" x14ac:dyDescent="0.25">
      <c r="B9">
        <v>3.268404677484486E-3</v>
      </c>
      <c r="C9">
        <v>5.1036431528956611E-3</v>
      </c>
      <c r="D9">
        <v>0</v>
      </c>
      <c r="E9">
        <v>9.8178640406652473E-2</v>
      </c>
      <c r="F9">
        <v>2.2875254839031139E-4</v>
      </c>
      <c r="G9">
        <v>1.0590888233771845E-3</v>
      </c>
      <c r="H9">
        <v>7.6212307664222961E-2</v>
      </c>
      <c r="I9">
        <v>4.3325206503180225E-2</v>
      </c>
      <c r="J9">
        <v>4.0113222474440395E-3</v>
      </c>
      <c r="K9">
        <v>7.52973816087638E-2</v>
      </c>
      <c r="L9">
        <v>2.7781439758618139E-2</v>
      </c>
      <c r="M9">
        <v>0</v>
      </c>
      <c r="N9">
        <v>2.9792765713993201E-3</v>
      </c>
      <c r="O9">
        <v>6.3796745147052958E-5</v>
      </c>
      <c r="P9">
        <v>0.15120441727168271</v>
      </c>
      <c r="Q9">
        <v>1.6587187231321455E-2</v>
      </c>
      <c r="R9">
        <v>0</v>
      </c>
      <c r="S9">
        <v>0</v>
      </c>
      <c r="T9">
        <v>2.1437539245185971E-3</v>
      </c>
      <c r="U9">
        <v>3.0633198323161965E-3</v>
      </c>
    </row>
    <row r="10" spans="1:23" x14ac:dyDescent="0.25">
      <c r="B10">
        <v>2.1126010691742067E-2</v>
      </c>
      <c r="C10">
        <v>7.1504114950924721E-2</v>
      </c>
      <c r="D10">
        <v>1.4638619267792433E-2</v>
      </c>
      <c r="E10">
        <v>2.0973179349292752E-2</v>
      </c>
      <c r="F10">
        <v>2.9852570572510569E-2</v>
      </c>
      <c r="G10">
        <v>1.0192826734197498E-2</v>
      </c>
      <c r="H10">
        <v>2.4086837454573483E-2</v>
      </c>
      <c r="I10">
        <v>4.3490004461869659E-2</v>
      </c>
      <c r="J10">
        <v>1.5355981022663449E-2</v>
      </c>
      <c r="K10">
        <v>1.5201025183496537E-2</v>
      </c>
      <c r="L10">
        <v>5.6690573878302779E-2</v>
      </c>
      <c r="M10">
        <v>1.1531421353848796E-2</v>
      </c>
      <c r="N10">
        <v>7.5143078164259412E-3</v>
      </c>
      <c r="O10">
        <v>9.6911478467013E-3</v>
      </c>
      <c r="P10">
        <v>1.2656372887822169E-2</v>
      </c>
      <c r="Q10">
        <v>3.913011973534454E-2</v>
      </c>
      <c r="R10">
        <v>1.54770029773209E-2</v>
      </c>
      <c r="S10">
        <v>2.9556449668388794E-2</v>
      </c>
      <c r="T10">
        <v>4.638219364540664E-3</v>
      </c>
      <c r="U10">
        <v>9.5283818190708535E-3</v>
      </c>
    </row>
    <row r="12" spans="1:23" x14ac:dyDescent="0.25">
      <c r="A12" t="s">
        <v>86</v>
      </c>
      <c r="B12">
        <f t="shared" ref="B12:U12" si="0">_xlfn.CONFIDENCE.NORM(0.05,B7,9)</f>
        <v>5.0103892905360985E-2</v>
      </c>
      <c r="C12">
        <f t="shared" si="0"/>
        <v>7.160264506249822E-3</v>
      </c>
      <c r="D12">
        <f t="shared" si="0"/>
        <v>5.9412297822518757E-2</v>
      </c>
      <c r="E12">
        <f t="shared" si="0"/>
        <v>1.2382912749427535E-2</v>
      </c>
      <c r="F12">
        <f t="shared" si="0"/>
        <v>6.0005157732917709E-2</v>
      </c>
      <c r="G12">
        <f t="shared" si="0"/>
        <v>3.0311022325423607E-3</v>
      </c>
      <c r="H12">
        <f t="shared" si="0"/>
        <v>3.82804233263351E-3</v>
      </c>
      <c r="I12">
        <f t="shared" si="0"/>
        <v>3.0496654990518179E-2</v>
      </c>
      <c r="J12">
        <f t="shared" si="0"/>
        <v>1.2728313669000273E-2</v>
      </c>
      <c r="K12">
        <f t="shared" si="0"/>
        <v>7.3850524995119782E-3</v>
      </c>
      <c r="L12">
        <f t="shared" si="0"/>
        <v>3.5464120469955E-2</v>
      </c>
      <c r="M12">
        <f t="shared" si="0"/>
        <v>1.4545944298640303E-2</v>
      </c>
      <c r="N12">
        <f t="shared" si="0"/>
        <v>7.8885492284360786E-2</v>
      </c>
      <c r="O12">
        <f t="shared" si="0"/>
        <v>2.9864400249236363E-2</v>
      </c>
      <c r="P12">
        <f t="shared" si="0"/>
        <v>1.6853564290770797E-3</v>
      </c>
      <c r="Q12">
        <f t="shared" si="0"/>
        <v>2.1801645860013998E-3</v>
      </c>
      <c r="R12">
        <f t="shared" si="0"/>
        <v>5.3166172867142531E-3</v>
      </c>
      <c r="S12">
        <f t="shared" si="0"/>
        <v>2.2218460963287952E-2</v>
      </c>
      <c r="T12">
        <f t="shared" si="0"/>
        <v>6.1621326918119669E-3</v>
      </c>
      <c r="U12">
        <f t="shared" si="0"/>
        <v>3.4499105474919585E-2</v>
      </c>
    </row>
    <row r="13" spans="1:23" x14ac:dyDescent="0.25">
      <c r="B13">
        <f t="shared" ref="B13:Q14" si="1">_xlfn.CONFIDENCE.NORM(0.05,B8,9)</f>
        <v>1.3631295806261799E-2</v>
      </c>
      <c r="C13">
        <f t="shared" si="1"/>
        <v>1.954575144365798E-3</v>
      </c>
      <c r="D13">
        <f t="shared" si="1"/>
        <v>5.4091957707214304E-2</v>
      </c>
      <c r="E13">
        <f t="shared" si="1"/>
        <v>1.7448889056045483E-2</v>
      </c>
      <c r="F13">
        <f t="shared" si="1"/>
        <v>1.7063565282582734E-2</v>
      </c>
      <c r="G13">
        <f t="shared" si="1"/>
        <v>7.9403266403992659E-2</v>
      </c>
      <c r="H13">
        <f t="shared" si="1"/>
        <v>6.19321878034488E-2</v>
      </c>
      <c r="I13">
        <f t="shared" si="1"/>
        <v>3.8440133530763566E-2</v>
      </c>
      <c r="J13">
        <f t="shared" si="1"/>
        <v>5.9875665980409915E-2</v>
      </c>
      <c r="K13">
        <f t="shared" si="1"/>
        <v>4.0593919766703729E-3</v>
      </c>
      <c r="L13">
        <f t="shared" si="1"/>
        <v>9.332759872013343E-3</v>
      </c>
      <c r="M13">
        <f t="shared" si="1"/>
        <v>4.0549950125359953E-2</v>
      </c>
      <c r="N13" t="e">
        <f t="shared" si="1"/>
        <v>#NUM!</v>
      </c>
      <c r="O13">
        <f t="shared" si="1"/>
        <v>4.4121337269898298E-3</v>
      </c>
      <c r="P13">
        <f t="shared" si="1"/>
        <v>5.2972323952921009E-3</v>
      </c>
      <c r="Q13">
        <f t="shared" si="1"/>
        <v>6.8878757848301053E-2</v>
      </c>
      <c r="R13">
        <f t="shared" ref="R13:U14" si="2">_xlfn.CONFIDENCE.NORM(0.05,R8,9)</f>
        <v>9.6956365137012765E-2</v>
      </c>
      <c r="S13">
        <f t="shared" si="2"/>
        <v>7.1052678503278469E-2</v>
      </c>
      <c r="T13">
        <f t="shared" si="2"/>
        <v>7.8964131549128597E-2</v>
      </c>
      <c r="U13">
        <f t="shared" si="2"/>
        <v>4.4233756136389498E-3</v>
      </c>
    </row>
    <row r="14" spans="1:23" x14ac:dyDescent="0.25">
      <c r="B14">
        <f t="shared" si="1"/>
        <v>2.1353184849239475E-3</v>
      </c>
      <c r="C14">
        <f t="shared" si="1"/>
        <v>3.3343189232066472E-3</v>
      </c>
      <c r="D14" t="e">
        <f t="shared" si="1"/>
        <v>#NUM!</v>
      </c>
      <c r="E14">
        <f t="shared" si="1"/>
        <v>6.4142199749382567E-2</v>
      </c>
      <c r="F14">
        <f t="shared" si="1"/>
        <v>1.4944891873892204E-4</v>
      </c>
      <c r="G14">
        <f t="shared" si="1"/>
        <v>6.9192531674939454E-4</v>
      </c>
      <c r="H14">
        <f t="shared" si="1"/>
        <v>4.9791126066854298E-2</v>
      </c>
      <c r="I14">
        <f t="shared" si="1"/>
        <v>2.8305281456331252E-2</v>
      </c>
      <c r="J14">
        <f t="shared" si="1"/>
        <v>2.6206823784581945E-3</v>
      </c>
      <c r="K14">
        <f t="shared" si="1"/>
        <v>4.9193385361115213E-2</v>
      </c>
      <c r="L14">
        <f t="shared" si="1"/>
        <v>1.8150207121853557E-2</v>
      </c>
      <c r="M14" t="e">
        <f t="shared" si="1"/>
        <v>#NUM!</v>
      </c>
      <c r="N14">
        <f t="shared" si="1"/>
        <v>1.9464249266422137E-3</v>
      </c>
      <c r="O14">
        <f t="shared" si="1"/>
        <v>4.1679774273034751E-5</v>
      </c>
      <c r="P14">
        <f t="shared" si="1"/>
        <v>9.8785070718621373E-2</v>
      </c>
      <c r="Q14">
        <f t="shared" si="1"/>
        <v>1.0836763192737566E-2</v>
      </c>
      <c r="R14" t="e">
        <f t="shared" si="2"/>
        <v>#NUM!</v>
      </c>
      <c r="S14" t="e">
        <f t="shared" si="2"/>
        <v>#NUM!</v>
      </c>
      <c r="T14">
        <f t="shared" si="2"/>
        <v>1.4005601612576157E-3</v>
      </c>
      <c r="U14">
        <f t="shared" si="2"/>
        <v>2.0013321814890072E-3</v>
      </c>
    </row>
    <row r="15" spans="1:23" x14ac:dyDescent="0.25">
      <c r="B15">
        <f>_xlfn.CONFIDENCE.NORM(0.05,B10,50)</f>
        <v>5.8557238021875015E-3</v>
      </c>
      <c r="C15">
        <f t="shared" ref="C15:U15" si="3">_xlfn.CONFIDENCE.NORM(0.05,C10,50)</f>
        <v>1.9819565273445104E-2</v>
      </c>
      <c r="D15">
        <f t="shared" si="3"/>
        <v>4.0575436852864815E-3</v>
      </c>
      <c r="E15">
        <f t="shared" si="3"/>
        <v>5.8133618937913009E-3</v>
      </c>
      <c r="F15">
        <f t="shared" si="3"/>
        <v>8.2745583446222071E-3</v>
      </c>
      <c r="G15">
        <f t="shared" si="3"/>
        <v>2.8252555103715892E-3</v>
      </c>
      <c r="H15">
        <f t="shared" si="3"/>
        <v>6.6764080289564882E-3</v>
      </c>
      <c r="I15">
        <f t="shared" si="3"/>
        <v>1.2054592700937939E-2</v>
      </c>
      <c r="J15">
        <f t="shared" si="3"/>
        <v>4.2563825651900688E-3</v>
      </c>
      <c r="K15">
        <f t="shared" si="3"/>
        <v>4.2134317871687218E-3</v>
      </c>
      <c r="L15">
        <f t="shared" si="3"/>
        <v>1.5713536628503548E-2</v>
      </c>
      <c r="M15">
        <f t="shared" si="3"/>
        <v>3.196288190897316E-3</v>
      </c>
      <c r="N15">
        <f t="shared" si="3"/>
        <v>2.0828215880250773E-3</v>
      </c>
      <c r="O15">
        <f t="shared" si="3"/>
        <v>2.6861997726162945E-3</v>
      </c>
      <c r="P15">
        <f t="shared" si="3"/>
        <v>3.5081031175256631E-3</v>
      </c>
      <c r="Q15">
        <f t="shared" si="3"/>
        <v>1.0846116517694957E-2</v>
      </c>
      <c r="R15">
        <f t="shared" si="3"/>
        <v>4.2899275231480759E-3</v>
      </c>
      <c r="S15">
        <f t="shared" si="3"/>
        <v>8.1924793259237575E-3</v>
      </c>
      <c r="T15">
        <f t="shared" si="3"/>
        <v>1.2856251910979273E-3</v>
      </c>
      <c r="U15">
        <f t="shared" si="3"/>
        <v>2.6410841605828466E-3</v>
      </c>
    </row>
  </sheetData>
  <mergeCells count="3">
    <mergeCell ref="B1:K1"/>
    <mergeCell ref="L1:P1"/>
    <mergeCell ref="Q1:U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DA58F-0A92-41D4-8F93-22EC1CC05ACB}">
  <dimension ref="A1:W18"/>
  <sheetViews>
    <sheetView workbookViewId="0">
      <selection activeCell="B17" sqref="B17"/>
    </sheetView>
  </sheetViews>
  <sheetFormatPr defaultRowHeight="15" x14ac:dyDescent="0.25"/>
  <sheetData>
    <row r="1" spans="1:23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 t="s">
        <v>1</v>
      </c>
      <c r="M1" s="2"/>
      <c r="N1" s="2"/>
      <c r="O1" s="2"/>
      <c r="P1" s="2"/>
      <c r="Q1" s="2" t="s">
        <v>2</v>
      </c>
      <c r="R1" s="2"/>
      <c r="S1" s="2"/>
      <c r="T1" s="2"/>
      <c r="U1" s="2"/>
    </row>
    <row r="2" spans="1:23" x14ac:dyDescent="0.25">
      <c r="A2" t="s">
        <v>80</v>
      </c>
      <c r="B2">
        <v>4.9299999999999995E-3</v>
      </c>
      <c r="C2">
        <v>2.8937548875000003E-3</v>
      </c>
      <c r="D2">
        <v>4.7749999999999995E-4</v>
      </c>
      <c r="E2">
        <v>6.9099999999999995E-2</v>
      </c>
      <c r="F2">
        <v>4.5498750000000001E-3</v>
      </c>
      <c r="G2">
        <v>6.5091249999999993E-3</v>
      </c>
      <c r="H2">
        <v>0.14020874999999999</v>
      </c>
      <c r="I2">
        <v>8.2750000000000004E-2</v>
      </c>
      <c r="J2">
        <v>1.6000000000000001E-3</v>
      </c>
      <c r="K2">
        <v>2.01125E-3</v>
      </c>
      <c r="L2">
        <v>1.1050000000000001E-2</v>
      </c>
      <c r="M2">
        <v>2.5875E-3</v>
      </c>
      <c r="N2">
        <v>0</v>
      </c>
      <c r="O2">
        <v>3.065E-3</v>
      </c>
      <c r="P2">
        <v>2.6213750000000001E-2</v>
      </c>
      <c r="Q2">
        <v>0.11799999999999999</v>
      </c>
      <c r="R2">
        <v>2.0275000000000001E-2</v>
      </c>
      <c r="S2">
        <v>1.395125E-2</v>
      </c>
      <c r="T2">
        <v>0.10134375</v>
      </c>
      <c r="U2">
        <v>1.8025000000000001E-3</v>
      </c>
      <c r="W2">
        <v>8</v>
      </c>
    </row>
    <row r="3" spans="1:23" x14ac:dyDescent="0.25">
      <c r="A3" t="s">
        <v>81</v>
      </c>
      <c r="B3">
        <v>0.12265555555555557</v>
      </c>
      <c r="C3">
        <v>7.2022222222222227E-3</v>
      </c>
      <c r="D3">
        <v>6.1888888888888896E-2</v>
      </c>
      <c r="E3">
        <v>1.6301111111111113E-2</v>
      </c>
      <c r="F3">
        <v>8.313711111111112E-2</v>
      </c>
      <c r="G3">
        <v>2.9204444444444443E-3</v>
      </c>
      <c r="H3">
        <v>3.1188888888888889E-3</v>
      </c>
      <c r="I3">
        <v>1.906222222222222E-2</v>
      </c>
      <c r="J3">
        <v>3.2333333333333332E-2</v>
      </c>
      <c r="K3">
        <v>9.9077777777777775E-3</v>
      </c>
      <c r="L3">
        <v>4.7422222222222227E-2</v>
      </c>
      <c r="M3">
        <v>1.9022222222222222E-2</v>
      </c>
      <c r="N3">
        <v>8.4888888888888889E-2</v>
      </c>
      <c r="O3">
        <v>0.17766666666666667</v>
      </c>
      <c r="P3">
        <v>1.3788888888888889E-3</v>
      </c>
      <c r="Q3">
        <v>2.5100000000000001E-3</v>
      </c>
      <c r="R3">
        <v>3.5922222222222219E-3</v>
      </c>
      <c r="S3">
        <v>1.6450555555555555E-2</v>
      </c>
      <c r="T3">
        <v>4.1522222222222221E-3</v>
      </c>
      <c r="U3">
        <v>3.7333333333333336E-2</v>
      </c>
      <c r="W3">
        <v>9</v>
      </c>
    </row>
    <row r="4" spans="1:23" x14ac:dyDescent="0.25">
      <c r="A4" t="s">
        <v>82</v>
      </c>
      <c r="B4">
        <v>0</v>
      </c>
      <c r="C4">
        <v>4.3266666666666665E-4</v>
      </c>
      <c r="D4">
        <v>0</v>
      </c>
      <c r="E4">
        <v>0.12375000000000001</v>
      </c>
      <c r="F4">
        <v>8.9833333333333326E-5</v>
      </c>
      <c r="G4">
        <v>5.6166666666666669E-4</v>
      </c>
      <c r="H4">
        <v>1.57325E-2</v>
      </c>
      <c r="I4">
        <v>1.9133333333333331E-4</v>
      </c>
      <c r="J4">
        <v>4.8000000000000001E-4</v>
      </c>
      <c r="K4">
        <v>9.4033333333333344E-2</v>
      </c>
      <c r="L4">
        <v>0</v>
      </c>
      <c r="M4">
        <v>0</v>
      </c>
      <c r="N4">
        <v>1.58E-3</v>
      </c>
      <c r="O4">
        <v>3.3833333333333334E-5</v>
      </c>
      <c r="P4">
        <v>0.22030000000000002</v>
      </c>
      <c r="Q4">
        <v>1.1695000000000002E-2</v>
      </c>
      <c r="R4">
        <v>0</v>
      </c>
      <c r="S4">
        <v>0</v>
      </c>
      <c r="T4">
        <v>2.1563333333333335E-3</v>
      </c>
      <c r="U4">
        <v>0</v>
      </c>
      <c r="W4">
        <v>6</v>
      </c>
    </row>
    <row r="5" spans="1:23" x14ac:dyDescent="0.25">
      <c r="A5" t="s">
        <v>83</v>
      </c>
      <c r="B5">
        <v>1.432508E-2</v>
      </c>
      <c r="C5">
        <v>5.6600000000000001E-3</v>
      </c>
      <c r="D5">
        <v>0.13399999999999998</v>
      </c>
      <c r="E5">
        <v>7.5224000000000003E-3</v>
      </c>
      <c r="F5">
        <v>3.6482000000000001E-2</v>
      </c>
      <c r="G5">
        <v>0.16797799999999999</v>
      </c>
      <c r="H5">
        <v>7.5800000000000008E-3</v>
      </c>
      <c r="I5">
        <v>1.3600200000000002E-2</v>
      </c>
      <c r="J5">
        <v>0.14656799999999998</v>
      </c>
      <c r="K5">
        <v>8.3109999999999989E-3</v>
      </c>
      <c r="L5">
        <v>1.2062E-2</v>
      </c>
      <c r="M5">
        <v>7.4679999999999996E-2</v>
      </c>
      <c r="N5">
        <v>0</v>
      </c>
      <c r="O5">
        <v>4.1399999999999996E-3</v>
      </c>
      <c r="P5">
        <v>0</v>
      </c>
      <c r="Q5">
        <v>2.5907999999999997E-2</v>
      </c>
      <c r="R5">
        <v>0.16302</v>
      </c>
      <c r="S5">
        <v>9.290000000000001E-2</v>
      </c>
      <c r="T5">
        <v>2.4124800000000002E-2</v>
      </c>
      <c r="U5">
        <v>6.4599999999999987E-3</v>
      </c>
      <c r="W5">
        <v>5</v>
      </c>
    </row>
    <row r="6" spans="1:23" x14ac:dyDescent="0.25">
      <c r="A6" t="s">
        <v>84</v>
      </c>
      <c r="B6">
        <v>1.3618183673469387E-2</v>
      </c>
      <c r="C6">
        <v>3.1624479591836736E-2</v>
      </c>
      <c r="D6">
        <v>4.6223402653061234E-3</v>
      </c>
      <c r="E6">
        <v>1.8863591836734691E-2</v>
      </c>
      <c r="F6">
        <v>1.0234414285714285E-2</v>
      </c>
      <c r="G6">
        <v>3.6259157142857143E-3</v>
      </c>
      <c r="H6">
        <v>1.0584932653061225E-2</v>
      </c>
      <c r="I6">
        <v>2.2609626530612242E-2</v>
      </c>
      <c r="J6">
        <v>6.4392448979591838E-3</v>
      </c>
      <c r="K6">
        <v>8.7261918367346949E-3</v>
      </c>
      <c r="L6">
        <v>3.1206024693877555E-2</v>
      </c>
      <c r="M6">
        <v>4.7414285714285709E-3</v>
      </c>
      <c r="N6">
        <v>3.9385714285714276E-3</v>
      </c>
      <c r="O6">
        <v>4.8081848306122449E-3</v>
      </c>
      <c r="P6">
        <v>4.7797755102040821E-3</v>
      </c>
      <c r="Q6">
        <v>4.412489795918368E-3</v>
      </c>
      <c r="R6">
        <v>3.2981632653061232E-3</v>
      </c>
      <c r="S6">
        <v>1.0713061224489798E-2</v>
      </c>
      <c r="T6">
        <v>1.777469387755102E-3</v>
      </c>
      <c r="U6">
        <v>3.9664285714285713E-3</v>
      </c>
      <c r="W6">
        <v>49</v>
      </c>
    </row>
    <row r="8" spans="1:23" x14ac:dyDescent="0.25">
      <c r="A8" t="s">
        <v>85</v>
      </c>
      <c r="B8">
        <v>5.2013291570520712E-3</v>
      </c>
      <c r="C8">
        <v>5.2465007530029927E-3</v>
      </c>
      <c r="D8">
        <v>6.2818687506187201E-4</v>
      </c>
      <c r="E8">
        <v>9.0847275688377124E-2</v>
      </c>
      <c r="F8">
        <v>6.4202679157006363E-3</v>
      </c>
      <c r="G8">
        <v>1.1416870537033124E-2</v>
      </c>
      <c r="H8">
        <v>8.3594566425919697E-2</v>
      </c>
      <c r="I8">
        <v>5.9271240918340823E-2</v>
      </c>
      <c r="J8">
        <v>4.2332020977033447E-3</v>
      </c>
      <c r="K8">
        <v>3.1678519832056547E-3</v>
      </c>
      <c r="L8">
        <v>2.9235551987263731E-2</v>
      </c>
      <c r="M8">
        <v>6.8458815173796277E-3</v>
      </c>
      <c r="N8">
        <v>0</v>
      </c>
      <c r="O8">
        <v>4.0406991969212458E-3</v>
      </c>
      <c r="P8">
        <v>3.3425234829952959E-2</v>
      </c>
      <c r="Q8">
        <v>0.11571154868897056</v>
      </c>
      <c r="R8">
        <v>3.1706022692857584E-2</v>
      </c>
      <c r="S8">
        <v>3.4126260210247179E-2</v>
      </c>
      <c r="T8">
        <v>0.13194772505972774</v>
      </c>
      <c r="U8">
        <v>3.1931048761354524E-3</v>
      </c>
    </row>
    <row r="9" spans="1:23" x14ac:dyDescent="0.25">
      <c r="B9">
        <v>7.6691041213880637E-2</v>
      </c>
      <c r="C9">
        <v>1.095978991868587E-2</v>
      </c>
      <c r="D9">
        <v>9.0938861567593177E-2</v>
      </c>
      <c r="E9">
        <v>1.8953786162045384E-2</v>
      </c>
      <c r="F9">
        <v>9.1846316880663248E-2</v>
      </c>
      <c r="G9">
        <v>4.6395274450724234E-3</v>
      </c>
      <c r="H9">
        <v>5.8593561353605791E-3</v>
      </c>
      <c r="I9">
        <v>4.6679411302052352E-2</v>
      </c>
      <c r="J9">
        <v>1.948247075364587E-2</v>
      </c>
      <c r="K9">
        <v>1.1303859496038191E-2</v>
      </c>
      <c r="L9">
        <v>5.4282814505304387E-2</v>
      </c>
      <c r="M9">
        <v>2.2264609574528197E-2</v>
      </c>
      <c r="N9">
        <v>0.12074531915882053</v>
      </c>
      <c r="O9">
        <v>4.5711656670433157E-2</v>
      </c>
      <c r="P9">
        <v>2.579674589488822E-3</v>
      </c>
      <c r="Q9">
        <v>3.3370479302654446E-3</v>
      </c>
      <c r="R9">
        <v>8.1378290549995614E-3</v>
      </c>
      <c r="S9">
        <v>3.4008473326873873E-2</v>
      </c>
      <c r="T9">
        <v>9.432009068153422E-3</v>
      </c>
      <c r="U9">
        <v>5.2805723595500939E-2</v>
      </c>
    </row>
    <row r="10" spans="1:23" x14ac:dyDescent="0.25">
      <c r="B10">
        <v>0</v>
      </c>
      <c r="C10">
        <v>5.8962888516610353E-4</v>
      </c>
      <c r="D10">
        <v>0</v>
      </c>
      <c r="E10">
        <v>9.5970320933088465E-2</v>
      </c>
      <c r="F10">
        <v>1.2744465029529048E-4</v>
      </c>
      <c r="G10">
        <v>1.2559248473623819E-3</v>
      </c>
      <c r="H10">
        <v>1.3955488093100385E-2</v>
      </c>
      <c r="I10">
        <v>3.6372685111525963E-4</v>
      </c>
      <c r="J10">
        <v>1.0733126291998993E-3</v>
      </c>
      <c r="K10">
        <v>7.462853937260791E-2</v>
      </c>
      <c r="L10">
        <v>0</v>
      </c>
      <c r="M10">
        <v>0</v>
      </c>
      <c r="N10">
        <v>3.5329874044496678E-3</v>
      </c>
      <c r="O10">
        <v>7.5653633238742884E-5</v>
      </c>
      <c r="P10">
        <v>0.15930754324052998</v>
      </c>
      <c r="Q10">
        <v>1.1736586315165635E-2</v>
      </c>
      <c r="R10">
        <v>0</v>
      </c>
      <c r="S10">
        <v>0</v>
      </c>
      <c r="T10">
        <v>2.3934216557519117E-3</v>
      </c>
      <c r="U10">
        <v>0</v>
      </c>
    </row>
    <row r="11" spans="1:23" x14ac:dyDescent="0.25">
      <c r="B11">
        <v>2.725870784952214E-2</v>
      </c>
      <c r="C11">
        <v>2.7202573407675954E-3</v>
      </c>
      <c r="D11">
        <v>6.687118961107244E-2</v>
      </c>
      <c r="E11">
        <v>9.8164151827436468E-3</v>
      </c>
      <c r="F11">
        <v>2.9241629503158673E-2</v>
      </c>
      <c r="G11">
        <v>0.12560099974124408</v>
      </c>
      <c r="H11">
        <v>9.5083962895958444E-3</v>
      </c>
      <c r="I11">
        <v>1.828317653363332E-2</v>
      </c>
      <c r="J11">
        <v>7.4640756266265165E-2</v>
      </c>
      <c r="K11">
        <v>6.9595936662997819E-3</v>
      </c>
      <c r="L11">
        <v>1.7396903632543346E-2</v>
      </c>
      <c r="M11">
        <v>6.8723282808666811E-2</v>
      </c>
      <c r="N11">
        <v>0</v>
      </c>
      <c r="O11">
        <v>8.2800000000000009E-3</v>
      </c>
      <c r="P11">
        <v>0</v>
      </c>
      <c r="Q11">
        <v>4.9092910445399346E-2</v>
      </c>
      <c r="R11">
        <v>0.17895966472923447</v>
      </c>
      <c r="S11">
        <v>0.13296104692728619</v>
      </c>
      <c r="T11">
        <v>2.5083496968325607E-2</v>
      </c>
      <c r="U11">
        <v>7.9978997243026258E-3</v>
      </c>
    </row>
    <row r="12" spans="1:23" x14ac:dyDescent="0.25">
      <c r="B12">
        <v>2.1253412959702542E-2</v>
      </c>
      <c r="C12">
        <v>7.2091469621056156E-2</v>
      </c>
      <c r="D12">
        <v>1.4772782470718683E-2</v>
      </c>
      <c r="E12">
        <v>2.1017482618746738E-2</v>
      </c>
      <c r="F12">
        <v>3.0120895899040191E-2</v>
      </c>
      <c r="G12">
        <v>1.0283533024860866E-2</v>
      </c>
      <c r="H12">
        <v>2.3943066069011636E-2</v>
      </c>
      <c r="I12">
        <v>4.3333307797425745E-2</v>
      </c>
      <c r="J12">
        <v>1.548512983943327E-2</v>
      </c>
      <c r="K12">
        <v>1.5314271919967622E-2</v>
      </c>
      <c r="L12">
        <v>5.7095823263894917E-2</v>
      </c>
      <c r="M12">
        <v>1.1629178994307064E-2</v>
      </c>
      <c r="N12">
        <v>7.5701333123893485E-3</v>
      </c>
      <c r="O12">
        <v>9.7741330949186935E-3</v>
      </c>
      <c r="P12">
        <v>1.2775446937771237E-2</v>
      </c>
      <c r="Q12">
        <v>8.7370216522529402E-3</v>
      </c>
      <c r="R12">
        <v>1.5627174614188069E-2</v>
      </c>
      <c r="S12">
        <v>2.9853297579047949E-2</v>
      </c>
      <c r="T12">
        <v>4.6785610342394493E-3</v>
      </c>
      <c r="U12">
        <v>9.6087599276357596E-3</v>
      </c>
    </row>
    <row r="14" spans="1:23" x14ac:dyDescent="0.25">
      <c r="A14" t="s">
        <v>86</v>
      </c>
      <c r="B14">
        <f>_xlfn.CONFIDENCE.NORM(0.05,B8,8)</f>
        <v>3.6042709852299746E-3</v>
      </c>
      <c r="C14">
        <f t="shared" ref="C14:U14" si="0">_xlfn.CONFIDENCE.NORM(0.05,C8,8)</f>
        <v>3.6355727290201551E-3</v>
      </c>
      <c r="D14">
        <f t="shared" si="0"/>
        <v>4.353032962772607E-4</v>
      </c>
      <c r="E14">
        <f t="shared" si="0"/>
        <v>6.2952793404135662E-2</v>
      </c>
      <c r="F14">
        <f t="shared" si="0"/>
        <v>4.448936928859522E-3</v>
      </c>
      <c r="G14">
        <f t="shared" si="0"/>
        <v>7.9113422696896803E-3</v>
      </c>
      <c r="H14">
        <f t="shared" si="0"/>
        <v>5.7927014652267628E-2</v>
      </c>
      <c r="I14">
        <f t="shared" si="0"/>
        <v>4.1072119731339819E-2</v>
      </c>
      <c r="J14">
        <f t="shared" si="0"/>
        <v>2.9334054882260712E-3</v>
      </c>
      <c r="K14">
        <f t="shared" si="0"/>
        <v>2.1951690892492133E-3</v>
      </c>
      <c r="L14">
        <f t="shared" si="0"/>
        <v>2.0258831653061308E-2</v>
      </c>
      <c r="M14">
        <f t="shared" si="0"/>
        <v>4.7438666879905996E-3</v>
      </c>
      <c r="N14" t="e">
        <f t="shared" si="0"/>
        <v>#NUM!</v>
      </c>
      <c r="O14">
        <f t="shared" si="0"/>
        <v>2.8000102350299125E-3</v>
      </c>
      <c r="P14">
        <f t="shared" si="0"/>
        <v>2.3162080390308922E-2</v>
      </c>
      <c r="Q14">
        <f t="shared" si="0"/>
        <v>8.0182538924734093E-2</v>
      </c>
      <c r="R14">
        <f t="shared" si="0"/>
        <v>2.1970749052474491E-2</v>
      </c>
      <c r="S14">
        <f t="shared" si="0"/>
        <v>2.3647857268066896E-2</v>
      </c>
      <c r="T14">
        <f t="shared" si="0"/>
        <v>9.1433428387258223E-2</v>
      </c>
      <c r="U14">
        <f t="shared" si="0"/>
        <v>2.2126681296928633E-3</v>
      </c>
    </row>
    <row r="15" spans="1:23" x14ac:dyDescent="0.25">
      <c r="B15">
        <f>_xlfn.CONFIDENCE.NORM(0.05,B9,9)</f>
        <v>5.0103892905360985E-2</v>
      </c>
      <c r="C15">
        <f t="shared" ref="C15:U15" si="1">_xlfn.CONFIDENCE.NORM(0.05,C9,9)</f>
        <v>7.160264506249822E-3</v>
      </c>
      <c r="D15">
        <f t="shared" si="1"/>
        <v>5.9412297822518757E-2</v>
      </c>
      <c r="E15">
        <f t="shared" si="1"/>
        <v>1.2382912749427535E-2</v>
      </c>
      <c r="F15">
        <f t="shared" si="1"/>
        <v>6.0005157732917709E-2</v>
      </c>
      <c r="G15">
        <f t="shared" si="1"/>
        <v>3.0311022325423607E-3</v>
      </c>
      <c r="H15">
        <f t="shared" si="1"/>
        <v>3.82804233263351E-3</v>
      </c>
      <c r="I15">
        <f t="shared" si="1"/>
        <v>3.0496654990518179E-2</v>
      </c>
      <c r="J15">
        <f t="shared" si="1"/>
        <v>1.2728313669000273E-2</v>
      </c>
      <c r="K15">
        <f t="shared" si="1"/>
        <v>7.3850524995119782E-3</v>
      </c>
      <c r="L15">
        <f t="shared" si="1"/>
        <v>3.5464120469955E-2</v>
      </c>
      <c r="M15">
        <f t="shared" si="1"/>
        <v>1.4545944298640303E-2</v>
      </c>
      <c r="N15">
        <f t="shared" si="1"/>
        <v>7.8885492284360786E-2</v>
      </c>
      <c r="O15">
        <f t="shared" si="1"/>
        <v>2.9864400249236363E-2</v>
      </c>
      <c r="P15">
        <f t="shared" si="1"/>
        <v>1.6853564290770797E-3</v>
      </c>
      <c r="Q15">
        <f t="shared" si="1"/>
        <v>2.1801645860013998E-3</v>
      </c>
      <c r="R15">
        <f t="shared" si="1"/>
        <v>5.3166172867142531E-3</v>
      </c>
      <c r="S15">
        <f t="shared" si="1"/>
        <v>2.2218460963287952E-2</v>
      </c>
      <c r="T15">
        <f t="shared" si="1"/>
        <v>6.1621326918119669E-3</v>
      </c>
      <c r="U15">
        <f t="shared" si="1"/>
        <v>3.4499105474919585E-2</v>
      </c>
    </row>
    <row r="16" spans="1:23" x14ac:dyDescent="0.25">
      <c r="B16" t="e">
        <f>_xlfn.CONFIDENCE.NORM(0.05,B10,6)</f>
        <v>#NUM!</v>
      </c>
      <c r="C16">
        <f t="shared" ref="C16:U16" si="2">_xlfn.CONFIDENCE.NORM(0.05,C10,6)</f>
        <v>4.7179269991838503E-4</v>
      </c>
      <c r="D16" t="e">
        <f t="shared" si="2"/>
        <v>#NUM!</v>
      </c>
      <c r="E16">
        <f t="shared" si="2"/>
        <v>7.6790839058538451E-2</v>
      </c>
      <c r="F16">
        <f t="shared" si="2"/>
        <v>1.0197508494861321E-4</v>
      </c>
      <c r="G16">
        <f t="shared" si="2"/>
        <v>1.0049307107211365E-3</v>
      </c>
      <c r="H16">
        <f t="shared" si="2"/>
        <v>1.1166510955900521E-2</v>
      </c>
      <c r="I16">
        <f t="shared" si="2"/>
        <v>2.9103674775386653E-4</v>
      </c>
      <c r="J16">
        <f t="shared" si="2"/>
        <v>8.5881318898423542E-4</v>
      </c>
      <c r="K16">
        <f t="shared" si="2"/>
        <v>5.9714171010549204E-2</v>
      </c>
      <c r="L16" t="e">
        <f t="shared" si="2"/>
        <v>#NUM!</v>
      </c>
      <c r="M16" t="e">
        <f t="shared" si="2"/>
        <v>#NUM!</v>
      </c>
      <c r="N16">
        <f t="shared" si="2"/>
        <v>2.8269267470731078E-3</v>
      </c>
      <c r="O16">
        <f t="shared" si="2"/>
        <v>6.0534401862430465E-5</v>
      </c>
      <c r="P16">
        <f t="shared" si="2"/>
        <v>0.12747024074582311</v>
      </c>
      <c r="Q16">
        <f t="shared" si="2"/>
        <v>9.3910523801717712E-3</v>
      </c>
      <c r="R16" t="e">
        <f t="shared" si="2"/>
        <v>#NUM!</v>
      </c>
      <c r="S16" t="e">
        <f t="shared" si="2"/>
        <v>#NUM!</v>
      </c>
      <c r="T16">
        <f t="shared" si="2"/>
        <v>1.9151009955901683E-3</v>
      </c>
      <c r="U16" t="e">
        <f t="shared" si="2"/>
        <v>#NUM!</v>
      </c>
    </row>
    <row r="17" spans="2:21" x14ac:dyDescent="0.25">
      <c r="B17">
        <f>_xlfn.CONFIDENCE.NORM(0.05,B11,5)</f>
        <v>2.3892871857097944E-2</v>
      </c>
      <c r="C17">
        <f t="shared" ref="C17:U17" si="3">_xlfn.CONFIDENCE.NORM(0.05,C11,5)</f>
        <v>2.384366875351708E-3</v>
      </c>
      <c r="D17">
        <f t="shared" si="3"/>
        <v>5.8614105009275504E-2</v>
      </c>
      <c r="E17">
        <f t="shared" si="3"/>
        <v>8.6043091753329869E-3</v>
      </c>
      <c r="F17">
        <f t="shared" si="3"/>
        <v>2.5630947382707756E-2</v>
      </c>
      <c r="G17">
        <f t="shared" si="3"/>
        <v>0.11009210739215379</v>
      </c>
      <c r="H17">
        <f t="shared" si="3"/>
        <v>8.3343236725654888E-3</v>
      </c>
      <c r="I17">
        <f t="shared" si="3"/>
        <v>1.6025616345070409E-2</v>
      </c>
      <c r="J17">
        <f t="shared" si="3"/>
        <v>6.5424305313064118E-2</v>
      </c>
      <c r="K17">
        <f t="shared" si="3"/>
        <v>6.1002407217657685E-3</v>
      </c>
      <c r="L17">
        <f t="shared" si="3"/>
        <v>1.5248778170162848E-2</v>
      </c>
      <c r="M17">
        <f t="shared" si="3"/>
        <v>6.0237506444215529E-2</v>
      </c>
      <c r="N17" t="e">
        <f t="shared" si="3"/>
        <v>#NUM!</v>
      </c>
      <c r="O17">
        <f t="shared" si="3"/>
        <v>7.2576066359740943E-3</v>
      </c>
      <c r="P17" t="e">
        <f t="shared" si="3"/>
        <v>#NUM!</v>
      </c>
      <c r="Q17">
        <f t="shared" si="3"/>
        <v>4.3031042587900026E-2</v>
      </c>
      <c r="R17">
        <f t="shared" si="3"/>
        <v>0.15686217998920179</v>
      </c>
      <c r="S17">
        <f t="shared" si="3"/>
        <v>0.11654335465042695</v>
      </c>
      <c r="T17">
        <f t="shared" si="3"/>
        <v>2.1986250489221738E-2</v>
      </c>
      <c r="U17">
        <f t="shared" si="3"/>
        <v>7.0103393856224766E-3</v>
      </c>
    </row>
    <row r="18" spans="2:21" x14ac:dyDescent="0.25">
      <c r="B18">
        <f>_xlfn.CONFIDENCE.NORM(0.05,B12,49)</f>
        <v>5.9508462785105446E-3</v>
      </c>
      <c r="C18">
        <f t="shared" ref="C18:U18" si="4">_xlfn.CONFIDENCE.NORM(0.05,C12,49)</f>
        <v>2.0185240578547637E-2</v>
      </c>
      <c r="D18">
        <f t="shared" si="4"/>
        <v>4.1363030848647498E-3</v>
      </c>
      <c r="E18">
        <f t="shared" si="4"/>
        <v>5.8847869969200252E-3</v>
      </c>
      <c r="F18">
        <f t="shared" si="4"/>
        <v>8.4336958777427116E-3</v>
      </c>
      <c r="G18">
        <f t="shared" si="4"/>
        <v>2.8793363375079336E-3</v>
      </c>
      <c r="H18">
        <f t="shared" si="4"/>
        <v>6.7039353106751153E-3</v>
      </c>
      <c r="I18">
        <f t="shared" si="4"/>
        <v>1.2133103230563304E-2</v>
      </c>
      <c r="J18">
        <f t="shared" si="4"/>
        <v>4.3357566830308156E-3</v>
      </c>
      <c r="K18">
        <f t="shared" si="4"/>
        <v>4.2879173446556569E-3</v>
      </c>
      <c r="L18">
        <f t="shared" si="4"/>
        <v>1.598653675212831E-2</v>
      </c>
      <c r="M18">
        <f t="shared" si="4"/>
        <v>3.2561102855159381E-3</v>
      </c>
      <c r="N18">
        <f t="shared" si="4"/>
        <v>2.1195983786357173E-3</v>
      </c>
      <c r="O18">
        <f t="shared" si="4"/>
        <v>2.7367069780202358E-3</v>
      </c>
      <c r="P18">
        <f t="shared" si="4"/>
        <v>3.57705941206202E-3</v>
      </c>
      <c r="Q18">
        <f t="shared" si="4"/>
        <v>2.446321110080342E-3</v>
      </c>
      <c r="R18">
        <f t="shared" si="4"/>
        <v>4.3755284891324603E-3</v>
      </c>
      <c r="S18">
        <f t="shared" si="4"/>
        <v>8.3587697249558231E-3</v>
      </c>
      <c r="T18">
        <f t="shared" si="4"/>
        <v>1.3099730180831121E-3</v>
      </c>
      <c r="U18">
        <f t="shared" si="4"/>
        <v>2.6904033420368256E-3</v>
      </c>
    </row>
  </sheetData>
  <mergeCells count="3">
    <mergeCell ref="B1:K1"/>
    <mergeCell ref="L1:P1"/>
    <mergeCell ref="Q1:U1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B3565-A211-494F-A5C9-1C49EE1D28A3}">
  <dimension ref="A2:W24"/>
  <sheetViews>
    <sheetView workbookViewId="0">
      <selection activeCell="X15" sqref="X15"/>
    </sheetView>
  </sheetViews>
  <sheetFormatPr defaultRowHeight="15" x14ac:dyDescent="0.25"/>
  <sheetData>
    <row r="2" spans="1:23" x14ac:dyDescent="0.25">
      <c r="A2" t="s">
        <v>87</v>
      </c>
      <c r="B2">
        <v>5.1908333333333334E-2</v>
      </c>
      <c r="C2">
        <v>5.4758333333333326E-3</v>
      </c>
      <c r="D2">
        <v>9.3583333333333333E-4</v>
      </c>
      <c r="E2">
        <v>1.4567833333333334E-2</v>
      </c>
      <c r="F2">
        <v>2.5537000000000001E-2</v>
      </c>
      <c r="G2">
        <v>4.2066666666666668E-5</v>
      </c>
      <c r="H2">
        <v>1.9641416666666667E-3</v>
      </c>
      <c r="I2">
        <v>1.6157499999999998E-3</v>
      </c>
      <c r="J2">
        <v>2.153933333333333E-2</v>
      </c>
      <c r="K2">
        <v>2.9758333333333334E-3</v>
      </c>
      <c r="L2">
        <v>0.10798333333333333</v>
      </c>
      <c r="M2">
        <v>1.3368333333333334E-2</v>
      </c>
      <c r="N2">
        <v>4.9025000000000006E-3</v>
      </c>
      <c r="O2">
        <v>0.10811666666666668</v>
      </c>
      <c r="P2">
        <v>1.5950000000000001E-3</v>
      </c>
      <c r="Q2">
        <v>5.7916666666666663E-4</v>
      </c>
      <c r="R2">
        <v>0</v>
      </c>
      <c r="S2">
        <v>1.3279583333333332E-2</v>
      </c>
      <c r="T2">
        <v>1.6883333333333334E-4</v>
      </c>
      <c r="U2">
        <v>0</v>
      </c>
      <c r="W2">
        <v>12</v>
      </c>
    </row>
    <row r="3" spans="1:23" x14ac:dyDescent="0.25">
      <c r="A3" t="s">
        <v>88</v>
      </c>
      <c r="B3">
        <v>6.5733333333333329E-3</v>
      </c>
      <c r="C3">
        <v>3.8583333333333334E-3</v>
      </c>
      <c r="D3">
        <v>6.3666666666666657E-4</v>
      </c>
      <c r="E3">
        <v>9.2133333333333331E-2</v>
      </c>
      <c r="F3">
        <v>5.9724999999999995E-3</v>
      </c>
      <c r="G3">
        <v>3.5788333333333332E-3</v>
      </c>
      <c r="H3">
        <v>0.17916666666666667</v>
      </c>
      <c r="I3">
        <v>8.4933333333333347E-2</v>
      </c>
      <c r="J3">
        <v>2.1333333333333334E-3</v>
      </c>
      <c r="K3">
        <v>2.5501666666666663E-3</v>
      </c>
      <c r="L3">
        <v>1.4733333333333334E-2</v>
      </c>
      <c r="M3">
        <v>3.4499999999999999E-3</v>
      </c>
      <c r="N3">
        <v>0</v>
      </c>
      <c r="O3">
        <v>1.5816666666666668E-3</v>
      </c>
      <c r="P3">
        <v>3.4733333333333331E-2</v>
      </c>
      <c r="Q3">
        <v>5.3166666666666661E-2</v>
      </c>
      <c r="R3">
        <v>2.7033333333333336E-2</v>
      </c>
      <c r="S3">
        <v>0</v>
      </c>
      <c r="T3">
        <v>0.135125</v>
      </c>
      <c r="U3">
        <v>2.4033333333333333E-3</v>
      </c>
      <c r="W3">
        <v>6</v>
      </c>
    </row>
    <row r="4" spans="1:23" x14ac:dyDescent="0.25">
      <c r="A4" t="s">
        <v>80</v>
      </c>
      <c r="B4">
        <v>0.21166666666666667</v>
      </c>
      <c r="C4">
        <v>1.6310000000000002E-2</v>
      </c>
      <c r="D4">
        <v>0.18566666666666667</v>
      </c>
      <c r="E4">
        <v>1.3766666666666668E-2</v>
      </c>
      <c r="F4">
        <v>0.18733333333333335</v>
      </c>
      <c r="G4">
        <v>8.6233333333333318E-3</v>
      </c>
      <c r="H4">
        <v>2.5633333333333337E-3</v>
      </c>
      <c r="I4">
        <v>5.2150000000000002E-2</v>
      </c>
      <c r="J4">
        <v>1.5866666666666668E-2</v>
      </c>
      <c r="K4">
        <v>2.1533333333333335E-2</v>
      </c>
      <c r="L4">
        <v>1.95E-2</v>
      </c>
      <c r="M4">
        <v>4.583333333333333E-2</v>
      </c>
      <c r="N4">
        <v>0.25466666666666665</v>
      </c>
      <c r="O4">
        <v>0.11699999999999999</v>
      </c>
      <c r="P4">
        <v>0</v>
      </c>
      <c r="Q4">
        <v>5.2133333333333337E-3</v>
      </c>
      <c r="R4">
        <v>1.0776666666666665E-2</v>
      </c>
      <c r="S4">
        <v>0</v>
      </c>
      <c r="T4">
        <v>1.2456666666666666E-2</v>
      </c>
      <c r="U4">
        <v>0.112</v>
      </c>
      <c r="W4">
        <v>3</v>
      </c>
    </row>
    <row r="5" spans="1:23" x14ac:dyDescent="0.25">
      <c r="A5" t="s">
        <v>81</v>
      </c>
      <c r="B5">
        <v>1.432508E-2</v>
      </c>
      <c r="C5">
        <v>5.6600000000000001E-3</v>
      </c>
      <c r="D5">
        <v>0.13399999999999998</v>
      </c>
      <c r="E5">
        <v>7.5224000000000003E-3</v>
      </c>
      <c r="F5">
        <v>3.6482000000000001E-2</v>
      </c>
      <c r="G5">
        <v>0.16797799999999999</v>
      </c>
      <c r="H5">
        <v>7.5800000000000008E-3</v>
      </c>
      <c r="I5">
        <v>1.3600200000000002E-2</v>
      </c>
      <c r="J5">
        <v>0.14656799999999998</v>
      </c>
      <c r="K5">
        <v>8.3109999999999989E-3</v>
      </c>
      <c r="L5">
        <v>1.2062E-2</v>
      </c>
      <c r="M5">
        <v>7.4679999999999996E-2</v>
      </c>
      <c r="N5">
        <v>0</v>
      </c>
      <c r="O5">
        <v>4.1399999999999996E-3</v>
      </c>
      <c r="P5">
        <v>0</v>
      </c>
      <c r="Q5">
        <v>2.5907999999999997E-2</v>
      </c>
      <c r="R5">
        <v>0.16302</v>
      </c>
      <c r="S5">
        <v>9.290000000000001E-2</v>
      </c>
      <c r="T5">
        <v>2.4124800000000002E-2</v>
      </c>
      <c r="U5">
        <v>6.4599999999999987E-3</v>
      </c>
      <c r="W5">
        <v>5</v>
      </c>
    </row>
    <row r="6" spans="1:23" x14ac:dyDescent="0.25">
      <c r="A6" t="s">
        <v>82</v>
      </c>
      <c r="B6">
        <v>0</v>
      </c>
      <c r="C6">
        <v>6.4899999999999995E-4</v>
      </c>
      <c r="D6">
        <v>0</v>
      </c>
      <c r="E6">
        <v>0.153</v>
      </c>
      <c r="F6">
        <v>7.1749999999999996E-5</v>
      </c>
      <c r="G6">
        <v>8.4250000000000004E-4</v>
      </c>
      <c r="H6">
        <v>1.5601249999999999E-2</v>
      </c>
      <c r="I6">
        <v>2.8699999999999998E-4</v>
      </c>
      <c r="J6">
        <v>7.2000000000000005E-4</v>
      </c>
      <c r="K6">
        <v>0.12615000000000001</v>
      </c>
      <c r="L6">
        <v>0</v>
      </c>
      <c r="M6">
        <v>0</v>
      </c>
      <c r="N6">
        <v>2.3700000000000001E-3</v>
      </c>
      <c r="O6">
        <v>0</v>
      </c>
      <c r="P6">
        <v>0.29462500000000003</v>
      </c>
      <c r="Q6">
        <v>4.3924999999999997E-3</v>
      </c>
      <c r="R6">
        <v>0</v>
      </c>
      <c r="S6">
        <v>0</v>
      </c>
      <c r="T6">
        <v>2.66E-3</v>
      </c>
      <c r="U6">
        <v>0</v>
      </c>
      <c r="W6">
        <v>4</v>
      </c>
    </row>
    <row r="7" spans="1:23" x14ac:dyDescent="0.25">
      <c r="A7" t="s">
        <v>83</v>
      </c>
      <c r="B7" s="1">
        <v>3.0249999999999996E-2</v>
      </c>
      <c r="C7" s="1">
        <v>0.17602500000000001</v>
      </c>
      <c r="D7" s="1">
        <v>9.4324999999999999E-3</v>
      </c>
      <c r="E7" s="1">
        <v>2.4287500000000001E-4</v>
      </c>
      <c r="F7" s="1">
        <v>3.4912500000000004E-4</v>
      </c>
      <c r="G7" s="1">
        <v>9.2076337500000011E-3</v>
      </c>
      <c r="H7" s="1">
        <v>2.0312500000000001E-3</v>
      </c>
      <c r="I7" s="1">
        <v>2.4825E-2</v>
      </c>
      <c r="J7" s="1">
        <v>4.4650000000000001E-4</v>
      </c>
      <c r="K7" s="1">
        <v>2.3901249999999999E-2</v>
      </c>
      <c r="L7" s="1">
        <v>1.07475E-2</v>
      </c>
      <c r="M7" s="1">
        <v>0</v>
      </c>
      <c r="N7" s="1">
        <v>5.5624999999999997E-3</v>
      </c>
      <c r="O7" s="1">
        <v>3.3500000000000001E-5</v>
      </c>
      <c r="P7" s="1">
        <v>0</v>
      </c>
      <c r="Q7" s="1">
        <v>0</v>
      </c>
      <c r="R7" s="1">
        <v>1.7035000000000002E-2</v>
      </c>
      <c r="S7" s="1">
        <v>0</v>
      </c>
      <c r="T7" s="1">
        <v>0</v>
      </c>
      <c r="U7" s="1">
        <v>1.3537499999999999E-3</v>
      </c>
      <c r="W7" s="1">
        <v>8</v>
      </c>
    </row>
    <row r="8" spans="1:23" x14ac:dyDescent="0.25">
      <c r="A8" t="s">
        <v>84</v>
      </c>
      <c r="B8">
        <v>6.9561794871794876E-3</v>
      </c>
      <c r="C8">
        <v>2.3481933102564101E-3</v>
      </c>
      <c r="D8">
        <v>3.5847352051282047E-3</v>
      </c>
      <c r="E8">
        <v>2.5217153846153847E-2</v>
      </c>
      <c r="F8">
        <v>9.7256230769230765E-3</v>
      </c>
      <c r="G8">
        <v>3.449179487179487E-3</v>
      </c>
      <c r="H8">
        <v>1.4817487179487179E-2</v>
      </c>
      <c r="I8">
        <v>2.7112633333333341E-2</v>
      </c>
      <c r="J8">
        <v>7.612282051282053E-3</v>
      </c>
      <c r="K8">
        <v>7.3236512820512804E-3</v>
      </c>
      <c r="L8">
        <v>1.3220902820512821E-2</v>
      </c>
      <c r="M8">
        <v>2.7079487179487182E-3</v>
      </c>
      <c r="N8">
        <v>2.2989743589743586E-3</v>
      </c>
      <c r="O8">
        <v>5.1581040179487173E-3</v>
      </c>
      <c r="P8">
        <v>9.5407435897435899E-3</v>
      </c>
      <c r="Q8">
        <v>2.291825641025641E-2</v>
      </c>
      <c r="R8">
        <v>6.4948717948717948E-4</v>
      </c>
      <c r="S8">
        <v>1.6032051282051284E-2</v>
      </c>
      <c r="T8">
        <v>2.2402051282051278E-3</v>
      </c>
      <c r="U8">
        <v>4.7057692307692313E-3</v>
      </c>
      <c r="W8">
        <v>39</v>
      </c>
    </row>
    <row r="10" spans="1:23" x14ac:dyDescent="0.25">
      <c r="A10" t="s">
        <v>85</v>
      </c>
      <c r="B10">
        <v>4.399298160565563E-2</v>
      </c>
      <c r="C10">
        <v>4.5296697052753087E-3</v>
      </c>
      <c r="D10">
        <v>1.5367956833041347E-3</v>
      </c>
      <c r="E10">
        <v>1.5037278509498391E-2</v>
      </c>
      <c r="F10">
        <v>5.2345234252986192E-2</v>
      </c>
      <c r="G10">
        <v>1.1489320645229155E-4</v>
      </c>
      <c r="H10">
        <v>4.9906112088030415E-3</v>
      </c>
      <c r="I10">
        <v>1.8216371814478687E-3</v>
      </c>
      <c r="J10">
        <v>2.0565384222577077E-2</v>
      </c>
      <c r="K10">
        <v>4.3683491510587338E-3</v>
      </c>
      <c r="L10">
        <v>8.7353847781435609E-2</v>
      </c>
      <c r="M10">
        <v>1.8182446586993979E-2</v>
      </c>
      <c r="N10">
        <v>8.332768772542935E-3</v>
      </c>
      <c r="O10">
        <v>0.10105989835516141</v>
      </c>
      <c r="P10">
        <v>2.7653978014021783E-3</v>
      </c>
      <c r="Q10">
        <v>1.3647982655160269E-3</v>
      </c>
      <c r="R10">
        <v>0</v>
      </c>
      <c r="S10">
        <v>3.0078086323928957E-2</v>
      </c>
      <c r="T10">
        <v>3.614152351827773E-4</v>
      </c>
      <c r="U10">
        <v>0</v>
      </c>
    </row>
    <row r="11" spans="1:23" x14ac:dyDescent="0.25">
      <c r="B11">
        <v>5.0268865999631325E-3</v>
      </c>
      <c r="C11">
        <v>5.7427676738272771E-3</v>
      </c>
      <c r="D11">
        <v>6.5178387692717754E-4</v>
      </c>
      <c r="E11">
        <v>9.4245241553913756E-2</v>
      </c>
      <c r="F11">
        <v>6.8438170088043707E-3</v>
      </c>
      <c r="G11">
        <v>7.836887571322915E-3</v>
      </c>
      <c r="H11">
        <v>5.603694218003772E-2</v>
      </c>
      <c r="I11">
        <v>6.8285837152044587E-2</v>
      </c>
      <c r="J11">
        <v>4.7702783519995521E-3</v>
      </c>
      <c r="K11">
        <v>3.48809118844231E-3</v>
      </c>
      <c r="L11">
        <v>3.2944734868496903E-2</v>
      </c>
      <c r="M11">
        <v>7.7144345223742741E-3</v>
      </c>
      <c r="N11">
        <v>0</v>
      </c>
      <c r="O11">
        <v>3.5367141844121677E-3</v>
      </c>
      <c r="P11">
        <v>3.4629258663095228E-2</v>
      </c>
      <c r="Q11">
        <v>2.487345751778168E-2</v>
      </c>
      <c r="R11">
        <v>3.4024435663537793E-2</v>
      </c>
      <c r="S11">
        <v>0</v>
      </c>
      <c r="T11">
        <v>0.13656101734511697</v>
      </c>
      <c r="U11">
        <v>3.4857647016910873E-3</v>
      </c>
    </row>
    <row r="12" spans="1:23" x14ac:dyDescent="0.25">
      <c r="B12">
        <v>2.951082663852184E-2</v>
      </c>
      <c r="C12">
        <v>1.4517109445983613E-2</v>
      </c>
      <c r="D12">
        <v>4.2757715353164187E-2</v>
      </c>
      <c r="E12">
        <v>1.9469006708669613E-2</v>
      </c>
      <c r="F12">
        <v>4.9888765156985929E-3</v>
      </c>
      <c r="G12">
        <v>3.9678233607637111E-3</v>
      </c>
      <c r="H12">
        <v>3.5405868942246788E-3</v>
      </c>
      <c r="I12">
        <v>6.9902613685040416E-2</v>
      </c>
      <c r="J12">
        <v>2.243885518965311E-2</v>
      </c>
      <c r="K12">
        <v>1.1243467239048441E-2</v>
      </c>
      <c r="L12">
        <v>1.8854707634964805E-2</v>
      </c>
      <c r="M12">
        <v>9.6651722982860414E-3</v>
      </c>
      <c r="N12">
        <v>2.2395436042987774E-2</v>
      </c>
      <c r="O12">
        <v>1.2355835328567094E-2</v>
      </c>
      <c r="P12">
        <v>0</v>
      </c>
      <c r="Q12">
        <v>4.0418670053440501E-3</v>
      </c>
      <c r="R12">
        <v>1.1011286129341215E-2</v>
      </c>
      <c r="S12">
        <v>0</v>
      </c>
      <c r="T12">
        <v>1.2784470614338668E-2</v>
      </c>
      <c r="U12">
        <v>1.6329931618554536E-3</v>
      </c>
    </row>
    <row r="13" spans="1:23" x14ac:dyDescent="0.25">
      <c r="B13">
        <v>2.725870784952214E-2</v>
      </c>
      <c r="C13">
        <v>2.7202573407675954E-3</v>
      </c>
      <c r="D13">
        <v>6.687118961107244E-2</v>
      </c>
      <c r="E13">
        <v>9.8164151827436468E-3</v>
      </c>
      <c r="F13">
        <v>2.9241629503158673E-2</v>
      </c>
      <c r="G13">
        <v>0.12560099974124408</v>
      </c>
      <c r="H13">
        <v>9.5083962895958444E-3</v>
      </c>
      <c r="I13">
        <v>1.828317653363332E-2</v>
      </c>
      <c r="J13">
        <v>7.4640756266265165E-2</v>
      </c>
      <c r="K13">
        <v>6.9595936662997819E-3</v>
      </c>
      <c r="L13">
        <v>1.7396903632543346E-2</v>
      </c>
      <c r="M13">
        <v>6.8723282808666811E-2</v>
      </c>
      <c r="N13">
        <v>0</v>
      </c>
      <c r="O13">
        <v>8.2800000000000009E-3</v>
      </c>
      <c r="P13">
        <v>0</v>
      </c>
      <c r="Q13">
        <v>4.9092910445399346E-2</v>
      </c>
      <c r="R13">
        <v>0.17895966472923447</v>
      </c>
      <c r="S13">
        <v>0.13296104692728619</v>
      </c>
      <c r="T13">
        <v>2.5083496968325607E-2</v>
      </c>
      <c r="U13">
        <v>7.9978997243026258E-3</v>
      </c>
    </row>
    <row r="14" spans="1:23" x14ac:dyDescent="0.25">
      <c r="B14">
        <v>0</v>
      </c>
      <c r="C14">
        <v>6.1732730378624928E-4</v>
      </c>
      <c r="D14">
        <v>0</v>
      </c>
      <c r="E14">
        <v>0.10603680964646194</v>
      </c>
      <c r="F14">
        <v>1.2427464544306695E-4</v>
      </c>
      <c r="G14">
        <v>1.4592528053767792E-3</v>
      </c>
      <c r="H14">
        <v>1.4173541536521493E-2</v>
      </c>
      <c r="I14">
        <v>4.135087665334316E-4</v>
      </c>
      <c r="J14">
        <v>1.2470765814495918E-3</v>
      </c>
      <c r="K14">
        <v>6.9395010627565978E-2</v>
      </c>
      <c r="L14">
        <v>0</v>
      </c>
      <c r="M14">
        <v>0</v>
      </c>
      <c r="N14">
        <v>4.1049604139382391E-3</v>
      </c>
      <c r="O14">
        <v>0</v>
      </c>
      <c r="P14">
        <v>0.14628199436362627</v>
      </c>
      <c r="Q14">
        <v>6.3652705166394935E-3</v>
      </c>
      <c r="R14">
        <v>0</v>
      </c>
      <c r="S14">
        <v>0</v>
      </c>
      <c r="T14">
        <v>2.7794603792822802E-3</v>
      </c>
      <c r="U14">
        <v>0</v>
      </c>
    </row>
    <row r="15" spans="1:23" x14ac:dyDescent="0.25">
      <c r="B15">
        <v>2.6749158865280235E-2</v>
      </c>
      <c r="C15">
        <v>8.2463048542968598E-2</v>
      </c>
      <c r="D15">
        <v>1.6001605974088978E-2</v>
      </c>
      <c r="E15">
        <v>5.7653955577653129E-4</v>
      </c>
      <c r="F15">
        <v>4.8764009205047939E-4</v>
      </c>
      <c r="G15">
        <v>1.9532566545873417E-2</v>
      </c>
      <c r="H15">
        <v>2.856617044250069E-3</v>
      </c>
      <c r="I15">
        <v>3.2487795785494593E-2</v>
      </c>
      <c r="J15">
        <v>6.4141776557872165E-4</v>
      </c>
      <c r="K15">
        <v>2.6003601883921774E-2</v>
      </c>
      <c r="L15">
        <v>8.7026070088221264E-3</v>
      </c>
      <c r="M15">
        <v>0</v>
      </c>
      <c r="N15">
        <v>9.7544781382706471E-3</v>
      </c>
      <c r="O15">
        <v>8.8632668920663775E-5</v>
      </c>
      <c r="P15">
        <v>0</v>
      </c>
      <c r="Q15">
        <v>0</v>
      </c>
      <c r="R15">
        <v>3.5089044942830799E-2</v>
      </c>
      <c r="S15">
        <v>0</v>
      </c>
      <c r="T15">
        <v>0</v>
      </c>
      <c r="U15">
        <v>2.6871124720599252E-3</v>
      </c>
    </row>
    <row r="16" spans="1:23" x14ac:dyDescent="0.25">
      <c r="B16">
        <v>1.7572555139969585E-2</v>
      </c>
      <c r="C16">
        <v>4.187871120211452E-3</v>
      </c>
      <c r="D16">
        <v>1.4711111105322167E-2</v>
      </c>
      <c r="E16">
        <v>2.3463788651319026E-2</v>
      </c>
      <c r="F16">
        <v>3.1199496337547615E-2</v>
      </c>
      <c r="G16">
        <v>8.1145313208791023E-3</v>
      </c>
      <c r="H16">
        <v>2.6562485176704686E-2</v>
      </c>
      <c r="I16">
        <v>4.7131628953347951E-2</v>
      </c>
      <c r="J16">
        <v>1.7122031923135096E-2</v>
      </c>
      <c r="K16">
        <v>1.3040603491184495E-2</v>
      </c>
      <c r="L16">
        <v>1.7661982910772072E-2</v>
      </c>
      <c r="M16">
        <v>7.9520480121232744E-3</v>
      </c>
      <c r="N16">
        <v>5.6196846315711441E-3</v>
      </c>
      <c r="O16">
        <v>9.3838503888111352E-3</v>
      </c>
      <c r="P16">
        <v>2.0368354086441644E-2</v>
      </c>
      <c r="Q16">
        <v>6.8584730016392384E-2</v>
      </c>
      <c r="R16">
        <v>2.8253749002139011E-3</v>
      </c>
      <c r="S16">
        <v>3.5811345371693365E-2</v>
      </c>
      <c r="T16">
        <v>5.1460761809835774E-3</v>
      </c>
      <c r="U16">
        <v>1.0572009884502928E-2</v>
      </c>
    </row>
    <row r="18" spans="1:21" x14ac:dyDescent="0.25">
      <c r="A18" t="s">
        <v>86</v>
      </c>
      <c r="B18">
        <f>_xlfn.CONFIDENCE.NORM(0.05,B10,12)</f>
        <v>2.4890915192217668E-2</v>
      </c>
      <c r="C18">
        <f t="shared" ref="C18:U18" si="0">_xlfn.CONFIDENCE.NORM(0.05,C10,12)</f>
        <v>2.5628548092832778E-3</v>
      </c>
      <c r="D18">
        <f t="shared" si="0"/>
        <v>8.6950803570840049E-4</v>
      </c>
      <c r="E18">
        <f t="shared" si="0"/>
        <v>8.5079849203392871E-3</v>
      </c>
      <c r="F18">
        <f t="shared" si="0"/>
        <v>2.961656016377727E-2</v>
      </c>
      <c r="G18">
        <f t="shared" si="0"/>
        <v>6.500575668184074E-5</v>
      </c>
      <c r="H18">
        <f t="shared" si="0"/>
        <v>2.8236522241010796E-3</v>
      </c>
      <c r="I18">
        <f t="shared" si="0"/>
        <v>1.0306693235945673E-3</v>
      </c>
      <c r="J18">
        <f t="shared" si="0"/>
        <v>1.16357477010317E-2</v>
      </c>
      <c r="K18">
        <f t="shared" si="0"/>
        <v>2.4715807904009089E-3</v>
      </c>
      <c r="L18">
        <f t="shared" si="0"/>
        <v>4.9424183983066979E-2</v>
      </c>
      <c r="M18">
        <f t="shared" si="0"/>
        <v>1.028749858422218E-2</v>
      </c>
      <c r="N18">
        <f t="shared" si="0"/>
        <v>4.714621134182498E-3</v>
      </c>
      <c r="O18">
        <f t="shared" si="0"/>
        <v>5.7178969632944304E-2</v>
      </c>
      <c r="P18">
        <f t="shared" si="0"/>
        <v>1.5646423505561574E-3</v>
      </c>
      <c r="Q18">
        <f t="shared" si="0"/>
        <v>7.7219312357491951E-4</v>
      </c>
      <c r="R18" t="e">
        <f t="shared" si="0"/>
        <v>#NUM!</v>
      </c>
      <c r="S18">
        <f t="shared" si="0"/>
        <v>1.7017966696234801E-2</v>
      </c>
      <c r="T18">
        <f t="shared" si="0"/>
        <v>2.0448616210530762E-4</v>
      </c>
      <c r="U18" t="e">
        <f t="shared" si="0"/>
        <v>#NUM!</v>
      </c>
    </row>
    <row r="19" spans="1:21" x14ac:dyDescent="0.25">
      <c r="B19">
        <f>_xlfn.CONFIDENCE.NORM(0.05,B11,6)</f>
        <v>4.0222730955795077E-3</v>
      </c>
      <c r="C19">
        <f t="shared" ref="C19:U19" si="1">_xlfn.CONFIDENCE.NORM(0.05,C11,6)</f>
        <v>4.5950867299788655E-3</v>
      </c>
      <c r="D19">
        <f t="shared" si="1"/>
        <v>5.2152613753330313E-4</v>
      </c>
      <c r="E19">
        <f t="shared" si="1"/>
        <v>7.5410513436185184E-2</v>
      </c>
      <c r="F19">
        <f t="shared" si="1"/>
        <v>5.4760934980679944E-3</v>
      </c>
      <c r="G19">
        <f t="shared" si="1"/>
        <v>6.2707008412413306E-3</v>
      </c>
      <c r="H19">
        <f t="shared" si="1"/>
        <v>4.4838068336565069E-2</v>
      </c>
      <c r="I19">
        <f t="shared" si="1"/>
        <v>5.4639045485491339E-2</v>
      </c>
      <c r="J19">
        <f t="shared" si="1"/>
        <v>3.8169475065966017E-3</v>
      </c>
      <c r="K19">
        <f t="shared" si="1"/>
        <v>2.7910029524641257E-3</v>
      </c>
      <c r="L19">
        <f t="shared" si="1"/>
        <v>2.636079371743278E-2</v>
      </c>
      <c r="M19">
        <f t="shared" si="1"/>
        <v>6.1727197958241914E-3</v>
      </c>
      <c r="N19" t="e">
        <f t="shared" si="1"/>
        <v>#NUM!</v>
      </c>
      <c r="O19">
        <f t="shared" si="1"/>
        <v>2.8299087373126366E-3</v>
      </c>
      <c r="P19">
        <f t="shared" si="1"/>
        <v>2.7708668709863687E-2</v>
      </c>
      <c r="Q19">
        <f t="shared" si="1"/>
        <v>1.99025454380743E-2</v>
      </c>
      <c r="R19">
        <f t="shared" si="1"/>
        <v>2.722471840974643E-2</v>
      </c>
      <c r="S19" t="e">
        <f t="shared" si="1"/>
        <v>#NUM!</v>
      </c>
      <c r="T19">
        <f t="shared" si="1"/>
        <v>0.109269563784522</v>
      </c>
      <c r="U19">
        <f t="shared" si="1"/>
        <v>2.7891414095626535E-3</v>
      </c>
    </row>
    <row r="20" spans="1:21" x14ac:dyDescent="0.25">
      <c r="B20">
        <f>_xlfn.CONFIDENCE.NORM(0.05,B12,3)</f>
        <v>3.3394030424946375E-2</v>
      </c>
      <c r="C20">
        <f t="shared" ref="C20:U20" si="2">_xlfn.CONFIDENCE.NORM(0.05,C12,3)</f>
        <v>1.642735394909749E-2</v>
      </c>
      <c r="D20">
        <f t="shared" si="2"/>
        <v>4.8384020715330288E-2</v>
      </c>
      <c r="E20">
        <f t="shared" si="2"/>
        <v>2.2030850248163814E-2</v>
      </c>
      <c r="F20">
        <f t="shared" si="2"/>
        <v>5.6453414942321655E-3</v>
      </c>
      <c r="G20">
        <f t="shared" si="2"/>
        <v>4.4899323103743862E-3</v>
      </c>
      <c r="H20">
        <f t="shared" si="2"/>
        <v>4.006477619761706E-3</v>
      </c>
      <c r="I20">
        <f t="shared" si="2"/>
        <v>7.9100800420629488E-2</v>
      </c>
      <c r="J20">
        <f t="shared" si="2"/>
        <v>2.5391488421612526E-2</v>
      </c>
      <c r="K20">
        <f t="shared" si="2"/>
        <v>1.2722947129260014E-2</v>
      </c>
      <c r="L20">
        <f t="shared" si="2"/>
        <v>2.1335718179903242E-2</v>
      </c>
      <c r="M20">
        <f t="shared" si="2"/>
        <v>1.0936971090128688E-2</v>
      </c>
      <c r="N20">
        <f t="shared" si="2"/>
        <v>2.534235593466027E-2</v>
      </c>
      <c r="O20">
        <f t="shared" si="2"/>
        <v>1.398168699040089E-2</v>
      </c>
      <c r="P20" t="e">
        <f t="shared" si="2"/>
        <v>#NUM!</v>
      </c>
      <c r="Q20">
        <f t="shared" si="2"/>
        <v>4.5737190422805033E-3</v>
      </c>
      <c r="R20">
        <f t="shared" si="2"/>
        <v>1.2460214297793345E-2</v>
      </c>
      <c r="S20" t="e">
        <f t="shared" si="2"/>
        <v>#NUM!</v>
      </c>
      <c r="T20">
        <f t="shared" si="2"/>
        <v>1.4466724564901664E-2</v>
      </c>
      <c r="U20">
        <f t="shared" si="2"/>
        <v>1.847871765799572E-3</v>
      </c>
    </row>
    <row r="21" spans="1:21" x14ac:dyDescent="0.25">
      <c r="B21">
        <f>_xlfn.CONFIDENCE.NORM(0.05,B13,5)</f>
        <v>2.3892871857097944E-2</v>
      </c>
      <c r="C21">
        <f t="shared" ref="C21:U21" si="3">_xlfn.CONFIDENCE.NORM(0.05,C13,5)</f>
        <v>2.384366875351708E-3</v>
      </c>
      <c r="D21">
        <f t="shared" si="3"/>
        <v>5.8614105009275504E-2</v>
      </c>
      <c r="E21">
        <f t="shared" si="3"/>
        <v>8.6043091753329869E-3</v>
      </c>
      <c r="F21">
        <f t="shared" si="3"/>
        <v>2.5630947382707756E-2</v>
      </c>
      <c r="G21">
        <f t="shared" si="3"/>
        <v>0.11009210739215379</v>
      </c>
      <c r="H21">
        <f t="shared" si="3"/>
        <v>8.3343236725654888E-3</v>
      </c>
      <c r="I21">
        <f t="shared" si="3"/>
        <v>1.6025616345070409E-2</v>
      </c>
      <c r="J21">
        <f t="shared" si="3"/>
        <v>6.5424305313064118E-2</v>
      </c>
      <c r="K21">
        <f t="shared" si="3"/>
        <v>6.1002407217657685E-3</v>
      </c>
      <c r="L21">
        <f t="shared" si="3"/>
        <v>1.5248778170162848E-2</v>
      </c>
      <c r="M21">
        <f t="shared" si="3"/>
        <v>6.0237506444215529E-2</v>
      </c>
      <c r="N21" t="e">
        <f t="shared" si="3"/>
        <v>#NUM!</v>
      </c>
      <c r="O21">
        <f t="shared" si="3"/>
        <v>7.2576066359740943E-3</v>
      </c>
      <c r="P21" t="e">
        <f t="shared" si="3"/>
        <v>#NUM!</v>
      </c>
      <c r="Q21">
        <f t="shared" si="3"/>
        <v>4.3031042587900026E-2</v>
      </c>
      <c r="R21">
        <f t="shared" si="3"/>
        <v>0.15686217998920179</v>
      </c>
      <c r="S21">
        <f t="shared" si="3"/>
        <v>0.11654335465042695</v>
      </c>
      <c r="T21">
        <f t="shared" si="3"/>
        <v>2.1986250489221738E-2</v>
      </c>
      <c r="U21">
        <f t="shared" si="3"/>
        <v>7.0103393856224766E-3</v>
      </c>
    </row>
    <row r="22" spans="1:21" x14ac:dyDescent="0.25">
      <c r="B22" t="e">
        <f>_xlfn.CONFIDENCE.NORM(0.05,B14,4)</f>
        <v>#NUM!</v>
      </c>
      <c r="C22">
        <f t="shared" ref="C22:U22" si="4">_xlfn.CONFIDENCE.NORM(0.05,C14,4)</f>
        <v>6.049696410471326E-4</v>
      </c>
      <c r="D22" t="e">
        <f t="shared" si="4"/>
        <v>#NUM!</v>
      </c>
      <c r="E22">
        <f t="shared" si="4"/>
        <v>0.10391416397129737</v>
      </c>
      <c r="F22">
        <f t="shared" si="4"/>
        <v>1.2178691462994795E-4</v>
      </c>
      <c r="G22">
        <f t="shared" si="4"/>
        <v>1.4300414714387619E-3</v>
      </c>
      <c r="H22">
        <f t="shared" si="4"/>
        <v>1.388981547248231E-2</v>
      </c>
      <c r="I22">
        <f t="shared" si="4"/>
        <v>4.0523114484855371E-4</v>
      </c>
      <c r="J22">
        <f t="shared" si="4"/>
        <v>1.2221125928022652E-3</v>
      </c>
      <c r="K22">
        <f t="shared" si="4"/>
        <v>6.8005860768401788E-2</v>
      </c>
      <c r="L22" t="e">
        <f t="shared" si="4"/>
        <v>#NUM!</v>
      </c>
      <c r="M22" t="e">
        <f t="shared" si="4"/>
        <v>#NUM!</v>
      </c>
      <c r="N22">
        <f t="shared" si="4"/>
        <v>4.0227872846407891E-3</v>
      </c>
      <c r="O22" t="e">
        <f t="shared" si="4"/>
        <v>#NUM!</v>
      </c>
      <c r="P22">
        <f t="shared" si="4"/>
        <v>0.14335372026969931</v>
      </c>
      <c r="Q22">
        <f t="shared" si="4"/>
        <v>6.2378504822340336E-3</v>
      </c>
      <c r="R22" t="e">
        <f t="shared" si="4"/>
        <v>#NUM!</v>
      </c>
      <c r="S22" t="e">
        <f t="shared" si="4"/>
        <v>#NUM!</v>
      </c>
      <c r="T22">
        <f t="shared" si="4"/>
        <v>2.7238211199246531E-3</v>
      </c>
      <c r="U22" t="e">
        <f t="shared" si="4"/>
        <v>#NUM!</v>
      </c>
    </row>
    <row r="23" spans="1:21" x14ac:dyDescent="0.25">
      <c r="B23">
        <f>_xlfn.CONFIDENCE.NORM(0.05,B15,8)</f>
        <v>1.8535880784764477E-2</v>
      </c>
      <c r="C23">
        <f t="shared" ref="C23:U23" si="5">_xlfn.CONFIDENCE.NORM(0.05,C15,8)</f>
        <v>5.7142927171616634E-2</v>
      </c>
      <c r="D23">
        <f t="shared" si="5"/>
        <v>1.1088343457613281E-2</v>
      </c>
      <c r="E23">
        <f t="shared" si="5"/>
        <v>3.9951418761977942E-4</v>
      </c>
      <c r="F23">
        <f t="shared" si="5"/>
        <v>3.3791113423949402E-4</v>
      </c>
      <c r="G23">
        <f t="shared" si="5"/>
        <v>1.3535129337645269E-2</v>
      </c>
      <c r="H23">
        <f t="shared" si="5"/>
        <v>1.9794982431643213E-3</v>
      </c>
      <c r="I23">
        <f t="shared" si="5"/>
        <v>2.2512480211904145E-2</v>
      </c>
      <c r="J23">
        <f t="shared" si="5"/>
        <v>4.4447166716068764E-4</v>
      </c>
      <c r="K23">
        <f t="shared" si="5"/>
        <v>1.8019245648896828E-2</v>
      </c>
      <c r="L23">
        <f t="shared" si="5"/>
        <v>6.0304881676694457E-3</v>
      </c>
      <c r="M23" t="e">
        <f t="shared" si="5"/>
        <v>#NUM!</v>
      </c>
      <c r="N23">
        <f t="shared" si="5"/>
        <v>6.7593842781823055E-3</v>
      </c>
      <c r="O23">
        <f t="shared" si="5"/>
        <v>6.1418177409733362E-5</v>
      </c>
      <c r="P23" t="e">
        <f t="shared" si="5"/>
        <v>#NUM!</v>
      </c>
      <c r="Q23" t="e">
        <f t="shared" si="5"/>
        <v>#NUM!</v>
      </c>
      <c r="R23">
        <f t="shared" si="5"/>
        <v>2.4315020789523457E-2</v>
      </c>
      <c r="S23" t="e">
        <f t="shared" si="5"/>
        <v>#NUM!</v>
      </c>
      <c r="T23" t="e">
        <f t="shared" si="5"/>
        <v>#NUM!</v>
      </c>
      <c r="U23">
        <f t="shared" si="5"/>
        <v>1.8620397257427829E-3</v>
      </c>
    </row>
    <row r="24" spans="1:21" x14ac:dyDescent="0.25">
      <c r="B24">
        <f>_xlfn.CONFIDENCE.NORM(0.05,B16,39)</f>
        <v>5.5150658494234148E-3</v>
      </c>
      <c r="C24">
        <f t="shared" ref="C24:U24" si="6">_xlfn.CONFIDENCE.NORM(0.05,C16,39)</f>
        <v>1.3143441470461496E-3</v>
      </c>
      <c r="D24">
        <f t="shared" si="6"/>
        <v>4.6170147606761896E-3</v>
      </c>
      <c r="E24">
        <f t="shared" si="6"/>
        <v>7.3640024719366006E-3</v>
      </c>
      <c r="F24">
        <f t="shared" si="6"/>
        <v>9.7918188561573957E-3</v>
      </c>
      <c r="G24">
        <f t="shared" si="6"/>
        <v>2.5467084448104037E-3</v>
      </c>
      <c r="H24">
        <f t="shared" si="6"/>
        <v>8.3365141669496136E-3</v>
      </c>
      <c r="I24">
        <f t="shared" si="6"/>
        <v>1.4792045618742901E-2</v>
      </c>
      <c r="J24">
        <f t="shared" si="6"/>
        <v>5.3736712037532018E-3</v>
      </c>
      <c r="K24">
        <f t="shared" si="6"/>
        <v>4.0927336063108144E-3</v>
      </c>
      <c r="L24">
        <f t="shared" si="6"/>
        <v>5.5431323452070046E-3</v>
      </c>
      <c r="M24">
        <f t="shared" si="6"/>
        <v>2.4957138034459076E-3</v>
      </c>
      <c r="N24">
        <f t="shared" si="6"/>
        <v>1.7637122518177665E-3</v>
      </c>
      <c r="O24">
        <f t="shared" si="6"/>
        <v>2.9450784136518292E-3</v>
      </c>
      <c r="P24">
        <f t="shared" si="6"/>
        <v>6.3925145282709627E-3</v>
      </c>
      <c r="Q24">
        <f t="shared" si="6"/>
        <v>2.1525003011371134E-2</v>
      </c>
      <c r="R24">
        <f t="shared" si="6"/>
        <v>8.8673095630501149E-4</v>
      </c>
      <c r="S24">
        <f t="shared" si="6"/>
        <v>1.1239226527285501E-2</v>
      </c>
      <c r="T24">
        <f t="shared" si="6"/>
        <v>1.6150724113945171E-3</v>
      </c>
      <c r="U24">
        <f t="shared" si="6"/>
        <v>3.3179768229135171E-3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67418-2A4C-4835-B85D-22620C2ED4A8}">
  <dimension ref="A2:W27"/>
  <sheetViews>
    <sheetView workbookViewId="0">
      <selection activeCell="B20" sqref="B20"/>
    </sheetView>
  </sheetViews>
  <sheetFormatPr defaultRowHeight="15" x14ac:dyDescent="0.25"/>
  <sheetData>
    <row r="2" spans="1:23" x14ac:dyDescent="0.25">
      <c r="A2" t="s">
        <v>89</v>
      </c>
      <c r="B2">
        <v>7.1142857142857147E-2</v>
      </c>
      <c r="C2">
        <v>2.6842857142857146E-3</v>
      </c>
      <c r="D2">
        <v>7.0714285714285725E-4</v>
      </c>
      <c r="E2">
        <v>1.5717142857142857E-2</v>
      </c>
      <c r="F2">
        <v>2.6604857142857142E-2</v>
      </c>
      <c r="G2">
        <v>5.9142857142857143E-5</v>
      </c>
      <c r="H2">
        <v>2.9589999999999998E-3</v>
      </c>
      <c r="I2">
        <v>2.2569999999999995E-3</v>
      </c>
      <c r="J2">
        <v>3.5935714285714286E-2</v>
      </c>
      <c r="K2">
        <v>3.5099999999999997E-3</v>
      </c>
      <c r="L2">
        <v>9.9471428571428572E-2</v>
      </c>
      <c r="M2">
        <v>4.8142857142857145E-3</v>
      </c>
      <c r="N2">
        <v>0</v>
      </c>
      <c r="O2">
        <v>0.1782857142857143</v>
      </c>
      <c r="P2">
        <v>2.7342857142857143E-3</v>
      </c>
      <c r="Q2">
        <v>9.9285714285714277E-4</v>
      </c>
      <c r="R2">
        <v>0</v>
      </c>
      <c r="S2">
        <v>2.1150714285714283E-2</v>
      </c>
      <c r="T2">
        <v>1.6142857142857143E-4</v>
      </c>
      <c r="U2">
        <v>0</v>
      </c>
      <c r="W2">
        <v>7</v>
      </c>
    </row>
    <row r="3" spans="1:23" x14ac:dyDescent="0.25">
      <c r="A3" t="s">
        <v>87</v>
      </c>
      <c r="B3">
        <v>7.0635000000000001E-4</v>
      </c>
      <c r="C3">
        <v>5.4974999999999998E-3</v>
      </c>
      <c r="D3">
        <v>0.15032499999999999</v>
      </c>
      <c r="E3">
        <v>6.1029999999999999E-3</v>
      </c>
      <c r="F3">
        <v>4.4274999999999995E-2</v>
      </c>
      <c r="G3">
        <v>0.20807499999999998</v>
      </c>
      <c r="H3">
        <v>3.9249999999999997E-3</v>
      </c>
      <c r="I3">
        <v>1.2150250000000001E-2</v>
      </c>
      <c r="J3">
        <v>0.14271</v>
      </c>
      <c r="K3">
        <v>5.6137499999999998E-3</v>
      </c>
      <c r="L3">
        <v>3.5275000000000003E-3</v>
      </c>
      <c r="M3">
        <v>9.3350000000000002E-2</v>
      </c>
      <c r="N3">
        <v>0</v>
      </c>
      <c r="O3">
        <v>0</v>
      </c>
      <c r="P3">
        <v>0</v>
      </c>
      <c r="Q3">
        <v>3.1E-2</v>
      </c>
      <c r="R3">
        <v>0.20377499999999998</v>
      </c>
      <c r="S3">
        <v>2.9125000000000002E-2</v>
      </c>
      <c r="T3">
        <v>3.0156000000000002E-2</v>
      </c>
      <c r="U3">
        <v>4.4999999999999997E-3</v>
      </c>
      <c r="W3">
        <v>4</v>
      </c>
    </row>
    <row r="4" spans="1:23" x14ac:dyDescent="0.25">
      <c r="A4" t="s">
        <v>88</v>
      </c>
      <c r="B4">
        <v>9.859999999999999E-3</v>
      </c>
      <c r="C4">
        <v>5.535E-3</v>
      </c>
      <c r="D4">
        <v>9.549999999999999E-4</v>
      </c>
      <c r="E4">
        <v>9.9275000000000002E-2</v>
      </c>
      <c r="F4">
        <v>8.9587499999999997E-3</v>
      </c>
      <c r="G4">
        <v>5.3682499999999998E-3</v>
      </c>
      <c r="H4">
        <v>0.19025</v>
      </c>
      <c r="I4">
        <v>0.12740000000000001</v>
      </c>
      <c r="J4">
        <v>3.2000000000000002E-3</v>
      </c>
      <c r="K4">
        <v>3.8252499999999997E-3</v>
      </c>
      <c r="L4">
        <v>2.2100000000000002E-2</v>
      </c>
      <c r="M4">
        <v>5.1749999999999999E-3</v>
      </c>
      <c r="N4">
        <v>0</v>
      </c>
      <c r="O4">
        <v>2.3725E-3</v>
      </c>
      <c r="P4">
        <v>1.3925E-2</v>
      </c>
      <c r="Q4">
        <v>6.3449999999999993E-2</v>
      </c>
      <c r="R4">
        <v>4.0550000000000003E-2</v>
      </c>
      <c r="S4">
        <v>0</v>
      </c>
      <c r="T4">
        <v>0.20268749999999999</v>
      </c>
      <c r="U4">
        <v>1.4675000000000001E-3</v>
      </c>
      <c r="W4">
        <v>4</v>
      </c>
    </row>
    <row r="5" spans="1:23" x14ac:dyDescent="0.25">
      <c r="A5" t="s">
        <v>80</v>
      </c>
      <c r="B5">
        <v>0</v>
      </c>
      <c r="C5">
        <v>5.1919999999999994E-4</v>
      </c>
      <c r="D5">
        <v>0</v>
      </c>
      <c r="E5">
        <v>0.14133999999999999</v>
      </c>
      <c r="F5">
        <v>5.7399999999999999E-5</v>
      </c>
      <c r="G5">
        <v>6.7400000000000001E-4</v>
      </c>
      <c r="H5">
        <v>4.7481000000000002E-2</v>
      </c>
      <c r="I5">
        <v>2.296E-4</v>
      </c>
      <c r="J5">
        <v>5.7600000000000001E-4</v>
      </c>
      <c r="K5">
        <v>0.10092000000000001</v>
      </c>
      <c r="L5">
        <v>0</v>
      </c>
      <c r="M5">
        <v>0</v>
      </c>
      <c r="N5">
        <v>1.8960000000000001E-3</v>
      </c>
      <c r="O5">
        <v>0</v>
      </c>
      <c r="P5">
        <v>0.25590000000000002</v>
      </c>
      <c r="Q5">
        <v>1.3014000000000001E-2</v>
      </c>
      <c r="R5">
        <v>0</v>
      </c>
      <c r="S5">
        <v>0</v>
      </c>
      <c r="T5">
        <v>2.1280000000000001E-3</v>
      </c>
      <c r="U5">
        <v>1.7100000000000001E-3</v>
      </c>
      <c r="W5">
        <v>5</v>
      </c>
    </row>
    <row r="6" spans="1:23" x14ac:dyDescent="0.25">
      <c r="A6" t="s">
        <v>81</v>
      </c>
      <c r="B6">
        <v>0.21166666666666667</v>
      </c>
      <c r="C6">
        <v>1.6310000000000002E-2</v>
      </c>
      <c r="D6">
        <v>0.18566666666666667</v>
      </c>
      <c r="E6">
        <v>1.3766666666666668E-2</v>
      </c>
      <c r="F6">
        <v>0.18733333333333335</v>
      </c>
      <c r="G6">
        <v>8.6233333333333318E-3</v>
      </c>
      <c r="H6">
        <v>2.5633333333333337E-3</v>
      </c>
      <c r="I6">
        <v>5.2150000000000002E-2</v>
      </c>
      <c r="J6">
        <v>1.5866666666666668E-2</v>
      </c>
      <c r="K6">
        <v>2.1533333333333335E-2</v>
      </c>
      <c r="L6">
        <v>1.95E-2</v>
      </c>
      <c r="M6">
        <v>4.583333333333333E-2</v>
      </c>
      <c r="N6">
        <v>0.25466666666666665</v>
      </c>
      <c r="O6">
        <v>0.11699999999999999</v>
      </c>
      <c r="P6">
        <v>0</v>
      </c>
      <c r="Q6">
        <v>5.2133333333333337E-3</v>
      </c>
      <c r="R6">
        <v>1.0776666666666665E-2</v>
      </c>
      <c r="S6">
        <v>0</v>
      </c>
      <c r="T6">
        <v>1.2456666666666666E-2</v>
      </c>
      <c r="U6">
        <v>0.112</v>
      </c>
      <c r="W6">
        <v>3</v>
      </c>
    </row>
    <row r="7" spans="1:23" x14ac:dyDescent="0.25">
      <c r="A7" t="s">
        <v>82</v>
      </c>
      <c r="B7">
        <v>3.0249999999999996E-2</v>
      </c>
      <c r="C7">
        <v>0.17602500000000001</v>
      </c>
      <c r="D7">
        <v>9.4324999999999999E-3</v>
      </c>
      <c r="E7">
        <v>2.4287500000000001E-4</v>
      </c>
      <c r="F7">
        <v>3.4912500000000004E-4</v>
      </c>
      <c r="G7">
        <v>9.2076337500000011E-3</v>
      </c>
      <c r="H7">
        <v>2.0312500000000001E-3</v>
      </c>
      <c r="I7">
        <v>2.4825E-2</v>
      </c>
      <c r="J7">
        <v>4.4650000000000001E-4</v>
      </c>
      <c r="K7">
        <v>2.3901249999999999E-2</v>
      </c>
      <c r="L7">
        <v>1.07475E-2</v>
      </c>
      <c r="M7">
        <v>0</v>
      </c>
      <c r="N7">
        <v>5.5624999999999997E-3</v>
      </c>
      <c r="O7">
        <v>3.3500000000000001E-5</v>
      </c>
      <c r="P7">
        <v>0</v>
      </c>
      <c r="Q7">
        <v>0</v>
      </c>
      <c r="R7">
        <v>1.7035000000000002E-2</v>
      </c>
      <c r="S7">
        <v>0</v>
      </c>
      <c r="T7">
        <v>0</v>
      </c>
      <c r="U7">
        <v>1.3537499999999999E-3</v>
      </c>
      <c r="W7">
        <v>8</v>
      </c>
    </row>
    <row r="8" spans="1:23" x14ac:dyDescent="0.25">
      <c r="A8" t="s">
        <v>83</v>
      </c>
      <c r="B8">
        <v>1.4388000000000001E-2</v>
      </c>
      <c r="C8">
        <v>2.8540078199999997E-3</v>
      </c>
      <c r="D8">
        <v>1.4853999999999997E-2</v>
      </c>
      <c r="E8">
        <v>3.2263999999999999E-3</v>
      </c>
      <c r="F8">
        <v>1.1747999999999999E-3</v>
      </c>
      <c r="G8">
        <v>1.2997999999999999E-2</v>
      </c>
      <c r="H8">
        <v>1.6625999999999998E-2</v>
      </c>
      <c r="I8">
        <v>3.5869999999999999E-2</v>
      </c>
      <c r="J8">
        <v>5.9219999999999995E-2</v>
      </c>
      <c r="K8">
        <v>4.8497999999999996E-3</v>
      </c>
      <c r="L8">
        <v>1.0003999999999999E-2</v>
      </c>
      <c r="M8">
        <v>7.4200000000000004E-3</v>
      </c>
      <c r="N8">
        <v>0</v>
      </c>
      <c r="O8">
        <v>8.8079999999999999E-3</v>
      </c>
      <c r="P8">
        <v>2.6199999999999997E-4</v>
      </c>
      <c r="Q8">
        <v>0.135628</v>
      </c>
      <c r="R8">
        <v>0</v>
      </c>
      <c r="S8">
        <v>0.14482200000000001</v>
      </c>
      <c r="T8">
        <v>0</v>
      </c>
      <c r="U8">
        <v>3.156E-3</v>
      </c>
      <c r="W8">
        <v>5</v>
      </c>
    </row>
    <row r="9" spans="1:23" x14ac:dyDescent="0.25">
      <c r="A9" t="s">
        <v>84</v>
      </c>
      <c r="B9">
        <v>9.5866097560975607E-3</v>
      </c>
      <c r="C9">
        <v>3.2085243902439022E-3</v>
      </c>
      <c r="D9">
        <v>3.4271871463414636E-3</v>
      </c>
      <c r="E9">
        <v>2.6983682926829278E-2</v>
      </c>
      <c r="F9">
        <v>1.216939756097561E-2</v>
      </c>
      <c r="G9">
        <v>1.883141463414634E-3</v>
      </c>
      <c r="H9">
        <v>1.6068504878048777E-2</v>
      </c>
      <c r="I9">
        <v>2.1976407317073184E-2</v>
      </c>
      <c r="J9">
        <v>4.1390487804878057E-3</v>
      </c>
      <c r="K9">
        <v>7.1125219512195113E-3</v>
      </c>
      <c r="L9">
        <v>2.7104761219512195E-2</v>
      </c>
      <c r="M9">
        <v>4.7617073170731702E-3</v>
      </c>
      <c r="N9">
        <v>3.6217073170731703E-3</v>
      </c>
      <c r="O9">
        <v>5.5420989439024376E-3</v>
      </c>
      <c r="P9">
        <v>1.0304365853658537E-2</v>
      </c>
      <c r="Q9">
        <v>5.8271219512195122E-3</v>
      </c>
      <c r="R9">
        <v>6.1780487804878039E-4</v>
      </c>
      <c r="S9">
        <v>6.3521951219512197E-3</v>
      </c>
      <c r="T9">
        <v>2.1527804878048776E-3</v>
      </c>
      <c r="U9">
        <v>4.4401219512195129E-3</v>
      </c>
      <c r="W9">
        <v>41</v>
      </c>
    </row>
    <row r="11" spans="1:23" x14ac:dyDescent="0.25">
      <c r="A11" t="s">
        <v>85</v>
      </c>
      <c r="B11">
        <v>4.8887300633858953E-2</v>
      </c>
      <c r="C11">
        <v>3.2860217247471456E-3</v>
      </c>
      <c r="D11">
        <v>1.7321391752538188E-3</v>
      </c>
      <c r="E11">
        <v>1.7772820914680541E-2</v>
      </c>
      <c r="F11">
        <v>6.3038534191235687E-2</v>
      </c>
      <c r="G11">
        <v>1.4486982193031938E-4</v>
      </c>
      <c r="H11">
        <v>6.3023524179468098E-3</v>
      </c>
      <c r="I11">
        <v>1.9944379086420752E-3</v>
      </c>
      <c r="J11">
        <v>1.5052923643069526E-2</v>
      </c>
      <c r="K11">
        <v>5.0275100340881618E-3</v>
      </c>
      <c r="L11">
        <v>0.1088079660199002</v>
      </c>
      <c r="M11">
        <v>1.1792543475970443E-2</v>
      </c>
      <c r="N11">
        <v>0</v>
      </c>
      <c r="O11">
        <v>7.4516947805207928E-2</v>
      </c>
      <c r="P11">
        <v>3.161445678089409E-3</v>
      </c>
      <c r="Q11">
        <v>1.6680588743096768E-3</v>
      </c>
      <c r="R11">
        <v>0</v>
      </c>
      <c r="S11">
        <v>3.7250703390153919E-2</v>
      </c>
      <c r="T11">
        <v>3.9541762990642727E-4</v>
      </c>
      <c r="U11">
        <v>0</v>
      </c>
    </row>
    <row r="12" spans="1:23" x14ac:dyDescent="0.25">
      <c r="B12">
        <v>1.2030826935418861E-3</v>
      </c>
      <c r="C12">
        <v>3.0195560518062915E-3</v>
      </c>
      <c r="D12">
        <v>6.5246968320374882E-2</v>
      </c>
      <c r="E12">
        <v>1.0506142346265825E-2</v>
      </c>
      <c r="F12">
        <v>2.7662011405535935E-2</v>
      </c>
      <c r="G12">
        <v>0.10807713391370073</v>
      </c>
      <c r="H12">
        <v>6.798299419707843E-3</v>
      </c>
      <c r="I12">
        <v>2.0182452903140888E-2</v>
      </c>
      <c r="J12">
        <v>8.3003808948746441E-2</v>
      </c>
      <c r="K12">
        <v>4.9162121788527404E-3</v>
      </c>
      <c r="L12">
        <v>3.7585727011726138E-3</v>
      </c>
      <c r="M12">
        <v>6.4504011503161568E-2</v>
      </c>
      <c r="N12">
        <v>0</v>
      </c>
      <c r="O12">
        <v>0</v>
      </c>
      <c r="P12">
        <v>0</v>
      </c>
      <c r="Q12">
        <v>5.3693575034635191E-2</v>
      </c>
      <c r="R12">
        <v>0.17812454035028413</v>
      </c>
      <c r="S12">
        <v>4.197674207224758E-2</v>
      </c>
      <c r="T12">
        <v>2.4588623548299725E-2</v>
      </c>
      <c r="U12">
        <v>7.7942286340599472E-3</v>
      </c>
    </row>
    <row r="13" spans="1:23" x14ac:dyDescent="0.25">
      <c r="B13">
        <v>2.3447494535664146E-3</v>
      </c>
      <c r="C13">
        <v>6.3959303467126657E-3</v>
      </c>
      <c r="D13">
        <v>5.7725644214681575E-4</v>
      </c>
      <c r="E13">
        <v>0.11414147745232665</v>
      </c>
      <c r="F13">
        <v>6.5957319296269159E-3</v>
      </c>
      <c r="G13">
        <v>9.084006505254167E-3</v>
      </c>
      <c r="H13">
        <v>6.4650502704928767E-2</v>
      </c>
      <c r="I13">
        <v>3.9801758755110231E-2</v>
      </c>
      <c r="J13">
        <v>5.5425625842204073E-3</v>
      </c>
      <c r="K13">
        <v>3.6568644611880271E-3</v>
      </c>
      <c r="L13">
        <v>3.8278322847272193E-2</v>
      </c>
      <c r="M13">
        <v>8.9633629291689405E-3</v>
      </c>
      <c r="N13">
        <v>0</v>
      </c>
      <c r="O13">
        <v>4.1092905409571617E-3</v>
      </c>
      <c r="P13">
        <v>1.400024553356119E-2</v>
      </c>
      <c r="Q13">
        <v>2.2355927625576186E-2</v>
      </c>
      <c r="R13">
        <v>3.4473069199013884E-2</v>
      </c>
      <c r="S13">
        <v>0</v>
      </c>
      <c r="T13">
        <v>0.11949599561805409</v>
      </c>
      <c r="U13">
        <v>2.5417845601073278E-3</v>
      </c>
    </row>
    <row r="14" spans="1:23" x14ac:dyDescent="0.25">
      <c r="B14">
        <v>0</v>
      </c>
      <c r="C14">
        <v>6.1013650931574317E-4</v>
      </c>
      <c r="D14">
        <v>0</v>
      </c>
      <c r="E14">
        <v>9.7667120362996282E-2</v>
      </c>
      <c r="F14">
        <v>1.1479999999999999E-4</v>
      </c>
      <c r="G14">
        <v>1.348E-3</v>
      </c>
      <c r="H14">
        <v>6.5007578512047332E-2</v>
      </c>
      <c r="I14">
        <v>3.8726042916879594E-4</v>
      </c>
      <c r="J14">
        <v>1.152E-3</v>
      </c>
      <c r="K14">
        <v>7.9992159615802333E-2</v>
      </c>
      <c r="L14">
        <v>0</v>
      </c>
      <c r="M14">
        <v>0</v>
      </c>
      <c r="N14">
        <v>3.7920000000000002E-3</v>
      </c>
      <c r="O14">
        <v>0</v>
      </c>
      <c r="P14">
        <v>0.15204354639378811</v>
      </c>
      <c r="Q14">
        <v>1.815858981308846E-2</v>
      </c>
      <c r="R14">
        <v>0</v>
      </c>
      <c r="S14">
        <v>0</v>
      </c>
      <c r="T14">
        <v>2.7041479249478935E-3</v>
      </c>
      <c r="U14">
        <v>3.4199999999999999E-3</v>
      </c>
    </row>
    <row r="15" spans="1:23" x14ac:dyDescent="0.25">
      <c r="B15">
        <v>2.951082663852184E-2</v>
      </c>
      <c r="C15">
        <v>1.4517109445983613E-2</v>
      </c>
      <c r="D15">
        <v>4.2757715353164187E-2</v>
      </c>
      <c r="E15">
        <v>1.9469006708669613E-2</v>
      </c>
      <c r="F15">
        <v>4.9888765156985929E-3</v>
      </c>
      <c r="G15">
        <v>3.9678233607637111E-3</v>
      </c>
      <c r="H15">
        <v>3.5405868942246788E-3</v>
      </c>
      <c r="I15">
        <v>6.9902613685040416E-2</v>
      </c>
      <c r="J15">
        <v>2.243885518965311E-2</v>
      </c>
      <c r="K15">
        <v>1.1243467239048441E-2</v>
      </c>
      <c r="L15">
        <v>1.8854707634964805E-2</v>
      </c>
      <c r="M15">
        <v>9.6651722982860414E-3</v>
      </c>
      <c r="N15">
        <v>2.2395436042987774E-2</v>
      </c>
      <c r="O15">
        <v>1.2355835328567094E-2</v>
      </c>
      <c r="P15">
        <v>0</v>
      </c>
      <c r="Q15">
        <v>4.0418670053440501E-3</v>
      </c>
      <c r="R15">
        <v>1.1011286129341215E-2</v>
      </c>
      <c r="S15">
        <v>0</v>
      </c>
      <c r="T15">
        <v>1.2784470614338668E-2</v>
      </c>
      <c r="U15">
        <v>1.6329931618554536E-3</v>
      </c>
    </row>
    <row r="16" spans="1:23" x14ac:dyDescent="0.25">
      <c r="B16">
        <v>2.6749158865280235E-2</v>
      </c>
      <c r="C16">
        <v>8.2463048542968598E-2</v>
      </c>
      <c r="D16">
        <v>1.6001605974088978E-2</v>
      </c>
      <c r="E16">
        <v>5.7653955577653129E-4</v>
      </c>
      <c r="F16">
        <v>4.8764009205047939E-4</v>
      </c>
      <c r="G16">
        <v>1.9532566545873417E-2</v>
      </c>
      <c r="H16">
        <v>2.856617044250069E-3</v>
      </c>
      <c r="I16">
        <v>3.2487795785494593E-2</v>
      </c>
      <c r="J16">
        <v>6.4141776557872165E-4</v>
      </c>
      <c r="K16">
        <v>2.6003601883921774E-2</v>
      </c>
      <c r="L16">
        <v>8.7026070088221264E-3</v>
      </c>
      <c r="M16">
        <v>0</v>
      </c>
      <c r="N16">
        <v>9.7544781382706471E-3</v>
      </c>
      <c r="O16">
        <v>8.8632668920663775E-5</v>
      </c>
      <c r="P16">
        <v>0</v>
      </c>
      <c r="Q16">
        <v>0</v>
      </c>
      <c r="R16">
        <v>3.5089044942830799E-2</v>
      </c>
      <c r="S16">
        <v>0</v>
      </c>
      <c r="T16">
        <v>0</v>
      </c>
      <c r="U16">
        <v>2.6871124720599252E-3</v>
      </c>
    </row>
    <row r="17" spans="1:21" x14ac:dyDescent="0.25">
      <c r="B17">
        <v>2.7233166837516348E-2</v>
      </c>
      <c r="C17">
        <v>2.7932739507045513E-3</v>
      </c>
      <c r="D17">
        <v>2.6951847135215052E-2</v>
      </c>
      <c r="E17">
        <v>5.0628217270609083E-3</v>
      </c>
      <c r="F17">
        <v>2.0791065773548018E-3</v>
      </c>
      <c r="G17">
        <v>1.0099188878320873E-2</v>
      </c>
      <c r="H17">
        <v>1.3771892535160158E-2</v>
      </c>
      <c r="I17">
        <v>3.348583342250868E-2</v>
      </c>
      <c r="J17">
        <v>5.9617393435137701E-2</v>
      </c>
      <c r="K17">
        <v>7.1923114615539277E-3</v>
      </c>
      <c r="L17">
        <v>1.815837173317035E-2</v>
      </c>
      <c r="M17">
        <v>1.0040398398470053E-2</v>
      </c>
      <c r="N17">
        <v>0</v>
      </c>
      <c r="O17">
        <v>6.2450216973201963E-3</v>
      </c>
      <c r="P17">
        <v>5.2400000000000005E-4</v>
      </c>
      <c r="Q17">
        <v>0.14630578914041645</v>
      </c>
      <c r="R17">
        <v>0</v>
      </c>
      <c r="S17">
        <v>0.11396587531362183</v>
      </c>
      <c r="T17">
        <v>0</v>
      </c>
      <c r="U17">
        <v>5.6014055378985021E-3</v>
      </c>
    </row>
    <row r="18" spans="1:21" x14ac:dyDescent="0.25">
      <c r="B18">
        <v>1.8180414152998252E-2</v>
      </c>
      <c r="C18">
        <v>4.7320008093715395E-3</v>
      </c>
      <c r="D18">
        <v>1.4363460042539475E-2</v>
      </c>
      <c r="E18">
        <v>2.2874869984371566E-2</v>
      </c>
      <c r="F18">
        <v>3.2577820904087097E-2</v>
      </c>
      <c r="G18">
        <v>6.2263582160539269E-3</v>
      </c>
      <c r="H18">
        <v>3.2378472331744394E-2</v>
      </c>
      <c r="I18">
        <v>4.5221860137814887E-2</v>
      </c>
      <c r="J18">
        <v>9.8097555722792776E-3</v>
      </c>
      <c r="K18">
        <v>1.27934566576808E-2</v>
      </c>
      <c r="L18">
        <v>4.0786106208599786E-2</v>
      </c>
      <c r="M18">
        <v>1.2116578423582481E-2</v>
      </c>
      <c r="N18">
        <v>7.0219630715172053E-3</v>
      </c>
      <c r="O18">
        <v>1.0494969332783868E-2</v>
      </c>
      <c r="P18">
        <v>2.0980667953927976E-2</v>
      </c>
      <c r="Q18">
        <v>9.734870317938453E-3</v>
      </c>
      <c r="R18">
        <v>2.759151082060339E-3</v>
      </c>
      <c r="S18">
        <v>1.5467391429082798E-2</v>
      </c>
      <c r="T18">
        <v>5.034378725020233E-3</v>
      </c>
      <c r="U18">
        <v>1.0373585386240175E-2</v>
      </c>
    </row>
    <row r="20" spans="1:21" x14ac:dyDescent="0.25">
      <c r="A20" t="s">
        <v>86</v>
      </c>
      <c r="B20">
        <f>_xlfn.CONFIDENCE.NORM(0.05,B11,7)</f>
        <v>3.6215553647478277E-2</v>
      </c>
      <c r="C20">
        <f t="shared" ref="C20:U20" si="0">_xlfn.CONFIDENCE.NORM(0.05,C11,7)</f>
        <v>2.4342742290200696E-3</v>
      </c>
      <c r="D20">
        <f t="shared" si="0"/>
        <v>1.2831630794287892E-3</v>
      </c>
      <c r="E20">
        <f t="shared" si="0"/>
        <v>1.3166048052504837E-2</v>
      </c>
      <c r="F20">
        <f t="shared" si="0"/>
        <v>4.6698741539432008E-2</v>
      </c>
      <c r="G20">
        <f t="shared" si="0"/>
        <v>1.0731909391586236E-4</v>
      </c>
      <c r="H20">
        <f t="shared" si="0"/>
        <v>4.668762217142906E-3</v>
      </c>
      <c r="I20">
        <f t="shared" si="0"/>
        <v>1.4774731298411222E-3</v>
      </c>
      <c r="J20">
        <f t="shared" si="0"/>
        <v>1.1151156981030204E-2</v>
      </c>
      <c r="K20">
        <f t="shared" si="0"/>
        <v>3.7243631166383557E-3</v>
      </c>
      <c r="L20">
        <f t="shared" si="0"/>
        <v>8.0604588094960225E-2</v>
      </c>
      <c r="M20">
        <f t="shared" si="0"/>
        <v>8.7358779346970103E-3</v>
      </c>
      <c r="N20" t="e">
        <f t="shared" si="0"/>
        <v>#NUM!</v>
      </c>
      <c r="O20">
        <f t="shared" si="0"/>
        <v>5.5201913091858616E-2</v>
      </c>
      <c r="P20">
        <f t="shared" si="0"/>
        <v>2.3419886979633739E-3</v>
      </c>
      <c r="Q20">
        <f t="shared" si="0"/>
        <v>1.2356926004598232E-3</v>
      </c>
      <c r="R20" t="e">
        <f t="shared" si="0"/>
        <v>#NUM!</v>
      </c>
      <c r="S20">
        <f t="shared" si="0"/>
        <v>2.7595200175525251E-2</v>
      </c>
      <c r="T20">
        <f t="shared" si="0"/>
        <v>2.9292409692010743E-4</v>
      </c>
      <c r="U20" t="e">
        <f t="shared" si="0"/>
        <v>#NUM!</v>
      </c>
    </row>
    <row r="21" spans="1:21" x14ac:dyDescent="0.25">
      <c r="B21">
        <f>_xlfn.CONFIDENCE.NORM(0.05,B12,4)</f>
        <v>1.1789993748827676E-3</v>
      </c>
      <c r="C21">
        <f t="shared" ref="C21:U21" si="1">_xlfn.CONFIDENCE.NORM(0.05,C12,4)</f>
        <v>2.9591105554201457E-3</v>
      </c>
      <c r="D21">
        <f t="shared" si="1"/>
        <v>6.39408540041803E-2</v>
      </c>
      <c r="E21">
        <f t="shared" si="1"/>
        <v>1.0295830307566077E-2</v>
      </c>
      <c r="F21">
        <f t="shared" si="1"/>
        <v>2.710827304739331E-2</v>
      </c>
      <c r="G21">
        <f t="shared" si="1"/>
        <v>0.10591364501158292</v>
      </c>
      <c r="H21">
        <f t="shared" si="1"/>
        <v>6.662211009373459E-3</v>
      </c>
      <c r="I21">
        <f t="shared" si="1"/>
        <v>1.9778440404915994E-2</v>
      </c>
      <c r="J21">
        <f t="shared" si="1"/>
        <v>8.1342238059593217E-2</v>
      </c>
      <c r="K21">
        <f t="shared" si="1"/>
        <v>4.817799405454278E-3</v>
      </c>
      <c r="L21">
        <f t="shared" si="1"/>
        <v>3.6833335637868744E-3</v>
      </c>
      <c r="M21">
        <f t="shared" si="1"/>
        <v>6.3212769702277002E-2</v>
      </c>
      <c r="N21" t="e">
        <f t="shared" si="1"/>
        <v>#NUM!</v>
      </c>
      <c r="O21" t="e">
        <f t="shared" si="1"/>
        <v>#NUM!</v>
      </c>
      <c r="P21" t="e">
        <f t="shared" si="1"/>
        <v>#NUM!</v>
      </c>
      <c r="Q21">
        <f t="shared" si="1"/>
        <v>5.2618736634541967E-2</v>
      </c>
      <c r="R21">
        <f t="shared" si="1"/>
        <v>0.17455884192465423</v>
      </c>
      <c r="S21">
        <f t="shared" si="1"/>
        <v>4.1136451324966239E-2</v>
      </c>
      <c r="T21">
        <f t="shared" si="1"/>
        <v>2.4096408292040461E-2</v>
      </c>
      <c r="U21">
        <f t="shared" si="1"/>
        <v>7.638203705014157E-3</v>
      </c>
    </row>
    <row r="22" spans="1:21" x14ac:dyDescent="0.25">
      <c r="B22">
        <f>_xlfn.CONFIDENCE.NORM(0.05,B13,4)</f>
        <v>2.2978122408800717E-3</v>
      </c>
      <c r="C22">
        <f t="shared" ref="C22:U22" si="2">_xlfn.CONFIDENCE.NORM(0.05,C13,4)</f>
        <v>6.2678965635918011E-3</v>
      </c>
      <c r="D22">
        <f t="shared" si="2"/>
        <v>5.6570091822574396E-4</v>
      </c>
      <c r="E22">
        <f t="shared" si="2"/>
        <v>0.11185659247437542</v>
      </c>
      <c r="F22">
        <f t="shared" si="2"/>
        <v>6.4636985168748133E-3</v>
      </c>
      <c r="G22">
        <f t="shared" si="2"/>
        <v>8.9021627928128622E-3</v>
      </c>
      <c r="H22">
        <f t="shared" si="2"/>
        <v>6.3356328442034843E-2</v>
      </c>
      <c r="I22">
        <f t="shared" si="2"/>
        <v>3.9005006840683906E-2</v>
      </c>
      <c r="J22">
        <f t="shared" si="2"/>
        <v>5.4316115235656234E-3</v>
      </c>
      <c r="K22">
        <f t="shared" si="2"/>
        <v>3.5836613201365008E-3</v>
      </c>
      <c r="L22">
        <f t="shared" si="2"/>
        <v>3.7512067084625088E-2</v>
      </c>
      <c r="M22">
        <f t="shared" si="2"/>
        <v>8.783934260766282E-3</v>
      </c>
      <c r="N22" t="e">
        <f t="shared" si="2"/>
        <v>#NUM!</v>
      </c>
      <c r="O22">
        <f t="shared" si="2"/>
        <v>4.0270307311435754E-3</v>
      </c>
      <c r="P22">
        <f t="shared" si="2"/>
        <v>1.3719988510248839E-2</v>
      </c>
      <c r="Q22">
        <f t="shared" si="2"/>
        <v>2.190840649355668E-2</v>
      </c>
      <c r="R22">
        <f t="shared" si="2"/>
        <v>3.3782987033312124E-2</v>
      </c>
      <c r="S22" t="e">
        <f t="shared" si="2"/>
        <v>#NUM!</v>
      </c>
      <c r="T22">
        <f t="shared" si="2"/>
        <v>0.11710392385407103</v>
      </c>
      <c r="U22">
        <f t="shared" si="2"/>
        <v>2.4909030971351728E-3</v>
      </c>
    </row>
    <row r="23" spans="1:21" x14ac:dyDescent="0.25">
      <c r="B23" t="e">
        <f>_xlfn.CONFIDENCE.NORM(0.05,B14,5)</f>
        <v>#NUM!</v>
      </c>
      <c r="C23">
        <f t="shared" ref="C23:U23" si="3">_xlfn.CONFIDENCE.NORM(0.05,C14,5)</f>
        <v>5.3479840324396216E-4</v>
      </c>
      <c r="D23" t="e">
        <f t="shared" si="3"/>
        <v>#NUM!</v>
      </c>
      <c r="E23">
        <f t="shared" si="3"/>
        <v>8.5607432471372258E-2</v>
      </c>
      <c r="F23">
        <f t="shared" si="3"/>
        <v>1.0062478765819152E-4</v>
      </c>
      <c r="G23">
        <f t="shared" si="3"/>
        <v>1.1815523846972317E-3</v>
      </c>
      <c r="H23">
        <f t="shared" si="3"/>
        <v>5.69806078741113E-2</v>
      </c>
      <c r="I23">
        <f t="shared" si="3"/>
        <v>3.3944249523981023E-4</v>
      </c>
      <c r="J23">
        <f t="shared" si="3"/>
        <v>1.0097539667442217E-3</v>
      </c>
      <c r="K23">
        <f t="shared" si="3"/>
        <v>7.0114930972650466E-2</v>
      </c>
      <c r="L23" t="e">
        <f t="shared" si="3"/>
        <v>#NUM!</v>
      </c>
      <c r="M23" t="e">
        <f t="shared" si="3"/>
        <v>#NUM!</v>
      </c>
      <c r="N23">
        <f t="shared" si="3"/>
        <v>3.3237734738663966E-3</v>
      </c>
      <c r="O23" t="e">
        <f t="shared" si="3"/>
        <v>#NUM!</v>
      </c>
      <c r="P23">
        <f t="shared" si="3"/>
        <v>0.13326959556335646</v>
      </c>
      <c r="Q23">
        <f t="shared" si="3"/>
        <v>1.5916413276256328E-2</v>
      </c>
      <c r="R23" t="e">
        <f t="shared" si="3"/>
        <v>#NUM!</v>
      </c>
      <c r="S23" t="e">
        <f t="shared" si="3"/>
        <v>#NUM!</v>
      </c>
      <c r="T23">
        <f t="shared" si="3"/>
        <v>2.3702466092702179E-3</v>
      </c>
      <c r="U23">
        <f t="shared" si="3"/>
        <v>2.9977070887719083E-3</v>
      </c>
    </row>
    <row r="24" spans="1:21" x14ac:dyDescent="0.25">
      <c r="B24">
        <f>_xlfn.CONFIDENCE.NORM(0.05,B15,3)</f>
        <v>3.3394030424946375E-2</v>
      </c>
      <c r="C24">
        <f t="shared" ref="C24:U24" si="4">_xlfn.CONFIDENCE.NORM(0.05,C15,3)</f>
        <v>1.642735394909749E-2</v>
      </c>
      <c r="D24">
        <f t="shared" si="4"/>
        <v>4.8384020715330288E-2</v>
      </c>
      <c r="E24">
        <f t="shared" si="4"/>
        <v>2.2030850248163814E-2</v>
      </c>
      <c r="F24">
        <f t="shared" si="4"/>
        <v>5.6453414942321655E-3</v>
      </c>
      <c r="G24">
        <f t="shared" si="4"/>
        <v>4.4899323103743862E-3</v>
      </c>
      <c r="H24">
        <f t="shared" si="4"/>
        <v>4.006477619761706E-3</v>
      </c>
      <c r="I24">
        <f t="shared" si="4"/>
        <v>7.9100800420629488E-2</v>
      </c>
      <c r="J24">
        <f t="shared" si="4"/>
        <v>2.5391488421612526E-2</v>
      </c>
      <c r="K24">
        <f t="shared" si="4"/>
        <v>1.2722947129260014E-2</v>
      </c>
      <c r="L24">
        <f t="shared" si="4"/>
        <v>2.1335718179903242E-2</v>
      </c>
      <c r="M24">
        <f t="shared" si="4"/>
        <v>1.0936971090128688E-2</v>
      </c>
      <c r="N24">
        <f t="shared" si="4"/>
        <v>2.534235593466027E-2</v>
      </c>
      <c r="O24">
        <f t="shared" si="4"/>
        <v>1.398168699040089E-2</v>
      </c>
      <c r="P24" t="e">
        <f t="shared" si="4"/>
        <v>#NUM!</v>
      </c>
      <c r="Q24">
        <f t="shared" si="4"/>
        <v>4.5737190422805033E-3</v>
      </c>
      <c r="R24">
        <f t="shared" si="4"/>
        <v>1.2460214297793345E-2</v>
      </c>
      <c r="S24" t="e">
        <f t="shared" si="4"/>
        <v>#NUM!</v>
      </c>
      <c r="T24">
        <f t="shared" si="4"/>
        <v>1.4466724564901664E-2</v>
      </c>
      <c r="U24">
        <f t="shared" si="4"/>
        <v>1.847871765799572E-3</v>
      </c>
    </row>
    <row r="25" spans="1:21" x14ac:dyDescent="0.25">
      <c r="B25">
        <f>_xlfn.CONFIDENCE.NORM(0.05,B16,8)</f>
        <v>1.8535880784764477E-2</v>
      </c>
      <c r="C25">
        <f t="shared" ref="C25:U25" si="5">_xlfn.CONFIDENCE.NORM(0.05,C16,8)</f>
        <v>5.7142927171616634E-2</v>
      </c>
      <c r="D25">
        <f t="shared" si="5"/>
        <v>1.1088343457613281E-2</v>
      </c>
      <c r="E25">
        <f t="shared" si="5"/>
        <v>3.9951418761977942E-4</v>
      </c>
      <c r="F25">
        <f t="shared" si="5"/>
        <v>3.3791113423949402E-4</v>
      </c>
      <c r="G25">
        <f t="shared" si="5"/>
        <v>1.3535129337645269E-2</v>
      </c>
      <c r="H25">
        <f t="shared" si="5"/>
        <v>1.9794982431643213E-3</v>
      </c>
      <c r="I25">
        <f t="shared" si="5"/>
        <v>2.2512480211904145E-2</v>
      </c>
      <c r="J25">
        <f t="shared" si="5"/>
        <v>4.4447166716068764E-4</v>
      </c>
      <c r="K25">
        <f t="shared" si="5"/>
        <v>1.8019245648896828E-2</v>
      </c>
      <c r="L25">
        <f t="shared" si="5"/>
        <v>6.0304881676694457E-3</v>
      </c>
      <c r="M25" t="e">
        <f t="shared" si="5"/>
        <v>#NUM!</v>
      </c>
      <c r="N25">
        <f t="shared" si="5"/>
        <v>6.7593842781823055E-3</v>
      </c>
      <c r="O25">
        <f t="shared" si="5"/>
        <v>6.1418177409733362E-5</v>
      </c>
      <c r="P25" t="e">
        <f t="shared" si="5"/>
        <v>#NUM!</v>
      </c>
      <c r="Q25" t="e">
        <f t="shared" si="5"/>
        <v>#NUM!</v>
      </c>
      <c r="R25">
        <f t="shared" si="5"/>
        <v>2.4315020789523457E-2</v>
      </c>
      <c r="S25" t="e">
        <f t="shared" si="5"/>
        <v>#NUM!</v>
      </c>
      <c r="T25" t="e">
        <f t="shared" si="5"/>
        <v>#NUM!</v>
      </c>
      <c r="U25">
        <f t="shared" si="5"/>
        <v>1.8620397257427829E-3</v>
      </c>
    </row>
    <row r="26" spans="1:21" x14ac:dyDescent="0.25">
      <c r="B26">
        <f>_xlfn.CONFIDENCE.NORM(0.05,B17,5)</f>
        <v>2.3870484584365734E-2</v>
      </c>
      <c r="C26">
        <f t="shared" ref="C26:U26" si="6">_xlfn.CONFIDENCE.NORM(0.05,C17,5)</f>
        <v>2.4483675797979379E-3</v>
      </c>
      <c r="D26">
        <f t="shared" si="6"/>
        <v>2.3623901524190354E-2</v>
      </c>
      <c r="E26">
        <f t="shared" si="6"/>
        <v>4.4376773626897421E-3</v>
      </c>
      <c r="F26">
        <f t="shared" si="6"/>
        <v>1.8223837793125113E-3</v>
      </c>
      <c r="G26">
        <f t="shared" si="6"/>
        <v>8.8521666933885652E-3</v>
      </c>
      <c r="H26">
        <f t="shared" si="6"/>
        <v>1.2071374233466237E-2</v>
      </c>
      <c r="I26">
        <f t="shared" si="6"/>
        <v>2.9351087784821504E-2</v>
      </c>
      <c r="J26">
        <f t="shared" si="6"/>
        <v>5.2255989156320494E-2</v>
      </c>
      <c r="K26">
        <f t="shared" si="6"/>
        <v>6.3042231148993134E-3</v>
      </c>
      <c r="L26">
        <f t="shared" si="6"/>
        <v>1.5916222124292456E-2</v>
      </c>
      <c r="M26">
        <f t="shared" si="6"/>
        <v>8.8006355126280088E-3</v>
      </c>
      <c r="N26" t="e">
        <f t="shared" si="6"/>
        <v>#NUM!</v>
      </c>
      <c r="O26">
        <f t="shared" si="6"/>
        <v>5.4739022840909722E-3</v>
      </c>
      <c r="P26">
        <f t="shared" si="6"/>
        <v>4.5929781126212866E-4</v>
      </c>
      <c r="Q26">
        <f t="shared" si="6"/>
        <v>0.12824032199841942</v>
      </c>
      <c r="R26" t="e">
        <f t="shared" si="6"/>
        <v>#NUM!</v>
      </c>
      <c r="S26">
        <f t="shared" si="6"/>
        <v>9.9893658568929691E-2</v>
      </c>
      <c r="T26" t="e">
        <f t="shared" si="6"/>
        <v>#NUM!</v>
      </c>
      <c r="U26">
        <f t="shared" si="6"/>
        <v>4.9097582128785266E-3</v>
      </c>
    </row>
    <row r="27" spans="1:21" x14ac:dyDescent="0.25">
      <c r="B27">
        <f>_xlfn.CONFIDENCE.NORM(0.05,B18,41)</f>
        <v>5.5649329362668842E-3</v>
      </c>
      <c r="C27">
        <f t="shared" ref="C27:U27" si="7">_xlfn.CONFIDENCE.NORM(0.05,C18,41)</f>
        <v>1.4484415446702266E-3</v>
      </c>
      <c r="D27">
        <f t="shared" si="7"/>
        <v>4.3965825638960596E-3</v>
      </c>
      <c r="E27">
        <f t="shared" si="7"/>
        <v>7.0018821528253618E-3</v>
      </c>
      <c r="F27">
        <f t="shared" si="7"/>
        <v>9.9719064161725834E-3</v>
      </c>
      <c r="G27">
        <f t="shared" si="7"/>
        <v>1.9058567983062248E-3</v>
      </c>
      <c r="H27">
        <f t="shared" si="7"/>
        <v>9.9108868251615197E-3</v>
      </c>
      <c r="I27">
        <f t="shared" si="7"/>
        <v>1.3842182955918977E-2</v>
      </c>
      <c r="J27">
        <f t="shared" si="7"/>
        <v>3.0027166279873582E-3</v>
      </c>
      <c r="K27">
        <f t="shared" si="7"/>
        <v>3.9160124584559884E-3</v>
      </c>
      <c r="L27">
        <f t="shared" si="7"/>
        <v>1.2484421084812567E-2</v>
      </c>
      <c r="M27">
        <f t="shared" si="7"/>
        <v>3.708823450159679E-3</v>
      </c>
      <c r="N27">
        <f t="shared" si="7"/>
        <v>2.1493874256704689E-3</v>
      </c>
      <c r="O27">
        <f t="shared" si="7"/>
        <v>3.2124570988108143E-3</v>
      </c>
      <c r="P27">
        <f t="shared" si="7"/>
        <v>6.4220764796184765E-3</v>
      </c>
      <c r="Q27">
        <f t="shared" si="7"/>
        <v>2.9797946299066238E-3</v>
      </c>
      <c r="R27">
        <f t="shared" si="7"/>
        <v>8.4456220873064018E-4</v>
      </c>
      <c r="S27">
        <f t="shared" si="7"/>
        <v>4.7344903849530721E-3</v>
      </c>
      <c r="T27">
        <f t="shared" si="7"/>
        <v>1.5409978972281049E-3</v>
      </c>
      <c r="U27">
        <f t="shared" si="7"/>
        <v>3.1753020859287976E-3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24F9-B3CE-469B-B95F-06837D82CB81}">
  <dimension ref="A1:V82"/>
  <sheetViews>
    <sheetView tabSelected="1" workbookViewId="0">
      <selection activeCell="V80" sqref="B2:V80"/>
    </sheetView>
  </sheetViews>
  <sheetFormatPr defaultRowHeight="15" x14ac:dyDescent="0.25"/>
  <sheetData>
    <row r="1" spans="1:22" x14ac:dyDescent="0.25">
      <c r="B1">
        <v>2</v>
      </c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 t="s">
        <v>1</v>
      </c>
      <c r="N1" s="2"/>
      <c r="O1" s="2"/>
      <c r="P1" s="2"/>
      <c r="Q1" s="2"/>
      <c r="R1" s="2" t="s">
        <v>2</v>
      </c>
      <c r="S1" s="2"/>
      <c r="T1" s="2"/>
      <c r="U1" s="2"/>
      <c r="V1" s="2"/>
    </row>
    <row r="2" spans="1:22" x14ac:dyDescent="0.25">
      <c r="A2" t="s">
        <v>5</v>
      </c>
      <c r="B2">
        <v>1</v>
      </c>
      <c r="C2" s="1">
        <v>0.186</v>
      </c>
      <c r="D2" s="1">
        <v>3.6700000000000003E-2</v>
      </c>
      <c r="E2" s="1">
        <v>0.152</v>
      </c>
      <c r="F2" s="1">
        <v>4.1300000000000003E-2</v>
      </c>
      <c r="G2" s="1">
        <v>0.19400000000000001</v>
      </c>
      <c r="H2" s="1">
        <v>3.8899999999999998E-3</v>
      </c>
      <c r="I2" s="1">
        <v>7.5700000000000003E-3</v>
      </c>
      <c r="J2" s="1">
        <v>0.151</v>
      </c>
      <c r="K2" s="1">
        <v>0</v>
      </c>
      <c r="L2" s="1">
        <v>3.7400000000000003E-2</v>
      </c>
      <c r="M2" s="1">
        <v>4.4999999999999998E-2</v>
      </c>
      <c r="N2" s="1">
        <v>5.1799999999999999E-2</v>
      </c>
      <c r="O2" s="1">
        <v>0.27100000000000002</v>
      </c>
      <c r="P2" s="1">
        <v>0.122</v>
      </c>
      <c r="Q2" s="1">
        <v>0</v>
      </c>
      <c r="R2" s="1">
        <v>0</v>
      </c>
      <c r="S2" s="1">
        <v>6.43E-3</v>
      </c>
      <c r="T2" s="1">
        <v>0</v>
      </c>
      <c r="U2" s="1">
        <v>3.0300000000000001E-2</v>
      </c>
      <c r="V2" s="1">
        <v>0.11</v>
      </c>
    </row>
    <row r="3" spans="1:22" x14ac:dyDescent="0.25">
      <c r="A3" t="s">
        <v>8</v>
      </c>
      <c r="B3">
        <v>1</v>
      </c>
      <c r="C3" s="1">
        <v>0.253</v>
      </c>
      <c r="D3" s="1">
        <v>4.0400000000000002E-3</v>
      </c>
      <c r="E3" s="1">
        <v>0.246</v>
      </c>
      <c r="F3" s="1">
        <v>0</v>
      </c>
      <c r="G3" s="1">
        <v>0.186</v>
      </c>
      <c r="H3" s="1">
        <v>1.3599999999999999E-2</v>
      </c>
      <c r="I3" s="1">
        <v>1.2E-4</v>
      </c>
      <c r="J3" s="1">
        <v>1.6900000000000001E-3</v>
      </c>
      <c r="K3" s="1">
        <v>4.7600000000000003E-2</v>
      </c>
      <c r="L3" s="1">
        <v>1.2699999999999999E-2</v>
      </c>
      <c r="M3" s="1">
        <v>1.35E-2</v>
      </c>
      <c r="N3" s="1">
        <v>3.2199999999999999E-2</v>
      </c>
      <c r="O3" s="1">
        <v>0.223</v>
      </c>
      <c r="P3" s="1">
        <v>0.129</v>
      </c>
      <c r="Q3" s="1">
        <v>0</v>
      </c>
      <c r="R3" s="1">
        <v>9.8499999999999994E-3</v>
      </c>
      <c r="S3" s="1">
        <v>0</v>
      </c>
      <c r="T3" s="1">
        <v>0</v>
      </c>
      <c r="U3" s="1">
        <v>6.0600000000000003E-3</v>
      </c>
      <c r="V3" s="1">
        <v>0.112</v>
      </c>
    </row>
    <row r="4" spans="1:22" x14ac:dyDescent="0.25">
      <c r="A4" t="s">
        <v>11</v>
      </c>
      <c r="B4">
        <v>1</v>
      </c>
      <c r="C4" s="1">
        <v>3.54E-5</v>
      </c>
      <c r="D4" s="1">
        <v>4.5199999999999997E-3</v>
      </c>
      <c r="E4" s="1">
        <v>0.16700000000000001</v>
      </c>
      <c r="F4" s="1">
        <v>2.4299999999999999E-2</v>
      </c>
      <c r="G4" s="1">
        <v>7.3899999999999993E-2</v>
      </c>
      <c r="H4" s="1">
        <v>0.32</v>
      </c>
      <c r="I4" s="1">
        <v>1.5699999999999999E-2</v>
      </c>
      <c r="J4" s="1">
        <v>4.7100000000000003E-2</v>
      </c>
      <c r="K4" s="1">
        <v>0.17899999999999999</v>
      </c>
      <c r="L4" s="1">
        <v>1.2200000000000001E-2</v>
      </c>
      <c r="M4" s="1">
        <v>5.2199999999999998E-3</v>
      </c>
      <c r="N4" s="1">
        <v>7.1400000000000005E-2</v>
      </c>
      <c r="O4" s="1">
        <v>0</v>
      </c>
      <c r="P4" s="1">
        <v>0</v>
      </c>
      <c r="Q4" s="1">
        <v>0</v>
      </c>
      <c r="R4" s="1">
        <v>0.124</v>
      </c>
      <c r="S4" s="1">
        <v>7.7100000000000002E-2</v>
      </c>
      <c r="T4" s="1">
        <v>1.55E-2</v>
      </c>
      <c r="U4" s="1">
        <v>5.2600000000000001E-2</v>
      </c>
      <c r="V4" s="1">
        <v>1.7999999999999999E-2</v>
      </c>
    </row>
    <row r="5" spans="1:22" x14ac:dyDescent="0.25">
      <c r="A5" t="s">
        <v>13</v>
      </c>
      <c r="B5">
        <v>1</v>
      </c>
      <c r="C5" s="1">
        <v>0.19600000000000001</v>
      </c>
      <c r="D5" s="1">
        <v>8.1899999999999994E-3</v>
      </c>
      <c r="E5" s="1">
        <v>0.159</v>
      </c>
      <c r="F5" s="1">
        <v>0</v>
      </c>
      <c r="G5" s="1">
        <v>0.182</v>
      </c>
      <c r="H5" s="1">
        <v>8.3800000000000003E-3</v>
      </c>
      <c r="I5" s="1">
        <v>0</v>
      </c>
      <c r="J5" s="1">
        <v>3.7599999999999999E-3</v>
      </c>
      <c r="K5" s="1">
        <v>0</v>
      </c>
      <c r="L5" s="1">
        <v>1.4500000000000001E-2</v>
      </c>
      <c r="M5" s="1">
        <v>0</v>
      </c>
      <c r="N5" s="1">
        <v>5.3499999999999999E-2</v>
      </c>
      <c r="O5" s="1">
        <v>0.27</v>
      </c>
      <c r="P5" s="1">
        <v>0.1</v>
      </c>
      <c r="Q5" s="1">
        <v>0</v>
      </c>
      <c r="R5" s="1">
        <v>5.79E-3</v>
      </c>
      <c r="S5" s="1">
        <v>2.5899999999999999E-2</v>
      </c>
      <c r="T5" s="1">
        <v>0</v>
      </c>
      <c r="U5" s="1">
        <v>1.01E-3</v>
      </c>
      <c r="V5" s="1">
        <v>0.114</v>
      </c>
    </row>
    <row r="6" spans="1:22" x14ac:dyDescent="0.25">
      <c r="A6" t="s">
        <v>14</v>
      </c>
      <c r="B6">
        <v>1</v>
      </c>
      <c r="C6" s="1">
        <v>6.8099999999999994E-2</v>
      </c>
      <c r="D6" s="1">
        <v>9.2700000000000005E-3</v>
      </c>
      <c r="E6" s="1">
        <v>0</v>
      </c>
      <c r="F6" s="1">
        <v>4.9299999999999997E-2</v>
      </c>
      <c r="G6" s="1">
        <v>0.18099999999999999</v>
      </c>
      <c r="H6" s="1">
        <v>0</v>
      </c>
      <c r="I6" s="1">
        <v>2.0799999999999998E-3</v>
      </c>
      <c r="J6" s="1">
        <v>2.5500000000000002E-3</v>
      </c>
      <c r="K6" s="1">
        <v>5.8000000000000003E-2</v>
      </c>
      <c r="L6" s="1">
        <v>1.5299999999999999E-2</v>
      </c>
      <c r="M6" s="1">
        <v>0.127</v>
      </c>
      <c r="N6" s="1">
        <v>0</v>
      </c>
      <c r="O6" s="1">
        <v>0</v>
      </c>
      <c r="P6" s="1">
        <v>0.24</v>
      </c>
      <c r="Q6" s="1">
        <v>0</v>
      </c>
      <c r="R6" s="1">
        <v>0</v>
      </c>
      <c r="S6" s="1">
        <v>0</v>
      </c>
      <c r="T6" s="1">
        <v>0.111</v>
      </c>
      <c r="U6" s="1">
        <v>0</v>
      </c>
      <c r="V6" s="1">
        <v>0</v>
      </c>
    </row>
    <row r="7" spans="1:22" x14ac:dyDescent="0.25">
      <c r="A7" t="s">
        <v>15</v>
      </c>
      <c r="B7">
        <v>1</v>
      </c>
      <c r="C7" s="1">
        <v>6.88E-2</v>
      </c>
      <c r="D7" s="1">
        <v>6.3099999999999996E-3</v>
      </c>
      <c r="E7" s="1">
        <v>6.8699999999999997E-2</v>
      </c>
      <c r="F7" s="1">
        <v>1.32E-2</v>
      </c>
      <c r="G7" s="1">
        <v>5.3099999999999996E-3</v>
      </c>
      <c r="H7" s="1">
        <v>7.5900000000000004E-3</v>
      </c>
      <c r="I7" s="1">
        <v>2.2200000000000001E-2</v>
      </c>
      <c r="J7" s="1">
        <v>1.9400000000000001E-2</v>
      </c>
      <c r="K7" s="1">
        <v>0.16200000000000001</v>
      </c>
      <c r="L7" s="1">
        <v>1.9099999999999999E-2</v>
      </c>
      <c r="M7" s="1">
        <v>4.6199999999999998E-2</v>
      </c>
      <c r="N7" s="1">
        <v>0</v>
      </c>
      <c r="O7" s="1">
        <v>0</v>
      </c>
      <c r="P7" s="1">
        <v>2.07E-2</v>
      </c>
      <c r="Q7" s="1">
        <v>0</v>
      </c>
      <c r="R7" s="1">
        <v>5.5399999999999998E-3</v>
      </c>
      <c r="S7" s="1">
        <v>0</v>
      </c>
      <c r="T7" s="1">
        <v>0.34799999999999998</v>
      </c>
      <c r="U7" s="1">
        <v>0</v>
      </c>
      <c r="V7" s="1">
        <v>1.43E-2</v>
      </c>
    </row>
    <row r="8" spans="1:22" x14ac:dyDescent="0.25">
      <c r="A8" t="s">
        <v>17</v>
      </c>
      <c r="B8">
        <v>1</v>
      </c>
      <c r="C8" s="1">
        <v>2.7899999999999999E-3</v>
      </c>
      <c r="D8" s="1">
        <v>9.5499999999999995E-3</v>
      </c>
      <c r="E8" s="1">
        <v>0.20899999999999999</v>
      </c>
      <c r="F8" s="1">
        <v>0</v>
      </c>
      <c r="G8" s="1">
        <v>4.3999999999999997E-2</v>
      </c>
      <c r="H8" s="1">
        <v>0.24099999999999999</v>
      </c>
      <c r="I8" s="1">
        <v>0</v>
      </c>
      <c r="J8" s="1">
        <v>0</v>
      </c>
      <c r="K8" s="1">
        <v>0.22800000000000001</v>
      </c>
      <c r="L8" s="1">
        <v>5.2499999999999997E-4</v>
      </c>
      <c r="M8" s="1">
        <v>8.8900000000000003E-3</v>
      </c>
      <c r="N8" s="1">
        <v>0.17100000000000001</v>
      </c>
      <c r="O8" s="1">
        <v>0</v>
      </c>
      <c r="P8" s="1">
        <v>0</v>
      </c>
      <c r="Q8" s="1">
        <v>0</v>
      </c>
      <c r="R8" s="1">
        <v>0</v>
      </c>
      <c r="S8" s="1">
        <v>0.104</v>
      </c>
      <c r="T8" s="1">
        <v>0.10100000000000001</v>
      </c>
      <c r="U8" s="1">
        <v>1.09E-2</v>
      </c>
      <c r="V8" s="1">
        <v>0</v>
      </c>
    </row>
    <row r="9" spans="1:22" x14ac:dyDescent="0.25">
      <c r="A9" t="s">
        <v>20</v>
      </c>
      <c r="B9">
        <v>1</v>
      </c>
      <c r="C9" s="1">
        <v>0.185</v>
      </c>
      <c r="D9" s="1">
        <v>0</v>
      </c>
      <c r="E9" s="1">
        <v>0</v>
      </c>
      <c r="F9" s="1">
        <v>2.0100000000000001E-3</v>
      </c>
      <c r="G9" s="1">
        <v>2.64E-3</v>
      </c>
      <c r="H9" s="1">
        <v>0</v>
      </c>
      <c r="I9" s="1">
        <v>1.83E-2</v>
      </c>
      <c r="J9" s="1">
        <v>2.64E-3</v>
      </c>
      <c r="K9" s="1">
        <v>4.1799999999999997E-2</v>
      </c>
      <c r="L9" s="1">
        <v>2.0600000000000002E-3</v>
      </c>
      <c r="M9" s="1">
        <v>0.16300000000000001</v>
      </c>
      <c r="N9" s="1">
        <v>3.3700000000000001E-2</v>
      </c>
      <c r="O9" s="1">
        <v>0</v>
      </c>
      <c r="P9" s="1">
        <v>0.222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pans="1:22" x14ac:dyDescent="0.25">
      <c r="A10" t="s">
        <v>23</v>
      </c>
      <c r="B10">
        <v>1</v>
      </c>
      <c r="C10" s="1">
        <v>0</v>
      </c>
      <c r="D10" s="1">
        <v>6.6400000000000001E-3</v>
      </c>
      <c r="E10" s="1">
        <v>0.185</v>
      </c>
      <c r="F10" s="1">
        <v>0</v>
      </c>
      <c r="G10" s="1">
        <v>5.9200000000000003E-2</v>
      </c>
      <c r="H10" s="1">
        <v>0.24199999999999999</v>
      </c>
      <c r="I10" s="1">
        <v>0</v>
      </c>
      <c r="J10" s="1">
        <v>1.14E-3</v>
      </c>
      <c r="K10" s="1">
        <v>0.158</v>
      </c>
      <c r="L10" s="1">
        <v>1.24E-3</v>
      </c>
      <c r="M10" s="1">
        <v>0</v>
      </c>
      <c r="N10" s="1">
        <v>0.13100000000000001</v>
      </c>
      <c r="O10" s="1">
        <v>0</v>
      </c>
      <c r="P10" s="1">
        <v>0</v>
      </c>
      <c r="Q10" s="1">
        <v>0</v>
      </c>
      <c r="R10" s="1">
        <v>0</v>
      </c>
      <c r="S10" s="1">
        <v>0.123</v>
      </c>
      <c r="T10" s="1">
        <v>0</v>
      </c>
      <c r="U10" s="1">
        <v>8.2399999999999997E-4</v>
      </c>
      <c r="V10" s="1">
        <v>0</v>
      </c>
    </row>
    <row r="11" spans="1:22" x14ac:dyDescent="0.25">
      <c r="A11" t="s">
        <v>31</v>
      </c>
      <c r="B11">
        <v>1</v>
      </c>
      <c r="C11" s="1">
        <v>7.17E-2</v>
      </c>
      <c r="D11" s="1">
        <v>1.1000000000000001E-3</v>
      </c>
      <c r="E11" s="1">
        <v>0</v>
      </c>
      <c r="F11" s="1">
        <v>3.0300000000000001E-2</v>
      </c>
      <c r="G11" s="1">
        <v>8.5400000000000005E-4</v>
      </c>
      <c r="H11" s="1">
        <v>0</v>
      </c>
      <c r="I11" s="1">
        <v>0</v>
      </c>
      <c r="J11" s="1">
        <v>5.3800000000000002E-3</v>
      </c>
      <c r="K11" s="1">
        <v>4.82E-2</v>
      </c>
      <c r="L11" s="1">
        <v>4.64E-3</v>
      </c>
      <c r="M11" s="1">
        <v>3.3799999999999997E-2</v>
      </c>
      <c r="N11" s="1">
        <v>0</v>
      </c>
      <c r="O11" s="1">
        <v>0</v>
      </c>
      <c r="P11" s="1">
        <v>0.19900000000000001</v>
      </c>
      <c r="Q11" s="1">
        <v>6.1900000000000002E-3</v>
      </c>
      <c r="R11" s="1">
        <v>0</v>
      </c>
      <c r="S11" s="1">
        <v>0</v>
      </c>
      <c r="T11" s="1">
        <v>9.6500000000000004E-4</v>
      </c>
      <c r="U11" s="1">
        <v>0</v>
      </c>
      <c r="V11" s="1">
        <v>0</v>
      </c>
    </row>
    <row r="12" spans="1:22" x14ac:dyDescent="0.25">
      <c r="A12" t="s">
        <v>37</v>
      </c>
      <c r="B12">
        <v>1</v>
      </c>
      <c r="C12" s="1">
        <v>4.4400000000000002E-2</v>
      </c>
      <c r="D12" s="1">
        <v>5.5199999999999997E-3</v>
      </c>
      <c r="E12" s="1">
        <v>0</v>
      </c>
      <c r="F12" s="1">
        <v>2.3800000000000002E-2</v>
      </c>
      <c r="G12" s="1">
        <v>1.74E-3</v>
      </c>
      <c r="H12" s="1">
        <v>0</v>
      </c>
      <c r="I12" s="1">
        <v>0</v>
      </c>
      <c r="J12" s="1">
        <v>4.5399999999999998E-3</v>
      </c>
      <c r="K12" s="1">
        <v>3.9399999999999998E-2</v>
      </c>
      <c r="L12" s="1">
        <v>0</v>
      </c>
      <c r="M12" s="1">
        <v>2.07E-2</v>
      </c>
      <c r="N12" s="1">
        <v>0</v>
      </c>
      <c r="O12" s="1">
        <v>0</v>
      </c>
      <c r="P12" s="1">
        <v>0.19400000000000001</v>
      </c>
      <c r="Q12" s="1">
        <v>6.2199999999999998E-3</v>
      </c>
      <c r="R12" s="1">
        <v>0</v>
      </c>
      <c r="S12" s="1">
        <v>0</v>
      </c>
      <c r="T12" s="1">
        <v>4.3899999999999998E-3</v>
      </c>
      <c r="U12" s="1">
        <v>0</v>
      </c>
      <c r="V12" s="1">
        <v>0</v>
      </c>
    </row>
    <row r="13" spans="1:22" x14ac:dyDescent="0.25">
      <c r="A13" t="s">
        <v>55</v>
      </c>
      <c r="B13">
        <v>1</v>
      </c>
      <c r="C13" s="1">
        <v>6.3399999999999998E-2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2.9499999999999998E-2</v>
      </c>
      <c r="L13" s="1">
        <v>1.23E-3</v>
      </c>
      <c r="M13" s="1">
        <v>1.18E-2</v>
      </c>
      <c r="N13" s="1">
        <v>0</v>
      </c>
      <c r="O13" s="1">
        <v>0</v>
      </c>
      <c r="P13" s="1">
        <v>0.2</v>
      </c>
      <c r="Q13" s="1">
        <v>0</v>
      </c>
      <c r="R13" s="1">
        <v>2.4199999999999998E-3</v>
      </c>
      <c r="S13" s="1">
        <v>0</v>
      </c>
      <c r="T13" s="1">
        <v>1.5100000000000001E-2</v>
      </c>
      <c r="U13" s="1">
        <v>0</v>
      </c>
      <c r="V13" s="1">
        <v>0</v>
      </c>
    </row>
    <row r="14" spans="1:22" x14ac:dyDescent="0.25">
      <c r="A14" t="s">
        <v>65</v>
      </c>
      <c r="B14">
        <v>1</v>
      </c>
      <c r="C14" s="1">
        <v>0</v>
      </c>
      <c r="D14" s="1">
        <v>5.13E-3</v>
      </c>
      <c r="E14" s="1">
        <v>5.1100000000000002E-5</v>
      </c>
      <c r="F14" s="1">
        <v>0</v>
      </c>
      <c r="G14" s="1">
        <v>0.14899999999999999</v>
      </c>
      <c r="H14" s="1">
        <v>1.66E-4</v>
      </c>
      <c r="I14" s="1">
        <v>0</v>
      </c>
      <c r="J14" s="1">
        <v>1.03E-2</v>
      </c>
      <c r="K14" s="1">
        <v>1.8500000000000001E-3</v>
      </c>
      <c r="L14" s="1">
        <v>0</v>
      </c>
      <c r="M14" s="1">
        <v>0</v>
      </c>
      <c r="N14" s="1">
        <v>4.02E-2</v>
      </c>
      <c r="O14" s="1">
        <v>0</v>
      </c>
      <c r="P14" s="1">
        <v>4.3799999999999999E-2</v>
      </c>
      <c r="Q14" s="1">
        <v>0</v>
      </c>
      <c r="R14" s="1">
        <v>0</v>
      </c>
      <c r="S14" s="1">
        <v>4.2199999999999998E-3</v>
      </c>
      <c r="T14" s="1">
        <v>6.0900000000000003E-2</v>
      </c>
      <c r="U14" s="1">
        <v>0</v>
      </c>
      <c r="V14" s="1">
        <v>0</v>
      </c>
    </row>
    <row r="15" spans="1:22" x14ac:dyDescent="0.25">
      <c r="A15" t="s">
        <v>70</v>
      </c>
      <c r="B15">
        <v>1</v>
      </c>
      <c r="C15" s="1">
        <v>3.6299999999999999E-2</v>
      </c>
      <c r="D15" s="1">
        <v>0</v>
      </c>
      <c r="E15" s="1">
        <v>0</v>
      </c>
      <c r="F15" s="1">
        <v>0</v>
      </c>
      <c r="G15" s="1">
        <v>0</v>
      </c>
      <c r="H15" s="1">
        <v>4.1399999999999998E-4</v>
      </c>
      <c r="I15" s="1">
        <v>0</v>
      </c>
      <c r="J15" s="1">
        <v>0</v>
      </c>
      <c r="K15" s="1">
        <v>2.6499999999999999E-2</v>
      </c>
      <c r="L15" s="1">
        <v>1.34E-3</v>
      </c>
      <c r="M15" s="1">
        <v>1.2E-2</v>
      </c>
      <c r="N15" s="1">
        <v>0</v>
      </c>
      <c r="O15" s="1">
        <v>0</v>
      </c>
      <c r="P15" s="1">
        <v>0.193</v>
      </c>
      <c r="Q15" s="1">
        <v>0</v>
      </c>
      <c r="R15" s="1">
        <v>4.5300000000000002E-3</v>
      </c>
      <c r="S15" s="1">
        <v>0</v>
      </c>
      <c r="T15" s="1">
        <v>1.66E-2</v>
      </c>
      <c r="U15" s="1">
        <v>0</v>
      </c>
      <c r="V15" s="1">
        <v>0</v>
      </c>
    </row>
    <row r="16" spans="1:22" x14ac:dyDescent="0.25">
      <c r="B16" t="s">
        <v>83</v>
      </c>
      <c r="C16" s="1">
        <f>AVERAGE(C2:C15)</f>
        <v>8.3966100000000002E-2</v>
      </c>
      <c r="D16" s="1">
        <f t="shared" ref="D16:V16" si="0">AVERAGE(D2:D15)</f>
        <v>6.9264285714285721E-3</v>
      </c>
      <c r="E16" s="1">
        <f t="shared" si="0"/>
        <v>8.476793571428573E-2</v>
      </c>
      <c r="F16" s="1">
        <f t="shared" si="0"/>
        <v>1.3157857142857141E-2</v>
      </c>
      <c r="G16" s="1">
        <f t="shared" si="0"/>
        <v>7.7117428571428573E-2</v>
      </c>
      <c r="H16" s="1">
        <f t="shared" si="0"/>
        <v>5.9788571428571427E-2</v>
      </c>
      <c r="I16" s="1">
        <f t="shared" si="0"/>
        <v>4.7121428571428575E-3</v>
      </c>
      <c r="J16" s="1">
        <f t="shared" si="0"/>
        <v>1.7821428571428571E-2</v>
      </c>
      <c r="K16" s="1">
        <f t="shared" si="0"/>
        <v>7.2846428571428562E-2</v>
      </c>
      <c r="L16" s="1">
        <f t="shared" si="0"/>
        <v>8.7310714285714283E-3</v>
      </c>
      <c r="M16" s="1">
        <f t="shared" si="0"/>
        <v>3.4793571428571431E-2</v>
      </c>
      <c r="N16" s="1">
        <f t="shared" si="0"/>
        <v>4.177142857142857E-2</v>
      </c>
      <c r="O16" s="1">
        <f t="shared" si="0"/>
        <v>5.4571428571428569E-2</v>
      </c>
      <c r="P16" s="1">
        <f t="shared" si="0"/>
        <v>0.11882142857142856</v>
      </c>
      <c r="Q16" s="1">
        <f t="shared" si="0"/>
        <v>8.8642857142857154E-4</v>
      </c>
      <c r="R16" s="1">
        <f t="shared" si="0"/>
        <v>1.086642857142857E-2</v>
      </c>
      <c r="S16" s="1">
        <f t="shared" si="0"/>
        <v>2.4332142857142858E-2</v>
      </c>
      <c r="T16" s="1">
        <f t="shared" si="0"/>
        <v>4.8103928571428568E-2</v>
      </c>
      <c r="U16" s="1">
        <f t="shared" si="0"/>
        <v>7.2638571428571439E-3</v>
      </c>
      <c r="V16" s="1">
        <f t="shared" si="0"/>
        <v>2.6307142857142855E-2</v>
      </c>
    </row>
    <row r="17" spans="1:22" x14ac:dyDescent="0.25">
      <c r="C17">
        <f>_xlfn.STDEV.P(C2:C15)</f>
        <v>8.2101875767774918E-2</v>
      </c>
      <c r="D17">
        <f t="shared" ref="D17:V17" si="1">_xlfn.STDEV.P(D2:D15)</f>
        <v>8.8563968867890371E-3</v>
      </c>
      <c r="E17">
        <f t="shared" si="1"/>
        <v>9.2124625084545164E-2</v>
      </c>
      <c r="F17">
        <f t="shared" si="1"/>
        <v>1.6830396047700393E-2</v>
      </c>
      <c r="G17">
        <f t="shared" si="1"/>
        <v>7.9282228040728264E-2</v>
      </c>
      <c r="H17">
        <f t="shared" si="1"/>
        <v>0.10997652272950563</v>
      </c>
      <c r="I17">
        <f t="shared" si="1"/>
        <v>7.676520955458393E-3</v>
      </c>
      <c r="J17">
        <f t="shared" si="1"/>
        <v>3.8855717515874931E-2</v>
      </c>
      <c r="K17">
        <f t="shared" si="1"/>
        <v>7.2589399226760651E-2</v>
      </c>
      <c r="L17">
        <f t="shared" si="1"/>
        <v>1.0287622274671953E-2</v>
      </c>
      <c r="M17">
        <f t="shared" si="1"/>
        <v>4.784785703622664E-2</v>
      </c>
      <c r="N17">
        <f t="shared" si="1"/>
        <v>5.0994459482959359E-2</v>
      </c>
      <c r="O17">
        <f t="shared" si="1"/>
        <v>0.10500932903163161</v>
      </c>
      <c r="P17">
        <f t="shared" si="1"/>
        <v>8.7661069536282166E-2</v>
      </c>
      <c r="Q17">
        <f t="shared" si="1"/>
        <v>2.1713050951735298E-3</v>
      </c>
      <c r="R17">
        <f t="shared" si="1"/>
        <v>3.1521541071632457E-2</v>
      </c>
      <c r="S17">
        <f t="shared" si="1"/>
        <v>4.1688152509962322E-2</v>
      </c>
      <c r="T17">
        <f t="shared" si="1"/>
        <v>9.0909296282821128E-2</v>
      </c>
      <c r="U17">
        <f t="shared" si="1"/>
        <v>1.4888614988148028E-2</v>
      </c>
      <c r="V17">
        <f t="shared" si="1"/>
        <v>4.5102715538862977E-2</v>
      </c>
    </row>
    <row r="18" spans="1:22" x14ac:dyDescent="0.25">
      <c r="A18" t="s">
        <v>3</v>
      </c>
      <c r="B18">
        <v>0</v>
      </c>
      <c r="C18" s="1">
        <v>1.04E-2</v>
      </c>
      <c r="D18" s="1">
        <v>1.66E-2</v>
      </c>
      <c r="E18" s="1">
        <v>0</v>
      </c>
      <c r="F18" s="1">
        <v>0.28899999999999998</v>
      </c>
      <c r="G18" s="1">
        <v>7.0500000000000001E-4</v>
      </c>
      <c r="H18" s="1">
        <v>0</v>
      </c>
      <c r="I18" s="1">
        <v>0.20300000000000001</v>
      </c>
      <c r="J18" s="1">
        <v>0.13800000000000001</v>
      </c>
      <c r="K18" s="1">
        <v>1.2800000000000001E-2</v>
      </c>
      <c r="L18" s="1">
        <v>5.9100000000000005E-4</v>
      </c>
      <c r="M18" s="1">
        <v>8.8400000000000006E-2</v>
      </c>
      <c r="N18" s="1">
        <v>0</v>
      </c>
      <c r="O18" s="1">
        <v>0</v>
      </c>
      <c r="P18" s="1">
        <v>0</v>
      </c>
      <c r="Q18" s="1">
        <v>2.9899999999999999E-2</v>
      </c>
      <c r="R18" s="1">
        <v>4.1799999999999997E-2</v>
      </c>
      <c r="S18" s="1">
        <v>0</v>
      </c>
      <c r="T18" s="1">
        <v>0</v>
      </c>
      <c r="U18" s="1">
        <v>1.75E-3</v>
      </c>
      <c r="V18" s="1">
        <v>5.8700000000000002E-3</v>
      </c>
    </row>
    <row r="19" spans="1:22" x14ac:dyDescent="0.25">
      <c r="A19" t="s">
        <v>4</v>
      </c>
      <c r="B19">
        <v>0</v>
      </c>
      <c r="C19" s="1">
        <v>8.4700000000000001E-3</v>
      </c>
      <c r="D19" s="1">
        <v>2.3500000000000001E-3</v>
      </c>
      <c r="E19" s="1">
        <v>1.24E-3</v>
      </c>
      <c r="F19" s="1">
        <v>8.6999999999999994E-2</v>
      </c>
      <c r="G19" s="1">
        <v>7.2199999999999999E-3</v>
      </c>
      <c r="H19" s="1">
        <v>3.7300000000000001E-4</v>
      </c>
      <c r="I19" s="1">
        <v>0.28699999999999998</v>
      </c>
      <c r="J19" s="1">
        <v>7.2599999999999998E-2</v>
      </c>
      <c r="K19" s="1">
        <v>0</v>
      </c>
      <c r="L19" s="1">
        <v>3.0899999999999999E-3</v>
      </c>
      <c r="M19" s="1">
        <v>0</v>
      </c>
      <c r="N19" s="1">
        <v>0</v>
      </c>
      <c r="O19" s="1">
        <v>0</v>
      </c>
      <c r="P19" s="1">
        <v>0</v>
      </c>
      <c r="Q19" s="1">
        <v>2.58E-2</v>
      </c>
      <c r="R19" s="1">
        <v>8.5599999999999996E-2</v>
      </c>
      <c r="S19" s="1">
        <v>8.8900000000000007E-2</v>
      </c>
      <c r="T19" s="1">
        <v>0</v>
      </c>
      <c r="U19" s="1">
        <v>0.23699999999999999</v>
      </c>
      <c r="V19" s="1">
        <v>0</v>
      </c>
    </row>
    <row r="20" spans="1:22" x14ac:dyDescent="0.25">
      <c r="A20" t="s">
        <v>6</v>
      </c>
      <c r="B20">
        <v>0</v>
      </c>
      <c r="C20" s="1">
        <v>0</v>
      </c>
      <c r="D20" s="1">
        <v>0</v>
      </c>
      <c r="E20" s="1">
        <v>0</v>
      </c>
      <c r="F20" s="1">
        <v>0.30499999999999999</v>
      </c>
      <c r="G20" s="1">
        <v>0</v>
      </c>
      <c r="H20" s="1">
        <v>0</v>
      </c>
      <c r="I20" s="1">
        <v>3.0499999999999999E-2</v>
      </c>
      <c r="J20" s="1">
        <v>9.9500000000000001E-4</v>
      </c>
      <c r="K20" s="1">
        <v>0</v>
      </c>
      <c r="L20" s="1">
        <v>0.20599999999999999</v>
      </c>
      <c r="M20" s="1">
        <v>0</v>
      </c>
      <c r="N20" s="1">
        <v>0</v>
      </c>
      <c r="O20" s="1">
        <v>0</v>
      </c>
      <c r="P20" s="1">
        <v>0</v>
      </c>
      <c r="Q20" s="1">
        <v>0.45200000000000001</v>
      </c>
      <c r="R20" s="1">
        <v>2.2699999999999999E-3</v>
      </c>
      <c r="S20" s="1">
        <v>0</v>
      </c>
      <c r="T20" s="1">
        <v>0</v>
      </c>
      <c r="U20" s="1">
        <v>6.4599999999999996E-3</v>
      </c>
      <c r="V20" s="1">
        <v>0</v>
      </c>
    </row>
    <row r="21" spans="1:22" x14ac:dyDescent="0.25">
      <c r="A21" t="s">
        <v>7</v>
      </c>
      <c r="B21">
        <v>0</v>
      </c>
      <c r="C21" s="1">
        <v>7.1700000000000002E-3</v>
      </c>
      <c r="D21" s="1">
        <v>1.65E-3</v>
      </c>
      <c r="E21" s="1">
        <v>1.5299999999999999E-3</v>
      </c>
      <c r="F21" s="1">
        <v>2.1100000000000001E-2</v>
      </c>
      <c r="G21" s="1">
        <v>1.9099999999999999E-2</v>
      </c>
      <c r="H21" s="1">
        <v>2.1100000000000001E-2</v>
      </c>
      <c r="I21" s="1">
        <v>0.16</v>
      </c>
      <c r="J21" s="1">
        <v>0.183</v>
      </c>
      <c r="K21" s="1">
        <v>0</v>
      </c>
      <c r="L21" s="1">
        <v>1.65E-3</v>
      </c>
      <c r="M21" s="1">
        <v>0</v>
      </c>
      <c r="N21" s="1">
        <v>0</v>
      </c>
      <c r="O21" s="1">
        <v>0</v>
      </c>
      <c r="P21" s="1">
        <v>9.4900000000000002E-3</v>
      </c>
      <c r="Q21" s="1">
        <v>0</v>
      </c>
      <c r="R21" s="1">
        <v>8.5999999999999993E-2</v>
      </c>
      <c r="S21" s="1">
        <v>1.7399999999999999E-2</v>
      </c>
      <c r="T21" s="1">
        <v>0</v>
      </c>
      <c r="U21" s="1">
        <v>0.315</v>
      </c>
      <c r="V21" s="1">
        <v>0</v>
      </c>
    </row>
    <row r="22" spans="1:22" x14ac:dyDescent="0.25">
      <c r="A22" t="s">
        <v>9</v>
      </c>
      <c r="B22">
        <v>0</v>
      </c>
      <c r="C22" s="1">
        <v>0</v>
      </c>
      <c r="D22" s="1">
        <v>1.6299999999999999E-3</v>
      </c>
      <c r="E22" s="1">
        <v>0</v>
      </c>
      <c r="F22" s="1">
        <v>0.189</v>
      </c>
      <c r="G22" s="1">
        <v>2.8699999999999998E-4</v>
      </c>
      <c r="H22" s="1">
        <v>3.3700000000000002E-3</v>
      </c>
      <c r="I22" s="1">
        <v>2.9000000000000001E-2</v>
      </c>
      <c r="J22" s="1">
        <v>1.5300000000000001E-4</v>
      </c>
      <c r="K22" s="1">
        <v>2.8800000000000002E-3</v>
      </c>
      <c r="L22" s="1">
        <v>2.3599999999999999E-2</v>
      </c>
      <c r="M22" s="1">
        <v>0</v>
      </c>
      <c r="N22" s="1">
        <v>0</v>
      </c>
      <c r="O22" s="1">
        <v>9.4800000000000006E-3</v>
      </c>
      <c r="P22" s="1">
        <v>0</v>
      </c>
      <c r="Q22" s="1">
        <v>5.9499999999999997E-2</v>
      </c>
      <c r="R22" s="1">
        <v>1.5299999999999999E-2</v>
      </c>
      <c r="S22" s="1">
        <v>0</v>
      </c>
      <c r="T22" s="1">
        <v>0</v>
      </c>
      <c r="U22" s="1">
        <v>0</v>
      </c>
      <c r="V22" s="1">
        <v>0</v>
      </c>
    </row>
    <row r="23" spans="1:22" x14ac:dyDescent="0.25">
      <c r="A23" t="s">
        <v>10</v>
      </c>
      <c r="B23">
        <v>0</v>
      </c>
      <c r="C23" s="1">
        <v>0</v>
      </c>
      <c r="D23" s="1">
        <v>0</v>
      </c>
      <c r="E23" s="1">
        <v>0</v>
      </c>
      <c r="F23" s="1">
        <v>9.4700000000000006E-2</v>
      </c>
      <c r="G23" s="1">
        <v>0</v>
      </c>
      <c r="H23" s="1">
        <v>0</v>
      </c>
      <c r="I23" s="1">
        <v>0.17499999999999999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0.10100000000000001</v>
      </c>
      <c r="R23" s="1">
        <v>4.7500000000000001E-2</v>
      </c>
      <c r="S23" s="1">
        <v>0</v>
      </c>
      <c r="T23" s="1">
        <v>0</v>
      </c>
      <c r="U23" s="1">
        <v>0</v>
      </c>
      <c r="V23" s="1">
        <v>8.5500000000000003E-3</v>
      </c>
    </row>
    <row r="24" spans="1:22" x14ac:dyDescent="0.25">
      <c r="A24" t="s">
        <v>12</v>
      </c>
      <c r="B24">
        <v>0</v>
      </c>
      <c r="C24" s="1">
        <v>8.7499999999999994E-2</v>
      </c>
      <c r="D24" s="1">
        <v>0.30199999999999999</v>
      </c>
      <c r="E24" s="1">
        <v>0</v>
      </c>
      <c r="F24" s="1">
        <v>0</v>
      </c>
      <c r="G24" s="1">
        <v>0</v>
      </c>
      <c r="H24" s="1">
        <v>6.0499999999999998E-2</v>
      </c>
      <c r="I24" s="1">
        <v>0</v>
      </c>
      <c r="J24" s="1">
        <v>5.79E-2</v>
      </c>
      <c r="K24" s="1">
        <v>1.91E-3</v>
      </c>
      <c r="L24" s="1">
        <v>2.76E-2</v>
      </c>
      <c r="M24" s="1">
        <v>2.6800000000000001E-2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0.109</v>
      </c>
      <c r="T24" s="1">
        <v>0</v>
      </c>
      <c r="U24" s="1">
        <v>0</v>
      </c>
      <c r="V24" s="1">
        <v>0</v>
      </c>
    </row>
    <row r="25" spans="1:22" x14ac:dyDescent="0.25">
      <c r="A25" t="s">
        <v>16</v>
      </c>
      <c r="B25">
        <v>0</v>
      </c>
      <c r="C25" s="1">
        <v>0</v>
      </c>
      <c r="D25" s="1">
        <v>1.01E-3</v>
      </c>
      <c r="E25" s="1">
        <v>0</v>
      </c>
      <c r="F25" s="1">
        <v>6.0999999999999999E-2</v>
      </c>
      <c r="G25" s="1">
        <v>0</v>
      </c>
      <c r="H25" s="1">
        <v>0</v>
      </c>
      <c r="I25" s="1">
        <v>0.13900000000000001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5.1700000000000003E-2</v>
      </c>
      <c r="R25" s="1">
        <v>1.77E-2</v>
      </c>
      <c r="S25" s="1">
        <v>0</v>
      </c>
      <c r="T25" s="1">
        <v>0</v>
      </c>
      <c r="U25" s="1">
        <v>0</v>
      </c>
      <c r="V25" s="1">
        <v>0</v>
      </c>
    </row>
    <row r="26" spans="1:22" x14ac:dyDescent="0.25">
      <c r="A26" t="s">
        <v>18</v>
      </c>
      <c r="B26">
        <v>0</v>
      </c>
      <c r="C26" s="1">
        <v>1.34E-2</v>
      </c>
      <c r="D26" s="1">
        <v>1.5399999999999999E-3</v>
      </c>
      <c r="E26" s="1">
        <v>1.0499999999999999E-3</v>
      </c>
      <c r="F26" s="1">
        <v>0</v>
      </c>
      <c r="G26" s="1">
        <v>8.8100000000000001E-3</v>
      </c>
      <c r="H26" s="1">
        <v>0</v>
      </c>
      <c r="I26" s="1">
        <v>0.111</v>
      </c>
      <c r="J26" s="1">
        <v>0.11600000000000001</v>
      </c>
      <c r="K26" s="1">
        <v>0</v>
      </c>
      <c r="L26" s="1">
        <v>9.9699999999999997E-3</v>
      </c>
      <c r="M26" s="1">
        <v>0</v>
      </c>
      <c r="N26" s="1">
        <v>2.07E-2</v>
      </c>
      <c r="O26" s="1">
        <v>0</v>
      </c>
      <c r="P26" s="1">
        <v>0</v>
      </c>
      <c r="Q26" s="1">
        <v>0</v>
      </c>
      <c r="R26" s="1">
        <v>4.0399999999999998E-2</v>
      </c>
      <c r="S26" s="1">
        <v>5.5899999999999998E-2</v>
      </c>
      <c r="T26" s="1">
        <v>0</v>
      </c>
      <c r="U26" s="1">
        <v>0.25700000000000001</v>
      </c>
      <c r="V26" s="1">
        <v>0</v>
      </c>
    </row>
    <row r="27" spans="1:22" x14ac:dyDescent="0.25">
      <c r="A27" t="s">
        <v>19</v>
      </c>
      <c r="B27">
        <v>0</v>
      </c>
      <c r="C27" s="1">
        <v>5.7299999999999997E-2</v>
      </c>
      <c r="D27" s="1">
        <v>0.26800000000000002</v>
      </c>
      <c r="E27" s="1">
        <v>0</v>
      </c>
      <c r="F27" s="1">
        <v>0</v>
      </c>
      <c r="G27" s="1">
        <v>0</v>
      </c>
      <c r="H27" s="1">
        <v>5.7200000000000003E-3</v>
      </c>
      <c r="I27" s="1">
        <v>0</v>
      </c>
      <c r="J27" s="1">
        <v>6.25E-2</v>
      </c>
      <c r="K27" s="1">
        <v>0</v>
      </c>
      <c r="L27" s="1">
        <v>3.0699999999999998E-3</v>
      </c>
      <c r="M27" s="1">
        <v>4.2100000000000002E-3</v>
      </c>
      <c r="N27" s="1">
        <v>0</v>
      </c>
      <c r="O27" s="1">
        <v>1.9199999999999998E-2</v>
      </c>
      <c r="P27" s="1">
        <v>0</v>
      </c>
      <c r="Q27" s="1">
        <v>0</v>
      </c>
      <c r="R27" s="1">
        <v>0</v>
      </c>
      <c r="S27" s="1">
        <v>1.1900000000000001E-2</v>
      </c>
      <c r="T27" s="1">
        <v>0</v>
      </c>
      <c r="U27" s="1">
        <v>0</v>
      </c>
      <c r="V27" s="1">
        <v>2.7899999999999999E-3</v>
      </c>
    </row>
    <row r="28" spans="1:22" x14ac:dyDescent="0.25">
      <c r="A28" t="s">
        <v>21</v>
      </c>
      <c r="B28">
        <v>0</v>
      </c>
      <c r="C28" s="1">
        <v>0</v>
      </c>
      <c r="D28" s="1">
        <v>2.7599999999999999E-4</v>
      </c>
      <c r="E28" s="1">
        <v>0</v>
      </c>
      <c r="F28" s="1">
        <v>9.7100000000000006E-2</v>
      </c>
      <c r="G28" s="1">
        <v>0</v>
      </c>
      <c r="H28" s="1">
        <v>0</v>
      </c>
      <c r="I28" s="1">
        <v>2.3700000000000001E-3</v>
      </c>
      <c r="J28" s="1">
        <v>0</v>
      </c>
      <c r="K28" s="1">
        <v>0</v>
      </c>
      <c r="L28" s="1">
        <v>0.17</v>
      </c>
      <c r="M28" s="1">
        <v>0</v>
      </c>
      <c r="N28" s="1">
        <v>0</v>
      </c>
      <c r="O28" s="1">
        <v>0</v>
      </c>
      <c r="P28" s="1">
        <v>0</v>
      </c>
      <c r="Q28" s="1">
        <v>0.36899999999999999</v>
      </c>
      <c r="R28" s="1">
        <v>0</v>
      </c>
      <c r="S28" s="1">
        <v>0</v>
      </c>
      <c r="T28" s="1">
        <v>0</v>
      </c>
      <c r="U28" s="1">
        <v>4.1799999999999997E-3</v>
      </c>
      <c r="V28" s="1">
        <v>0</v>
      </c>
    </row>
    <row r="29" spans="1:22" x14ac:dyDescent="0.25">
      <c r="A29" t="s">
        <v>22</v>
      </c>
      <c r="B29">
        <v>0</v>
      </c>
      <c r="C29" s="1">
        <v>1.0200000000000001E-3</v>
      </c>
      <c r="D29" s="1">
        <v>1.8499999999999999E-2</v>
      </c>
      <c r="E29" s="1">
        <v>0</v>
      </c>
      <c r="F29" s="1">
        <v>6.2E-2</v>
      </c>
      <c r="G29" s="1">
        <v>0</v>
      </c>
      <c r="H29" s="1">
        <v>0</v>
      </c>
      <c r="I29" s="1">
        <v>5.0699999999999999E-3</v>
      </c>
      <c r="J29" s="1">
        <v>0.16200000000000001</v>
      </c>
      <c r="K29" s="1">
        <v>3.1199999999999999E-3</v>
      </c>
      <c r="L29" s="1">
        <v>1.23E-2</v>
      </c>
      <c r="M29" s="1">
        <v>3.61E-2</v>
      </c>
      <c r="N29" s="1">
        <v>0</v>
      </c>
      <c r="O29" s="1">
        <v>1.6999999999999999E-3</v>
      </c>
      <c r="P29" s="1">
        <v>5.6699999999999998E-8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</row>
    <row r="30" spans="1:22" x14ac:dyDescent="0.25">
      <c r="A30" t="s">
        <v>24</v>
      </c>
      <c r="B30">
        <v>0</v>
      </c>
      <c r="C30" s="1">
        <v>0</v>
      </c>
      <c r="D30" s="1">
        <v>0</v>
      </c>
      <c r="E30" s="1">
        <v>0</v>
      </c>
      <c r="F30" s="1">
        <v>6.8400000000000002E-2</v>
      </c>
      <c r="G30" s="1">
        <v>2.52E-4</v>
      </c>
      <c r="H30" s="1">
        <v>0</v>
      </c>
      <c r="I30" s="1">
        <v>2.49E-3</v>
      </c>
      <c r="J30" s="1">
        <v>0</v>
      </c>
      <c r="K30" s="1">
        <v>0</v>
      </c>
      <c r="L30" s="1">
        <v>5.96E-2</v>
      </c>
      <c r="M30" s="1">
        <v>0</v>
      </c>
      <c r="N30" s="1">
        <v>0</v>
      </c>
      <c r="O30" s="1">
        <v>0</v>
      </c>
      <c r="P30" s="1">
        <v>2.03E-4</v>
      </c>
      <c r="Q30" s="1">
        <v>5.7700000000000001E-2</v>
      </c>
      <c r="R30" s="1">
        <v>2.2800000000000001E-2</v>
      </c>
      <c r="S30" s="1">
        <v>0</v>
      </c>
      <c r="T30" s="1">
        <v>0</v>
      </c>
      <c r="U30" s="1">
        <v>6.8800000000000003E-4</v>
      </c>
      <c r="V30" s="1">
        <v>0</v>
      </c>
    </row>
    <row r="31" spans="1:22" x14ac:dyDescent="0.25">
      <c r="A31" t="s">
        <v>25</v>
      </c>
      <c r="B31">
        <v>0</v>
      </c>
      <c r="C31" s="1">
        <v>5.77E-3</v>
      </c>
      <c r="D31" s="1">
        <v>5.0299999999999997E-3</v>
      </c>
      <c r="E31" s="1">
        <v>0</v>
      </c>
      <c r="F31" s="1">
        <v>0.108</v>
      </c>
      <c r="G31" s="1">
        <v>1.73E-3</v>
      </c>
      <c r="H31" s="1">
        <v>0</v>
      </c>
      <c r="I31" s="1">
        <v>0</v>
      </c>
      <c r="J31" s="1">
        <v>9.6600000000000002E-3</v>
      </c>
      <c r="K31" s="1">
        <v>1.6799999999999999E-2</v>
      </c>
      <c r="L31" s="1">
        <v>1.2E-2</v>
      </c>
      <c r="M31" s="1">
        <v>5.57E-2</v>
      </c>
      <c r="N31" s="1">
        <v>0</v>
      </c>
      <c r="O31" s="1">
        <v>1.84E-2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1.32E-2</v>
      </c>
    </row>
    <row r="32" spans="1:22" x14ac:dyDescent="0.25">
      <c r="A32" t="s">
        <v>26</v>
      </c>
      <c r="B32">
        <v>0</v>
      </c>
      <c r="C32" s="1">
        <v>0</v>
      </c>
      <c r="D32" s="1">
        <v>2.7699999999999999E-3</v>
      </c>
      <c r="E32" s="1">
        <v>0</v>
      </c>
      <c r="F32" s="1">
        <v>2.35E-2</v>
      </c>
      <c r="G32" s="1">
        <v>0</v>
      </c>
      <c r="H32" s="1">
        <v>0</v>
      </c>
      <c r="I32" s="1">
        <v>0.129</v>
      </c>
      <c r="J32" s="1">
        <v>0</v>
      </c>
      <c r="K32" s="1">
        <v>0</v>
      </c>
      <c r="L32" s="1">
        <v>2.2000000000000001E-3</v>
      </c>
      <c r="M32" s="1">
        <v>1.2100000000000001E-6</v>
      </c>
      <c r="N32" s="1">
        <v>0</v>
      </c>
      <c r="O32" s="1">
        <v>0</v>
      </c>
      <c r="P32" s="1">
        <v>0</v>
      </c>
      <c r="Q32" s="1">
        <v>7.7799999999999996E-3</v>
      </c>
      <c r="R32" s="1">
        <v>7.3800000000000003E-3</v>
      </c>
      <c r="S32" s="1">
        <v>0</v>
      </c>
      <c r="T32" s="1">
        <v>1.17E-3</v>
      </c>
      <c r="U32" s="1">
        <v>0</v>
      </c>
      <c r="V32" s="1">
        <v>1.29E-2</v>
      </c>
    </row>
    <row r="33" spans="1:22" x14ac:dyDescent="0.25">
      <c r="A33" t="s">
        <v>27</v>
      </c>
      <c r="B33">
        <v>0</v>
      </c>
      <c r="C33" s="1">
        <v>0</v>
      </c>
      <c r="D33" s="1">
        <v>0</v>
      </c>
      <c r="E33" s="1">
        <v>0</v>
      </c>
      <c r="F33" s="1">
        <v>6.2100000000000002E-2</v>
      </c>
      <c r="G33" s="1">
        <v>0</v>
      </c>
      <c r="H33" s="1">
        <v>0</v>
      </c>
      <c r="I33" s="1">
        <v>2.9499999999999998E-2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8.5599999999999996E-2</v>
      </c>
      <c r="R33" s="1">
        <v>2.98E-2</v>
      </c>
      <c r="S33" s="1">
        <v>0</v>
      </c>
      <c r="T33" s="1">
        <v>0</v>
      </c>
      <c r="U33" s="1">
        <v>1.6100000000000001E-3</v>
      </c>
      <c r="V33" s="1">
        <v>0</v>
      </c>
    </row>
    <row r="34" spans="1:22" x14ac:dyDescent="0.25">
      <c r="A34" t="s">
        <v>28</v>
      </c>
      <c r="B34">
        <v>0</v>
      </c>
      <c r="C34" s="1">
        <v>1.41E-2</v>
      </c>
      <c r="D34" s="1">
        <v>0.253</v>
      </c>
      <c r="E34" s="1">
        <v>3.8800000000000001E-2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7.6499999999999999E-2</v>
      </c>
      <c r="M34" s="1">
        <v>9.1699999999999993E-3</v>
      </c>
      <c r="N34" s="1">
        <v>0</v>
      </c>
      <c r="O34" s="1">
        <v>0</v>
      </c>
      <c r="P34" s="1">
        <v>2.6800000000000001E-4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</row>
    <row r="35" spans="1:22" x14ac:dyDescent="0.25">
      <c r="A35" t="s">
        <v>29</v>
      </c>
      <c r="B35">
        <v>0</v>
      </c>
      <c r="C35" s="1">
        <v>0</v>
      </c>
      <c r="D35" s="1">
        <v>1.6799999999999999E-2</v>
      </c>
      <c r="E35" s="1">
        <v>0</v>
      </c>
      <c r="F35" s="1">
        <v>4.3999999999999997E-2</v>
      </c>
      <c r="G35" s="1">
        <v>0</v>
      </c>
      <c r="H35" s="1">
        <v>0</v>
      </c>
      <c r="I35" s="1">
        <v>0</v>
      </c>
      <c r="J35" s="1">
        <v>0.154</v>
      </c>
      <c r="K35" s="1">
        <v>1.2999999999999999E-4</v>
      </c>
      <c r="L35" s="1">
        <v>1.2999999999999999E-2</v>
      </c>
      <c r="M35" s="1">
        <v>2.1700000000000001E-2</v>
      </c>
      <c r="N35" s="1">
        <v>0</v>
      </c>
      <c r="O35" s="1">
        <v>0</v>
      </c>
      <c r="P35" s="1">
        <v>5.2300000000000003E-3</v>
      </c>
      <c r="Q35" s="1">
        <v>2.97E-3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</row>
    <row r="36" spans="1:22" x14ac:dyDescent="0.25">
      <c r="A36" t="s">
        <v>30</v>
      </c>
      <c r="B36">
        <v>0</v>
      </c>
      <c r="C36" s="1">
        <v>2.3300000000000001E-2</v>
      </c>
      <c r="D36" s="1">
        <v>0.17199999999999999</v>
      </c>
      <c r="E36" s="1">
        <v>1.2600000000000001E-3</v>
      </c>
      <c r="F36" s="1">
        <v>1.83E-4</v>
      </c>
      <c r="G36" s="1">
        <v>6.9300000000000004E-4</v>
      </c>
      <c r="H36" s="1">
        <v>5.9300000000000004E-3</v>
      </c>
      <c r="I36" s="1">
        <v>4.79E-3</v>
      </c>
      <c r="J36" s="1">
        <v>0</v>
      </c>
      <c r="K36" s="1">
        <v>9.3199999999999999E-4</v>
      </c>
      <c r="L36" s="1">
        <v>2.2100000000000002E-2</v>
      </c>
      <c r="M36" s="1">
        <v>1.77E-2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1.1599999999999999E-2</v>
      </c>
      <c r="T36" s="1">
        <v>0</v>
      </c>
      <c r="U36" s="1">
        <v>0</v>
      </c>
      <c r="V36" s="1">
        <v>0</v>
      </c>
    </row>
    <row r="37" spans="1:22" x14ac:dyDescent="0.25">
      <c r="A37" t="s">
        <v>32</v>
      </c>
      <c r="B37">
        <v>0</v>
      </c>
      <c r="C37" s="1">
        <v>0</v>
      </c>
      <c r="D37" s="1">
        <v>0</v>
      </c>
      <c r="E37" s="1">
        <v>0</v>
      </c>
      <c r="F37" s="1">
        <v>3.3799999999999997E-2</v>
      </c>
      <c r="G37" s="1">
        <v>0</v>
      </c>
      <c r="H37" s="1">
        <v>2.5499999999999998E-2</v>
      </c>
      <c r="I37" s="1">
        <v>2.63E-2</v>
      </c>
      <c r="J37" s="1">
        <v>6.6400000000000001E-2</v>
      </c>
      <c r="K37" s="1">
        <v>3.29E-3</v>
      </c>
      <c r="L37" s="1">
        <v>2.2499999999999998E-3</v>
      </c>
      <c r="M37" s="1">
        <v>1.24E-2</v>
      </c>
      <c r="N37" s="1">
        <v>0</v>
      </c>
      <c r="O37" s="1">
        <v>0</v>
      </c>
      <c r="P37" s="1">
        <v>3.7100000000000002E-3</v>
      </c>
      <c r="Q37" s="1">
        <v>5.8300000000000001E-3</v>
      </c>
      <c r="R37" s="1">
        <v>1.8100000000000002E-2</v>
      </c>
      <c r="S37" s="1">
        <v>0</v>
      </c>
      <c r="T37" s="1">
        <v>0</v>
      </c>
      <c r="U37" s="1">
        <v>0</v>
      </c>
      <c r="V37" s="1">
        <v>4.2099999999999999E-2</v>
      </c>
    </row>
    <row r="38" spans="1:22" x14ac:dyDescent="0.25">
      <c r="A38" t="s">
        <v>33</v>
      </c>
      <c r="B38">
        <v>0</v>
      </c>
      <c r="C38" s="1">
        <v>0</v>
      </c>
      <c r="D38" s="1">
        <v>3.4299999999999999E-3</v>
      </c>
      <c r="E38" s="1">
        <v>0</v>
      </c>
      <c r="F38" s="1">
        <v>1.4200000000000001E-2</v>
      </c>
      <c r="G38" s="1">
        <v>0</v>
      </c>
      <c r="H38" s="1">
        <v>0</v>
      </c>
      <c r="I38" s="1">
        <v>0.105</v>
      </c>
      <c r="J38" s="1">
        <v>0</v>
      </c>
      <c r="K38" s="1">
        <v>0</v>
      </c>
      <c r="L38" s="1">
        <v>7.8100000000000001E-4</v>
      </c>
      <c r="M38" s="1">
        <v>1.89E-3</v>
      </c>
      <c r="N38" s="1">
        <v>0</v>
      </c>
      <c r="O38" s="1">
        <v>0</v>
      </c>
      <c r="P38" s="1">
        <v>0</v>
      </c>
      <c r="Q38" s="1">
        <v>1.3899999999999999E-4</v>
      </c>
      <c r="R38" s="1">
        <v>6.5500000000000003E-3</v>
      </c>
      <c r="S38" s="1">
        <v>0</v>
      </c>
      <c r="T38" s="1">
        <v>0</v>
      </c>
      <c r="U38" s="1">
        <v>0</v>
      </c>
      <c r="V38" s="1">
        <v>7.45E-4</v>
      </c>
    </row>
    <row r="39" spans="1:22" x14ac:dyDescent="0.25">
      <c r="A39" t="s">
        <v>34</v>
      </c>
      <c r="B39">
        <v>0</v>
      </c>
      <c r="C39" s="1">
        <v>1.52E-2</v>
      </c>
      <c r="D39" s="1">
        <v>0.14299999999999999</v>
      </c>
      <c r="E39" s="1">
        <v>0</v>
      </c>
      <c r="F39" s="1">
        <v>1.7600000000000001E-3</v>
      </c>
      <c r="G39" s="1">
        <v>1.3600000000000001E-3</v>
      </c>
      <c r="H39" s="1">
        <v>0</v>
      </c>
      <c r="I39" s="1">
        <v>3.5300000000000002E-3</v>
      </c>
      <c r="J39" s="1">
        <v>0</v>
      </c>
      <c r="K39" s="1">
        <v>5.9199999999999997E-4</v>
      </c>
      <c r="L39" s="1">
        <v>7.5399999999999998E-3</v>
      </c>
      <c r="M39" s="1">
        <v>1.3100000000000001E-2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1:22" x14ac:dyDescent="0.25">
      <c r="A40" t="s">
        <v>35</v>
      </c>
      <c r="B40">
        <v>0</v>
      </c>
      <c r="C40" s="1">
        <v>3.1800000000000002E-2</v>
      </c>
      <c r="D40" s="1">
        <v>1.2E-2</v>
      </c>
      <c r="E40" s="1">
        <v>1.31E-3</v>
      </c>
      <c r="F40" s="1">
        <v>3.0099999999999998E-2</v>
      </c>
      <c r="G40" s="1">
        <v>5.5900000000000004E-3</v>
      </c>
      <c r="H40" s="1">
        <v>0</v>
      </c>
      <c r="I40" s="1">
        <v>1.6799999999999999E-4</v>
      </c>
      <c r="J40" s="1">
        <v>2.5699999999999998E-3</v>
      </c>
      <c r="K40" s="1">
        <v>2.6800000000000001E-3</v>
      </c>
      <c r="L40" s="1">
        <v>0</v>
      </c>
      <c r="M40" s="1">
        <v>0.19400000000000001</v>
      </c>
      <c r="N40" s="1">
        <v>3.32E-2</v>
      </c>
      <c r="O40" s="1">
        <v>2.52E-2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7.8799999999999996E-4</v>
      </c>
      <c r="V40" s="1">
        <v>0</v>
      </c>
    </row>
    <row r="41" spans="1:22" x14ac:dyDescent="0.25">
      <c r="A41" t="s">
        <v>36</v>
      </c>
      <c r="B41">
        <v>0</v>
      </c>
      <c r="C41" s="1">
        <v>9.2200000000000008E-3</v>
      </c>
      <c r="D41" s="1">
        <v>0</v>
      </c>
      <c r="E41" s="1">
        <v>0</v>
      </c>
      <c r="F41" s="1">
        <v>4.1399999999999999E-2</v>
      </c>
      <c r="G41" s="1">
        <v>0</v>
      </c>
      <c r="H41" s="1">
        <v>0</v>
      </c>
      <c r="I41" s="1">
        <v>3.85E-2</v>
      </c>
      <c r="J41" s="1">
        <v>2.9099999999999998E-3</v>
      </c>
      <c r="K41" s="1">
        <v>0</v>
      </c>
      <c r="L41" s="1">
        <v>2.4499999999999999E-3</v>
      </c>
      <c r="M41" s="1">
        <v>8.8500000000000002E-3</v>
      </c>
      <c r="N41" s="1">
        <v>1.35E-2</v>
      </c>
      <c r="O41" s="1">
        <v>0</v>
      </c>
      <c r="P41" s="1">
        <v>0</v>
      </c>
      <c r="Q41" s="1">
        <v>0</v>
      </c>
      <c r="R41" s="1">
        <v>1.46E-2</v>
      </c>
      <c r="S41" s="1">
        <v>0</v>
      </c>
      <c r="T41" s="1">
        <v>0</v>
      </c>
      <c r="U41" s="1">
        <v>2.2499999999999999E-2</v>
      </c>
      <c r="V41" s="1">
        <v>0</v>
      </c>
    </row>
    <row r="42" spans="1:22" x14ac:dyDescent="0.25">
      <c r="A42" t="s">
        <v>38</v>
      </c>
      <c r="B42">
        <v>0</v>
      </c>
      <c r="C42" s="1">
        <v>0</v>
      </c>
      <c r="D42" s="1">
        <v>1.1299999999999999E-3</v>
      </c>
      <c r="E42" s="1">
        <v>0</v>
      </c>
      <c r="F42" s="1">
        <v>6.2E-2</v>
      </c>
      <c r="G42" s="1">
        <v>0</v>
      </c>
      <c r="H42" s="1">
        <v>1.5900000000000001E-3</v>
      </c>
      <c r="I42" s="1">
        <v>0</v>
      </c>
      <c r="J42" s="1">
        <v>0</v>
      </c>
      <c r="K42" s="1">
        <v>5.1900000000000002E-3</v>
      </c>
      <c r="L42" s="1">
        <v>2.8500000000000001E-2</v>
      </c>
      <c r="M42" s="1">
        <v>0</v>
      </c>
      <c r="N42" s="1">
        <v>0</v>
      </c>
      <c r="O42" s="1">
        <v>9.1599999999999997E-3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</row>
    <row r="43" spans="1:22" x14ac:dyDescent="0.25">
      <c r="A43" t="s">
        <v>39</v>
      </c>
      <c r="B43">
        <v>0</v>
      </c>
      <c r="C43" s="1">
        <v>0</v>
      </c>
      <c r="D43" s="1">
        <v>6.8999999999999997E-4</v>
      </c>
      <c r="E43" s="1">
        <v>0</v>
      </c>
      <c r="F43" s="1">
        <v>2.0899999999999998E-2</v>
      </c>
      <c r="G43" s="1">
        <v>0</v>
      </c>
      <c r="H43" s="1">
        <v>0</v>
      </c>
      <c r="I43" s="1">
        <v>5.3499999999999999E-4</v>
      </c>
      <c r="J43" s="1">
        <v>0</v>
      </c>
      <c r="K43" s="1">
        <v>0</v>
      </c>
      <c r="L43" s="1">
        <v>0.105</v>
      </c>
      <c r="M43" s="1">
        <v>0</v>
      </c>
      <c r="N43" s="1">
        <v>0</v>
      </c>
      <c r="O43" s="1">
        <v>0</v>
      </c>
      <c r="P43" s="1">
        <v>0</v>
      </c>
      <c r="Q43" s="1">
        <v>0.29799999999999999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</row>
    <row r="44" spans="1:22" x14ac:dyDescent="0.25">
      <c r="A44" t="s">
        <v>40</v>
      </c>
      <c r="B44">
        <v>0</v>
      </c>
      <c r="C44" s="1">
        <v>0</v>
      </c>
      <c r="D44" s="1">
        <v>0</v>
      </c>
      <c r="E44" s="1">
        <v>0</v>
      </c>
      <c r="F44" s="1">
        <v>4.2599999999999999E-2</v>
      </c>
      <c r="G44" s="1">
        <v>0</v>
      </c>
      <c r="H44" s="1">
        <v>0</v>
      </c>
      <c r="I44" s="1">
        <v>1.89E-2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4.9700000000000001E-2</v>
      </c>
      <c r="R44" s="1">
        <v>0</v>
      </c>
      <c r="S44" s="1">
        <v>0</v>
      </c>
      <c r="T44" s="1">
        <v>0</v>
      </c>
      <c r="U44" s="1">
        <v>9.7599999999999996E-3</v>
      </c>
      <c r="V44" s="1">
        <v>0</v>
      </c>
    </row>
    <row r="45" spans="1:22" x14ac:dyDescent="0.25">
      <c r="A45" t="s">
        <v>41</v>
      </c>
      <c r="B45">
        <v>0</v>
      </c>
      <c r="C45" s="1">
        <v>2.3599999999999999E-2</v>
      </c>
      <c r="D45" s="1">
        <v>1.32E-2</v>
      </c>
      <c r="E45" s="1">
        <v>2.8600000000000001E-3</v>
      </c>
      <c r="F45" s="1">
        <v>1.44E-2</v>
      </c>
      <c r="G45" s="1">
        <v>8.5599999999999996E-2</v>
      </c>
      <c r="H45" s="1">
        <v>9.0799999999999998E-5</v>
      </c>
      <c r="I45" s="1">
        <v>2.2000000000000001E-4</v>
      </c>
      <c r="J45" s="1">
        <v>0</v>
      </c>
      <c r="K45" s="1">
        <v>2.52E-4</v>
      </c>
      <c r="L45" s="1">
        <v>7.8100000000000001E-3</v>
      </c>
      <c r="M45" s="1">
        <v>0.11899999999999999</v>
      </c>
      <c r="N45" s="1">
        <v>9.1199999999999996E-3</v>
      </c>
      <c r="O45" s="1">
        <v>0</v>
      </c>
      <c r="P45" s="1">
        <v>1.38E-2</v>
      </c>
      <c r="Q45" s="1">
        <v>0</v>
      </c>
      <c r="R45" s="1">
        <v>0</v>
      </c>
      <c r="S45" s="1">
        <v>0</v>
      </c>
      <c r="T45" s="1">
        <v>1.1299999999999999E-2</v>
      </c>
      <c r="U45" s="1">
        <v>0</v>
      </c>
      <c r="V45" s="1">
        <v>0</v>
      </c>
    </row>
    <row r="46" spans="1:22" x14ac:dyDescent="0.25">
      <c r="A46" t="s">
        <v>42</v>
      </c>
      <c r="B46">
        <v>0</v>
      </c>
      <c r="C46" s="1">
        <v>0</v>
      </c>
      <c r="D46" s="1">
        <v>8.0799999999999999E-5</v>
      </c>
      <c r="E46" s="1">
        <v>0</v>
      </c>
      <c r="F46" s="1">
        <v>2.7099999999999999E-2</v>
      </c>
      <c r="G46" s="1">
        <v>0</v>
      </c>
      <c r="H46" s="1">
        <v>2.2700000000000001E-2</v>
      </c>
      <c r="I46" s="1">
        <v>1.6799999999999999E-2</v>
      </c>
      <c r="J46" s="1">
        <v>5.5300000000000002E-2</v>
      </c>
      <c r="K46" s="1">
        <v>0</v>
      </c>
      <c r="L46" s="1">
        <v>2.2300000000000002E-3</v>
      </c>
      <c r="M46" s="1">
        <v>7.8399999999999997E-4</v>
      </c>
      <c r="N46" s="1">
        <v>0</v>
      </c>
      <c r="O46" s="1">
        <v>3.6999999999999999E-4</v>
      </c>
      <c r="P46" s="1">
        <v>5.5599999999999996E-4</v>
      </c>
      <c r="Q46" s="1">
        <v>5.2900000000000004E-3</v>
      </c>
      <c r="R46" s="1">
        <v>2.0400000000000001E-2</v>
      </c>
      <c r="S46" s="1">
        <v>0</v>
      </c>
      <c r="T46" s="1">
        <v>0</v>
      </c>
      <c r="U46" s="1">
        <v>0</v>
      </c>
      <c r="V46" s="1">
        <v>4.4900000000000002E-2</v>
      </c>
    </row>
    <row r="47" spans="1:22" x14ac:dyDescent="0.25">
      <c r="A47" t="s">
        <v>43</v>
      </c>
      <c r="B47">
        <v>0</v>
      </c>
      <c r="C47" s="1">
        <v>0</v>
      </c>
      <c r="D47" s="1">
        <v>3.9099999999999999E-8</v>
      </c>
      <c r="E47" s="1">
        <v>0</v>
      </c>
      <c r="F47" s="1">
        <v>0</v>
      </c>
      <c r="G47" s="1">
        <v>0</v>
      </c>
      <c r="H47" s="1">
        <v>0</v>
      </c>
      <c r="I47" s="1">
        <v>4.1200000000000001E-2</v>
      </c>
      <c r="J47" s="1">
        <v>7.3700000000000002E-2</v>
      </c>
      <c r="K47" s="1">
        <v>0</v>
      </c>
      <c r="L47" s="1">
        <v>7.8899999999999999E-4</v>
      </c>
      <c r="M47" s="1">
        <v>0</v>
      </c>
      <c r="N47" s="1">
        <v>0</v>
      </c>
      <c r="O47" s="1">
        <v>0</v>
      </c>
      <c r="P47" s="1">
        <v>8.6899999999999998E-3</v>
      </c>
      <c r="Q47" s="1">
        <v>1.31E-3</v>
      </c>
      <c r="R47" s="1">
        <v>0.27700000000000002</v>
      </c>
      <c r="S47" s="1">
        <v>0</v>
      </c>
      <c r="T47" s="1">
        <v>7.6099999999999996E-3</v>
      </c>
      <c r="U47" s="1">
        <v>0</v>
      </c>
      <c r="V47" s="1">
        <v>0</v>
      </c>
    </row>
    <row r="48" spans="1:22" x14ac:dyDescent="0.25">
      <c r="A48" t="s">
        <v>44</v>
      </c>
      <c r="B48">
        <v>0</v>
      </c>
      <c r="C48" s="1">
        <v>3.0599999999999999E-2</v>
      </c>
      <c r="D48" s="1">
        <v>0.111</v>
      </c>
      <c r="E48" s="1">
        <v>0</v>
      </c>
      <c r="F48" s="1">
        <v>0</v>
      </c>
      <c r="G48" s="1">
        <v>0</v>
      </c>
      <c r="H48" s="1">
        <v>1.0699999999999999E-6</v>
      </c>
      <c r="I48" s="1">
        <v>0</v>
      </c>
      <c r="J48" s="1">
        <v>7.8200000000000006E-2</v>
      </c>
      <c r="K48" s="1">
        <v>0</v>
      </c>
      <c r="L48" s="1">
        <v>0</v>
      </c>
      <c r="M48" s="1">
        <v>0</v>
      </c>
      <c r="N48" s="1">
        <v>0</v>
      </c>
      <c r="O48" s="1">
        <v>2.53E-2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8.0400000000000003E-3</v>
      </c>
    </row>
    <row r="49" spans="1:22" x14ac:dyDescent="0.25">
      <c r="A49" t="s">
        <v>45</v>
      </c>
      <c r="B49">
        <v>0</v>
      </c>
      <c r="C49" s="1">
        <v>0</v>
      </c>
      <c r="D49" s="1">
        <v>3.3699999999999999E-5</v>
      </c>
      <c r="E49" s="1">
        <v>0</v>
      </c>
      <c r="F49" s="1">
        <v>2.7300000000000001E-2</v>
      </c>
      <c r="G49" s="1">
        <v>0</v>
      </c>
      <c r="H49" s="1">
        <v>0</v>
      </c>
      <c r="I49" s="1">
        <v>1.7000000000000001E-4</v>
      </c>
      <c r="J49" s="1">
        <v>0</v>
      </c>
      <c r="K49" s="1">
        <v>0</v>
      </c>
      <c r="L49" s="1">
        <v>4.4699999999999997E-2</v>
      </c>
      <c r="M49" s="1">
        <v>0</v>
      </c>
      <c r="N49" s="1">
        <v>0</v>
      </c>
      <c r="O49" s="1">
        <v>0</v>
      </c>
      <c r="P49" s="1">
        <v>0</v>
      </c>
      <c r="Q49" s="1">
        <v>4.48E-2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</row>
    <row r="50" spans="1:22" x14ac:dyDescent="0.25">
      <c r="A50" t="s">
        <v>46</v>
      </c>
      <c r="B50">
        <v>0</v>
      </c>
      <c r="C50" s="1">
        <v>0</v>
      </c>
      <c r="D50" s="1">
        <v>0</v>
      </c>
      <c r="E50" s="1">
        <v>0</v>
      </c>
      <c r="F50" s="1">
        <v>0</v>
      </c>
      <c r="G50" s="1">
        <v>5.6400000000000005E-4</v>
      </c>
      <c r="H50" s="1">
        <v>3.0599999999999999E-2</v>
      </c>
      <c r="I50" s="1">
        <v>5.47E-3</v>
      </c>
      <c r="J50" s="1">
        <v>7.8700000000000006E-2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6.3400000000000001E-3</v>
      </c>
      <c r="Q50" s="1">
        <v>0</v>
      </c>
      <c r="R50" s="1">
        <v>0.34799999999999998</v>
      </c>
      <c r="S50" s="1">
        <v>0</v>
      </c>
      <c r="T50" s="1">
        <v>0.104</v>
      </c>
      <c r="U50" s="1">
        <v>0</v>
      </c>
      <c r="V50" s="1">
        <v>0</v>
      </c>
    </row>
    <row r="51" spans="1:22" x14ac:dyDescent="0.25">
      <c r="A51" t="s">
        <v>47</v>
      </c>
      <c r="B51">
        <v>0</v>
      </c>
      <c r="C51" s="1">
        <v>1.17E-3</v>
      </c>
      <c r="D51" s="1">
        <v>1.82E-3</v>
      </c>
      <c r="E51" s="1">
        <v>9.7300000000000004E-7</v>
      </c>
      <c r="F51" s="1">
        <v>4.48E-2</v>
      </c>
      <c r="G51" s="1">
        <v>0</v>
      </c>
      <c r="H51" s="1">
        <v>2.8800000000000001E-4</v>
      </c>
      <c r="I51" s="1">
        <v>1.6900000000000001E-3</v>
      </c>
      <c r="J51" s="1">
        <v>1.26E-2</v>
      </c>
      <c r="K51" s="1">
        <v>3.0999999999999999E-3</v>
      </c>
      <c r="L51" s="1">
        <v>2.0299999999999999E-2</v>
      </c>
      <c r="M51" s="1">
        <v>0</v>
      </c>
      <c r="N51" s="1">
        <v>0</v>
      </c>
      <c r="O51" s="1">
        <v>1.67E-2</v>
      </c>
      <c r="P51" s="1">
        <v>0</v>
      </c>
      <c r="Q51" s="1">
        <v>1.17E-3</v>
      </c>
      <c r="R51" s="1">
        <v>0</v>
      </c>
      <c r="S51" s="1">
        <v>2.2599999999999999E-3</v>
      </c>
      <c r="T51" s="1">
        <v>0</v>
      </c>
      <c r="U51" s="1">
        <v>0</v>
      </c>
      <c r="V51" s="1">
        <v>0</v>
      </c>
    </row>
    <row r="52" spans="1:22" x14ac:dyDescent="0.25">
      <c r="A52" t="s">
        <v>48</v>
      </c>
      <c r="B52">
        <v>0</v>
      </c>
      <c r="C52" s="1">
        <v>0</v>
      </c>
      <c r="D52" s="1">
        <v>8.94E-3</v>
      </c>
      <c r="E52" s="1">
        <v>0</v>
      </c>
      <c r="F52" s="1">
        <v>4.6600000000000001E-3</v>
      </c>
      <c r="G52" s="1">
        <v>0</v>
      </c>
      <c r="H52" s="1">
        <v>0</v>
      </c>
      <c r="I52" s="1">
        <v>3.8600000000000001E-3</v>
      </c>
      <c r="J52" s="1">
        <v>0.14699999999999999</v>
      </c>
      <c r="K52" s="1">
        <v>3.0800000000000001E-4</v>
      </c>
      <c r="L52" s="1">
        <v>2.2099999999999998E-5</v>
      </c>
      <c r="M52" s="1">
        <v>3.4000000000000002E-2</v>
      </c>
      <c r="N52" s="1">
        <v>0</v>
      </c>
      <c r="O52" s="1">
        <v>0</v>
      </c>
      <c r="P52" s="1">
        <v>5.3699999999999998E-3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</row>
    <row r="53" spans="1:22" x14ac:dyDescent="0.25">
      <c r="A53" t="s">
        <v>49</v>
      </c>
      <c r="B53">
        <v>0</v>
      </c>
      <c r="C53" s="1">
        <v>2.5700000000000001E-2</v>
      </c>
      <c r="D53" s="1">
        <v>3.47E-3</v>
      </c>
      <c r="E53" s="1">
        <v>6.7599999999999993E-2</v>
      </c>
      <c r="F53" s="1">
        <v>1.39E-3</v>
      </c>
      <c r="G53" s="1">
        <v>0</v>
      </c>
      <c r="H53" s="1">
        <v>0</v>
      </c>
      <c r="I53" s="1">
        <v>7.77E-3</v>
      </c>
      <c r="J53" s="1">
        <v>6.0699999999999998E-5</v>
      </c>
      <c r="K53" s="1">
        <v>4.82E-2</v>
      </c>
      <c r="L53" s="1">
        <v>1.31E-3</v>
      </c>
      <c r="M53" s="1">
        <v>3.6999999999999998E-2</v>
      </c>
      <c r="N53" s="1">
        <v>0</v>
      </c>
      <c r="O53" s="1">
        <v>0</v>
      </c>
      <c r="P53" s="1">
        <v>1.38E-2</v>
      </c>
      <c r="Q53" s="1">
        <v>0</v>
      </c>
      <c r="R53" s="1">
        <v>0</v>
      </c>
      <c r="S53" s="1">
        <v>0</v>
      </c>
      <c r="T53" s="1">
        <v>2.8899999999999999E-2</v>
      </c>
      <c r="U53" s="1">
        <v>0</v>
      </c>
      <c r="V53" s="1">
        <v>0</v>
      </c>
    </row>
    <row r="54" spans="1:22" x14ac:dyDescent="0.25">
      <c r="A54" t="s">
        <v>50</v>
      </c>
      <c r="B54">
        <v>0</v>
      </c>
      <c r="C54" s="1">
        <v>7.8600000000000003E-2</v>
      </c>
      <c r="D54" s="1">
        <v>0</v>
      </c>
      <c r="E54" s="1">
        <v>2.42E-4</v>
      </c>
      <c r="F54" s="1">
        <v>1.5699999999999999E-2</v>
      </c>
      <c r="G54" s="1">
        <v>0</v>
      </c>
      <c r="H54" s="1">
        <v>2.0999999999999999E-3</v>
      </c>
      <c r="I54" s="1">
        <v>3.19E-4</v>
      </c>
      <c r="J54" s="1">
        <v>8.8999999999999999E-3</v>
      </c>
      <c r="K54" s="1">
        <v>8.8999999999999999E-3</v>
      </c>
      <c r="L54" s="1">
        <v>1.15E-3</v>
      </c>
      <c r="M54" s="1">
        <v>4.0800000000000003E-2</v>
      </c>
      <c r="N54" s="1">
        <v>0</v>
      </c>
      <c r="O54" s="1">
        <v>2.3300000000000001E-2</v>
      </c>
      <c r="P54" s="1">
        <v>2.0400000000000001E-2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</row>
    <row r="55" spans="1:22" x14ac:dyDescent="0.25">
      <c r="A55" t="s">
        <v>51</v>
      </c>
      <c r="B55">
        <v>0</v>
      </c>
      <c r="C55" s="1">
        <v>3.14E-3</v>
      </c>
      <c r="D55" s="1">
        <v>1.9499999999999999E-3</v>
      </c>
      <c r="E55" s="1">
        <v>2.8700000000000002E-3</v>
      </c>
      <c r="F55" s="1">
        <v>2.3800000000000002E-3</v>
      </c>
      <c r="G55" s="1">
        <v>0</v>
      </c>
      <c r="H55" s="1">
        <v>1.2500000000000001E-2</v>
      </c>
      <c r="I55" s="1">
        <v>9.1999999999999998E-3</v>
      </c>
      <c r="J55" s="1">
        <v>5.96E-3</v>
      </c>
      <c r="K55" s="1">
        <v>7.2999999999999995E-2</v>
      </c>
      <c r="L55" s="1">
        <v>2.99E-3</v>
      </c>
      <c r="M55" s="1">
        <v>3.82E-3</v>
      </c>
      <c r="N55" s="1">
        <v>1.18E-2</v>
      </c>
      <c r="O55" s="1">
        <v>0</v>
      </c>
      <c r="P55" s="1">
        <v>2.7100000000000002E-3</v>
      </c>
      <c r="Q55" s="1">
        <v>0</v>
      </c>
      <c r="R55" s="1">
        <v>2.2200000000000001E-2</v>
      </c>
      <c r="S55" s="1">
        <v>0</v>
      </c>
      <c r="T55" s="1">
        <v>0.17</v>
      </c>
      <c r="U55" s="1">
        <v>0</v>
      </c>
      <c r="V55" s="1">
        <v>1.48E-3</v>
      </c>
    </row>
    <row r="56" spans="1:22" x14ac:dyDescent="0.25">
      <c r="A56" t="s">
        <v>52</v>
      </c>
      <c r="B56">
        <v>0</v>
      </c>
      <c r="C56" s="1">
        <v>1.4E-2</v>
      </c>
      <c r="D56" s="1">
        <v>0.09</v>
      </c>
      <c r="E56" s="1">
        <v>0</v>
      </c>
      <c r="F56" s="1">
        <v>0</v>
      </c>
      <c r="G56" s="1">
        <v>7.3999999999999999E-4</v>
      </c>
      <c r="H56" s="1">
        <v>1.5100000000000001E-3</v>
      </c>
      <c r="I56" s="1">
        <v>7.9299999999999995E-3</v>
      </c>
      <c r="J56" s="1">
        <v>0</v>
      </c>
      <c r="K56" s="1">
        <v>1.3799999999999999E-4</v>
      </c>
      <c r="L56" s="1">
        <v>1.4E-3</v>
      </c>
      <c r="M56" s="1">
        <v>1.4999999999999999E-2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3.7799999999999999E-3</v>
      </c>
      <c r="T56" s="1">
        <v>0</v>
      </c>
      <c r="U56" s="1">
        <v>0</v>
      </c>
      <c r="V56" s="1">
        <v>0</v>
      </c>
    </row>
    <row r="57" spans="1:22" x14ac:dyDescent="0.25">
      <c r="A57" t="s">
        <v>53</v>
      </c>
      <c r="B57">
        <v>0</v>
      </c>
      <c r="C57" s="1">
        <v>0</v>
      </c>
      <c r="D57" s="1">
        <v>0</v>
      </c>
      <c r="E57" s="1">
        <v>0</v>
      </c>
      <c r="F57" s="1">
        <v>1.9699999999999999E-2</v>
      </c>
      <c r="G57" s="1">
        <v>0</v>
      </c>
      <c r="H57" s="1">
        <v>0</v>
      </c>
      <c r="I57" s="1">
        <v>4.9399999999999999E-3</v>
      </c>
      <c r="J57" s="1">
        <v>0</v>
      </c>
      <c r="K57" s="1">
        <v>0</v>
      </c>
      <c r="L57" s="1">
        <v>8.4600000000000005E-3</v>
      </c>
      <c r="M57" s="1">
        <v>0</v>
      </c>
      <c r="N57" s="1">
        <v>0</v>
      </c>
      <c r="O57" s="1">
        <v>0</v>
      </c>
      <c r="P57" s="1">
        <v>0</v>
      </c>
      <c r="Q57" s="1">
        <v>6.2100000000000002E-2</v>
      </c>
      <c r="R57" s="1">
        <v>3.2099999999999997E-2</v>
      </c>
      <c r="S57" s="1">
        <v>0</v>
      </c>
      <c r="T57" s="1">
        <v>0</v>
      </c>
      <c r="U57" s="1">
        <v>0</v>
      </c>
      <c r="V57" s="1">
        <v>0</v>
      </c>
    </row>
    <row r="58" spans="1:22" x14ac:dyDescent="0.25">
      <c r="A58" t="s">
        <v>54</v>
      </c>
      <c r="B58">
        <v>0</v>
      </c>
      <c r="C58" s="1">
        <v>2.46E-2</v>
      </c>
      <c r="D58" s="1">
        <v>2.9100000000000003E-4</v>
      </c>
      <c r="E58" s="1">
        <v>2.4600000000000002E-4</v>
      </c>
      <c r="F58" s="1">
        <v>1.5699999999999999E-2</v>
      </c>
      <c r="G58" s="1">
        <v>5.28E-2</v>
      </c>
      <c r="H58" s="1">
        <v>0</v>
      </c>
      <c r="I58" s="1">
        <v>2.24E-4</v>
      </c>
      <c r="J58" s="1">
        <v>1.2699999999999999E-2</v>
      </c>
      <c r="K58" s="1">
        <v>3.5200000000000001E-3</v>
      </c>
      <c r="L58" s="1">
        <v>4.3899999999999998E-3</v>
      </c>
      <c r="M58" s="1">
        <v>2.64E-2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3.4099999999999998E-2</v>
      </c>
      <c r="U58" s="1">
        <v>0</v>
      </c>
      <c r="V58" s="1">
        <v>0</v>
      </c>
    </row>
    <row r="59" spans="1:22" x14ac:dyDescent="0.25">
      <c r="A59" t="s">
        <v>56</v>
      </c>
      <c r="B59">
        <v>0</v>
      </c>
      <c r="C59" s="1">
        <v>0</v>
      </c>
      <c r="D59" s="1">
        <v>0</v>
      </c>
      <c r="E59" s="1">
        <v>0</v>
      </c>
      <c r="F59" s="1">
        <v>3.2099999999999997E-2</v>
      </c>
      <c r="G59" s="1">
        <v>0</v>
      </c>
      <c r="H59" s="1">
        <v>0</v>
      </c>
      <c r="I59" s="1">
        <v>2.6599999999999999E-2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1.44E-2</v>
      </c>
      <c r="R59" s="1">
        <v>0</v>
      </c>
      <c r="S59" s="1">
        <v>0</v>
      </c>
      <c r="T59" s="1">
        <v>0</v>
      </c>
      <c r="U59" s="1">
        <v>6.1500000000000001E-3</v>
      </c>
      <c r="V59" s="1">
        <v>0</v>
      </c>
    </row>
    <row r="60" spans="1:22" x14ac:dyDescent="0.25">
      <c r="A60" t="s">
        <v>57</v>
      </c>
      <c r="B60">
        <v>0</v>
      </c>
      <c r="C60" s="1">
        <v>0</v>
      </c>
      <c r="D60" s="1">
        <v>6.9100000000000003E-3</v>
      </c>
      <c r="E60" s="1">
        <v>0</v>
      </c>
      <c r="F60" s="1">
        <v>1.5200000000000001E-3</v>
      </c>
      <c r="G60" s="1">
        <v>0</v>
      </c>
      <c r="H60" s="1">
        <v>0</v>
      </c>
      <c r="I60" s="1">
        <v>0</v>
      </c>
      <c r="J60" s="1">
        <v>0.14099999999999999</v>
      </c>
      <c r="K60" s="1">
        <v>0</v>
      </c>
      <c r="L60" s="1">
        <v>5.9100000000000005E-4</v>
      </c>
      <c r="M60" s="1">
        <v>2.8400000000000002E-2</v>
      </c>
      <c r="N60" s="1">
        <v>0</v>
      </c>
      <c r="O60" s="1">
        <v>0</v>
      </c>
      <c r="P60" s="1">
        <v>8.3499999999999998E-3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  <row r="61" spans="1:22" x14ac:dyDescent="0.25">
      <c r="A61" t="s">
        <v>58</v>
      </c>
      <c r="B61">
        <v>0</v>
      </c>
      <c r="C61" s="1">
        <v>0</v>
      </c>
      <c r="D61" s="1">
        <v>1.8400000000000001E-3</v>
      </c>
      <c r="E61" s="1">
        <v>9.4599999999999996E-5</v>
      </c>
      <c r="F61" s="1">
        <v>3.5000000000000003E-2</v>
      </c>
      <c r="G61" s="1">
        <v>0</v>
      </c>
      <c r="H61" s="1">
        <v>5.53E-4</v>
      </c>
      <c r="I61" s="1">
        <v>5.3899999999999998E-4</v>
      </c>
      <c r="J61" s="1">
        <v>1.11E-2</v>
      </c>
      <c r="K61" s="1">
        <v>2.7000000000000001E-3</v>
      </c>
      <c r="L61" s="1">
        <v>1.6400000000000001E-2</v>
      </c>
      <c r="M61" s="1">
        <v>0</v>
      </c>
      <c r="N61" s="1">
        <v>0</v>
      </c>
      <c r="O61" s="1">
        <v>1.1900000000000001E-2</v>
      </c>
      <c r="P61" s="1">
        <v>0</v>
      </c>
      <c r="Q61" s="1">
        <v>3.9399999999999999E-3</v>
      </c>
      <c r="R61" s="1">
        <v>0</v>
      </c>
      <c r="S61" s="1">
        <v>1.4499999999999999E-3</v>
      </c>
      <c r="T61" s="1">
        <v>0</v>
      </c>
      <c r="U61" s="1">
        <v>0</v>
      </c>
      <c r="V61" s="1">
        <v>0</v>
      </c>
    </row>
    <row r="62" spans="1:22" x14ac:dyDescent="0.25">
      <c r="A62" t="s">
        <v>59</v>
      </c>
      <c r="B62">
        <v>0</v>
      </c>
      <c r="C62" s="1">
        <v>1.49E-2</v>
      </c>
      <c r="D62" s="1">
        <v>7.9900000000000006E-3</v>
      </c>
      <c r="E62" s="1">
        <v>0</v>
      </c>
      <c r="F62" s="1">
        <v>8.6099999999999996E-3</v>
      </c>
      <c r="G62" s="1">
        <v>2.3300000000000001E-2</v>
      </c>
      <c r="H62" s="1">
        <v>0</v>
      </c>
      <c r="I62" s="1">
        <v>6.8700000000000003E-5</v>
      </c>
      <c r="J62" s="1">
        <v>0</v>
      </c>
      <c r="K62" s="1">
        <v>2.8800000000000002E-3</v>
      </c>
      <c r="L62" s="1">
        <v>3.3300000000000001E-3</v>
      </c>
      <c r="M62" s="1">
        <v>8.9099999999999999E-2</v>
      </c>
      <c r="N62" s="1">
        <v>3.15E-2</v>
      </c>
      <c r="O62" s="1">
        <v>1.95E-2</v>
      </c>
      <c r="P62" s="1">
        <v>3.56E-2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</row>
    <row r="63" spans="1:22" x14ac:dyDescent="0.25">
      <c r="A63" t="s">
        <v>60</v>
      </c>
      <c r="B63">
        <v>0</v>
      </c>
      <c r="C63" s="1">
        <v>1.2699999999999999E-2</v>
      </c>
      <c r="D63" s="1">
        <v>2.7599999999999999E-3</v>
      </c>
      <c r="E63" s="1">
        <v>6.6000000000000003E-2</v>
      </c>
      <c r="F63" s="1">
        <v>1.7700000000000001E-3</v>
      </c>
      <c r="G63" s="1">
        <v>0</v>
      </c>
      <c r="H63" s="1">
        <v>0</v>
      </c>
      <c r="I63" s="1">
        <v>3.64E-3</v>
      </c>
      <c r="J63" s="1">
        <v>5.62E-4</v>
      </c>
      <c r="K63" s="1">
        <v>4.1099999999999998E-2</v>
      </c>
      <c r="L63" s="1">
        <v>1.7899999999999999E-3</v>
      </c>
      <c r="M63" s="1">
        <v>2.7199999999999998E-2</v>
      </c>
      <c r="N63" s="1">
        <v>0</v>
      </c>
      <c r="O63" s="1">
        <v>0</v>
      </c>
      <c r="P63" s="1">
        <v>2.0299999999999999E-2</v>
      </c>
      <c r="Q63" s="1">
        <v>0</v>
      </c>
      <c r="R63" s="1">
        <v>0</v>
      </c>
      <c r="S63" s="1">
        <v>0</v>
      </c>
      <c r="T63" s="1">
        <v>2.8000000000000001E-2</v>
      </c>
      <c r="U63" s="1">
        <v>0</v>
      </c>
      <c r="V63" s="1">
        <v>0</v>
      </c>
    </row>
    <row r="64" spans="1:22" x14ac:dyDescent="0.25">
      <c r="A64" t="s">
        <v>61</v>
      </c>
      <c r="B64">
        <v>0</v>
      </c>
      <c r="C64" s="1">
        <v>8.1700000000000002E-3</v>
      </c>
      <c r="D64" s="1">
        <v>0</v>
      </c>
      <c r="E64" s="1">
        <v>0</v>
      </c>
      <c r="F64" s="1">
        <v>1.9300000000000001E-2</v>
      </c>
      <c r="G64" s="1">
        <v>0</v>
      </c>
      <c r="H64" s="1">
        <v>0</v>
      </c>
      <c r="I64" s="1">
        <v>3.2199999999999999E-2</v>
      </c>
      <c r="J64" s="1">
        <v>2.8300000000000001E-3</v>
      </c>
      <c r="K64" s="1">
        <v>3.4999999999999997E-5</v>
      </c>
      <c r="L64" s="1">
        <v>2.31E-3</v>
      </c>
      <c r="M64" s="1">
        <v>6.8799999999999998E-3</v>
      </c>
      <c r="N64" s="1">
        <v>1.3100000000000001E-2</v>
      </c>
      <c r="O64" s="1">
        <v>0</v>
      </c>
      <c r="P64" s="1">
        <v>2.1100000000000001E-4</v>
      </c>
      <c r="Q64" s="1">
        <v>0</v>
      </c>
      <c r="R64" s="1">
        <v>1.78E-2</v>
      </c>
      <c r="S64" s="1">
        <v>0</v>
      </c>
      <c r="T64" s="1">
        <v>0</v>
      </c>
      <c r="U64" s="1">
        <v>1.89E-2</v>
      </c>
      <c r="V64" s="1">
        <v>0</v>
      </c>
    </row>
    <row r="65" spans="1:22" x14ac:dyDescent="0.25">
      <c r="A65" t="s">
        <v>62</v>
      </c>
      <c r="B65">
        <v>0</v>
      </c>
      <c r="C65" s="1">
        <v>2.0300000000000001E-3</v>
      </c>
      <c r="D65" s="1">
        <v>2.65E-3</v>
      </c>
      <c r="E65" s="1">
        <v>0</v>
      </c>
      <c r="F65" s="1">
        <v>3.0700000000000002E-2</v>
      </c>
      <c r="G65" s="1">
        <v>0</v>
      </c>
      <c r="H65" s="1">
        <v>5.2099999999999998E-4</v>
      </c>
      <c r="I65" s="1">
        <v>0</v>
      </c>
      <c r="J65" s="1">
        <v>2.99E-3</v>
      </c>
      <c r="K65" s="1">
        <v>2E-3</v>
      </c>
      <c r="L65" s="1">
        <v>9.6200000000000001E-3</v>
      </c>
      <c r="M65" s="1">
        <v>6.0900000000000003E-2</v>
      </c>
      <c r="N65" s="1">
        <v>0</v>
      </c>
      <c r="O65" s="1">
        <v>0</v>
      </c>
      <c r="P65" s="1">
        <v>0</v>
      </c>
      <c r="Q65" s="1">
        <v>0</v>
      </c>
      <c r="R65" s="1">
        <v>2.42E-4</v>
      </c>
      <c r="S65" s="1">
        <v>0</v>
      </c>
      <c r="T65" s="1">
        <v>0</v>
      </c>
      <c r="U65" s="1">
        <v>0</v>
      </c>
      <c r="V65" s="1">
        <v>7.9399999999999991E-3</v>
      </c>
    </row>
    <row r="66" spans="1:22" x14ac:dyDescent="0.25">
      <c r="A66" t="s">
        <v>63</v>
      </c>
      <c r="B66">
        <v>0</v>
      </c>
      <c r="C66" s="1">
        <v>0</v>
      </c>
      <c r="D66" s="1">
        <v>0</v>
      </c>
      <c r="E66" s="1">
        <v>0</v>
      </c>
      <c r="F66" s="1">
        <v>2.9100000000000001E-2</v>
      </c>
      <c r="G66" s="1">
        <v>8.5899999999999995E-4</v>
      </c>
      <c r="H66" s="1">
        <v>0</v>
      </c>
      <c r="I66" s="1">
        <v>7.6499999999999997E-3</v>
      </c>
      <c r="J66" s="1">
        <v>8.0400000000000003E-3</v>
      </c>
      <c r="K66" s="1">
        <v>3.6600000000000001E-4</v>
      </c>
      <c r="L66" s="1">
        <v>0</v>
      </c>
      <c r="M66" s="1">
        <v>0</v>
      </c>
      <c r="N66" s="1">
        <v>0</v>
      </c>
      <c r="O66" s="1">
        <v>0</v>
      </c>
      <c r="P66" s="1">
        <v>5.79E-3</v>
      </c>
      <c r="Q66" s="1">
        <v>1.3100000000000001E-2</v>
      </c>
      <c r="R66" s="1">
        <v>2.9399999999999999E-2</v>
      </c>
      <c r="S66" s="1">
        <v>0</v>
      </c>
      <c r="T66" s="1">
        <v>0</v>
      </c>
      <c r="U66" s="1">
        <v>6.1399999999999996E-3</v>
      </c>
      <c r="V66" s="1">
        <v>0</v>
      </c>
    </row>
    <row r="67" spans="1:22" x14ac:dyDescent="0.25">
      <c r="A67" t="s">
        <v>64</v>
      </c>
      <c r="B67">
        <v>0</v>
      </c>
      <c r="C67" s="1">
        <v>2.32E-3</v>
      </c>
      <c r="D67" s="1">
        <v>2.1000000000000001E-4</v>
      </c>
      <c r="E67" s="1">
        <v>0</v>
      </c>
      <c r="F67" s="1">
        <v>1.0200000000000001E-2</v>
      </c>
      <c r="G67" s="1">
        <v>3.0699999999999998E-3</v>
      </c>
      <c r="H67" s="1">
        <v>0</v>
      </c>
      <c r="I67" s="1">
        <v>2.5000000000000001E-2</v>
      </c>
      <c r="J67" s="1">
        <v>4.5300000000000002E-3</v>
      </c>
      <c r="K67" s="1">
        <v>6.0600000000000003E-3</v>
      </c>
      <c r="L67" s="1">
        <v>0</v>
      </c>
      <c r="M67" s="1">
        <v>3.5099999999999999E-2</v>
      </c>
      <c r="N67" s="1">
        <v>0</v>
      </c>
      <c r="O67" s="1">
        <v>0</v>
      </c>
      <c r="P67" s="1">
        <v>1.16E-4</v>
      </c>
      <c r="Q67" s="1">
        <v>0</v>
      </c>
      <c r="R67" s="1">
        <v>6.1399999999999996E-3</v>
      </c>
      <c r="S67" s="1">
        <v>0</v>
      </c>
      <c r="T67" s="1">
        <v>0</v>
      </c>
      <c r="U67" s="1">
        <v>7.0299999999999998E-3</v>
      </c>
      <c r="V67" s="1">
        <v>2.3E-2</v>
      </c>
    </row>
    <row r="68" spans="1:22" x14ac:dyDescent="0.25">
      <c r="A68" t="s">
        <v>66</v>
      </c>
      <c r="B68">
        <v>0</v>
      </c>
      <c r="C68" s="1">
        <v>5.8199999999999997E-3</v>
      </c>
      <c r="D68" s="1">
        <v>2.7900000000000001E-4</v>
      </c>
      <c r="E68" s="1">
        <v>0</v>
      </c>
      <c r="F68" s="1">
        <v>2.7400000000000001E-2</v>
      </c>
      <c r="G68" s="1">
        <v>7.9900000000000001E-4</v>
      </c>
      <c r="H68" s="1">
        <v>0</v>
      </c>
      <c r="I68" s="1">
        <v>2.65E-3</v>
      </c>
      <c r="J68" s="1">
        <v>9.3399999999999993E-3</v>
      </c>
      <c r="K68" s="1">
        <v>1.1299999999999999E-2</v>
      </c>
      <c r="L68" s="1">
        <v>0</v>
      </c>
      <c r="M68" s="1">
        <v>4.1000000000000002E-2</v>
      </c>
      <c r="N68" s="1">
        <v>0</v>
      </c>
      <c r="O68" s="1">
        <v>6.8799999999999998E-3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3.0899999999999999E-3</v>
      </c>
      <c r="V68" s="1">
        <v>9.6600000000000002E-3</v>
      </c>
    </row>
    <row r="69" spans="1:22" x14ac:dyDescent="0.25">
      <c r="A69" t="s">
        <v>67</v>
      </c>
      <c r="B69">
        <v>0</v>
      </c>
      <c r="C69" s="1">
        <v>0</v>
      </c>
      <c r="D69" s="1">
        <v>3.8099999999999999E-4</v>
      </c>
      <c r="E69" s="1">
        <v>0</v>
      </c>
      <c r="F69" s="1">
        <v>2.76E-2</v>
      </c>
      <c r="G69" s="1">
        <v>2.5299999999999998E-5</v>
      </c>
      <c r="H69" s="1">
        <v>0</v>
      </c>
      <c r="I69" s="1">
        <v>0</v>
      </c>
      <c r="J69" s="1">
        <v>0</v>
      </c>
      <c r="K69" s="1">
        <v>0</v>
      </c>
      <c r="L69" s="1">
        <v>3.1399999999999997E-2</v>
      </c>
      <c r="M69" s="1">
        <v>0</v>
      </c>
      <c r="N69" s="1">
        <v>0</v>
      </c>
      <c r="O69" s="1">
        <v>0</v>
      </c>
      <c r="P69" s="1">
        <v>0</v>
      </c>
      <c r="Q69" s="1">
        <v>1.8600000000000001E-3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</row>
    <row r="70" spans="1:22" x14ac:dyDescent="0.25">
      <c r="A70" t="s">
        <v>68</v>
      </c>
      <c r="B70">
        <v>0</v>
      </c>
      <c r="C70" s="1">
        <v>0</v>
      </c>
      <c r="D70" s="1">
        <v>0</v>
      </c>
      <c r="E70" s="1">
        <v>0</v>
      </c>
      <c r="F70" s="1">
        <v>8.7100000000000007E-3</v>
      </c>
      <c r="G70" s="1">
        <v>0.11799999999999999</v>
      </c>
      <c r="H70" s="1">
        <v>0</v>
      </c>
      <c r="I70" s="1">
        <v>1.91E-3</v>
      </c>
      <c r="J70" s="1">
        <v>5.7000000000000002E-3</v>
      </c>
      <c r="K70" s="1">
        <v>0</v>
      </c>
      <c r="L70" s="1">
        <v>7.1299999999999998E-5</v>
      </c>
      <c r="M70" s="1">
        <v>0</v>
      </c>
      <c r="N70" s="1">
        <v>0</v>
      </c>
      <c r="O70" s="1">
        <v>0</v>
      </c>
      <c r="P70" s="1">
        <v>9.8499999999999994E-3</v>
      </c>
      <c r="Q70" s="1">
        <v>0</v>
      </c>
      <c r="R70" s="1">
        <v>0</v>
      </c>
      <c r="S70" s="1">
        <v>1.7399999999999999E-2</v>
      </c>
      <c r="T70" s="1">
        <v>6.3899999999999998E-2</v>
      </c>
      <c r="U70" s="1">
        <v>0</v>
      </c>
      <c r="V70" s="1">
        <v>0</v>
      </c>
    </row>
    <row r="71" spans="1:22" x14ac:dyDescent="0.25">
      <c r="A71" t="s">
        <v>69</v>
      </c>
      <c r="B71">
        <v>0</v>
      </c>
      <c r="C71" s="1">
        <v>1.3100000000000001E-4</v>
      </c>
      <c r="D71" s="1">
        <v>9.0300000000000005E-4</v>
      </c>
      <c r="E71" s="1">
        <v>0</v>
      </c>
      <c r="F71" s="1">
        <v>9.6399999999999993E-3</v>
      </c>
      <c r="G71" s="1">
        <v>0</v>
      </c>
      <c r="H71" s="1">
        <v>2.3699999999999999E-2</v>
      </c>
      <c r="I71" s="1">
        <v>6.6600000000000001E-3</v>
      </c>
      <c r="J71" s="1">
        <v>6.1199999999999997E-2</v>
      </c>
      <c r="K71" s="1">
        <v>1.5200000000000001E-4</v>
      </c>
      <c r="L71" s="1">
        <v>2.6800000000000001E-4</v>
      </c>
      <c r="M71" s="1">
        <v>0</v>
      </c>
      <c r="N71" s="1">
        <v>0</v>
      </c>
      <c r="O71" s="1">
        <v>1.25E-3</v>
      </c>
      <c r="P71" s="1">
        <v>7.7400000000000004E-3</v>
      </c>
      <c r="Q71" s="1">
        <v>0</v>
      </c>
      <c r="R71" s="1">
        <v>1.5900000000000001E-2</v>
      </c>
      <c r="S71" s="1">
        <v>0</v>
      </c>
      <c r="T71" s="1">
        <v>0</v>
      </c>
      <c r="U71" s="1">
        <v>1.15E-2</v>
      </c>
      <c r="V71" s="1">
        <v>1.7299999999999999E-2</v>
      </c>
    </row>
    <row r="72" spans="1:22" x14ac:dyDescent="0.25">
      <c r="A72" t="s">
        <v>71</v>
      </c>
      <c r="B72">
        <v>0</v>
      </c>
      <c r="C72" s="1">
        <v>2.9100000000000001E-2</v>
      </c>
      <c r="D72" s="1">
        <v>2.8999999999999998E-3</v>
      </c>
      <c r="E72" s="1">
        <v>4.9500000000000004E-3</v>
      </c>
      <c r="F72" s="1">
        <v>4.6100000000000004E-3</v>
      </c>
      <c r="G72" s="1">
        <v>0</v>
      </c>
      <c r="H72" s="1">
        <v>0</v>
      </c>
      <c r="I72" s="1">
        <v>3.3300000000000002E-4</v>
      </c>
      <c r="J72" s="1">
        <v>6.8900000000000005E-4</v>
      </c>
      <c r="K72" s="1">
        <v>8.1499999999999993E-3</v>
      </c>
      <c r="L72" s="1">
        <v>0</v>
      </c>
      <c r="M72" s="1">
        <v>0.32800000000000001</v>
      </c>
      <c r="N72" s="1">
        <v>0</v>
      </c>
      <c r="O72" s="1">
        <v>0</v>
      </c>
      <c r="P72" s="1">
        <v>0</v>
      </c>
      <c r="Q72" s="1">
        <v>6.7299999999999999E-3</v>
      </c>
      <c r="R72" s="1">
        <v>0</v>
      </c>
      <c r="S72" s="1">
        <v>0</v>
      </c>
      <c r="T72" s="1">
        <v>0</v>
      </c>
      <c r="U72" s="1">
        <v>1.1299999999999999E-3</v>
      </c>
      <c r="V72" s="1">
        <v>0</v>
      </c>
    </row>
    <row r="73" spans="1:22" x14ac:dyDescent="0.25">
      <c r="A73" t="s">
        <v>72</v>
      </c>
      <c r="B73">
        <v>0</v>
      </c>
      <c r="C73" s="1">
        <v>0</v>
      </c>
      <c r="D73" s="1">
        <v>6.0099999999999997E-3</v>
      </c>
      <c r="E73" s="1">
        <v>2.7000000000000001E-3</v>
      </c>
      <c r="F73" s="1">
        <v>5.5199999999999997E-4</v>
      </c>
      <c r="G73" s="1">
        <v>0</v>
      </c>
      <c r="H73" s="1">
        <v>1.43E-2</v>
      </c>
      <c r="I73" s="1">
        <v>5.0600000000000003E-3</v>
      </c>
      <c r="J73" s="1">
        <v>1.5900000000000001E-3</v>
      </c>
      <c r="K73" s="1">
        <v>6.1100000000000002E-2</v>
      </c>
      <c r="L73" s="1">
        <v>1.3699999999999999E-3</v>
      </c>
      <c r="M73" s="1">
        <v>0</v>
      </c>
      <c r="N73" s="1">
        <v>2.53E-2</v>
      </c>
      <c r="O73" s="1">
        <v>0</v>
      </c>
      <c r="P73" s="1">
        <v>5.5999999999999999E-3</v>
      </c>
      <c r="Q73" s="1">
        <v>0</v>
      </c>
      <c r="R73" s="1">
        <v>2.5399999999999999E-2</v>
      </c>
      <c r="S73" s="1">
        <v>0</v>
      </c>
      <c r="T73" s="1">
        <v>9.4500000000000001E-2</v>
      </c>
      <c r="U73" s="1">
        <v>0</v>
      </c>
      <c r="V73" s="1">
        <v>0</v>
      </c>
    </row>
    <row r="74" spans="1:22" x14ac:dyDescent="0.25">
      <c r="A74" t="s">
        <v>73</v>
      </c>
      <c r="B74">
        <v>0</v>
      </c>
      <c r="C74" s="1">
        <v>0</v>
      </c>
      <c r="D74" s="1">
        <v>1.2800000000000001E-3</v>
      </c>
      <c r="E74" s="1">
        <v>4.0300000000000002E-2</v>
      </c>
      <c r="F74" s="1">
        <v>1.12E-4</v>
      </c>
      <c r="G74" s="1">
        <v>0</v>
      </c>
      <c r="H74" s="1">
        <v>2.93E-2</v>
      </c>
      <c r="I74" s="1">
        <v>0</v>
      </c>
      <c r="J74" s="1">
        <v>3.6099999999999999E-4</v>
      </c>
      <c r="K74" s="1">
        <v>5.8399999999999997E-3</v>
      </c>
      <c r="L74" s="1">
        <v>8.4899999999999993E-3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0.51100000000000001</v>
      </c>
      <c r="T74" s="1">
        <v>0</v>
      </c>
      <c r="U74" s="1">
        <v>5.6300000000000003E-2</v>
      </c>
      <c r="V74" s="1">
        <v>0</v>
      </c>
    </row>
    <row r="75" spans="1:22" x14ac:dyDescent="0.25">
      <c r="A75" t="s">
        <v>74</v>
      </c>
      <c r="B75">
        <v>0</v>
      </c>
      <c r="C75" s="1">
        <v>1.4200000000000001E-2</v>
      </c>
      <c r="D75" s="1">
        <v>0</v>
      </c>
      <c r="E75" s="1">
        <v>0</v>
      </c>
      <c r="F75" s="1">
        <v>1.3899999999999999E-2</v>
      </c>
      <c r="G75" s="1">
        <v>5.2200000000000003E-2</v>
      </c>
      <c r="H75" s="1">
        <v>0</v>
      </c>
      <c r="I75" s="1">
        <v>0</v>
      </c>
      <c r="J75" s="1">
        <v>2.5799999999999998E-3</v>
      </c>
      <c r="K75" s="1">
        <v>7.8799999999999996E-4</v>
      </c>
      <c r="L75" s="1">
        <v>8.5099999999999998E-4</v>
      </c>
      <c r="M75" s="1">
        <v>2.5999999999999999E-2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2.7099999999999999E-2</v>
      </c>
      <c r="U75" s="1">
        <v>0</v>
      </c>
      <c r="V75" s="1">
        <v>0</v>
      </c>
    </row>
    <row r="76" spans="1:22" x14ac:dyDescent="0.25">
      <c r="A76" t="s">
        <v>75</v>
      </c>
      <c r="B76">
        <v>0</v>
      </c>
      <c r="C76" s="1">
        <v>7.6700000000000004E-2</v>
      </c>
      <c r="D76" s="1">
        <v>0</v>
      </c>
      <c r="E76" s="1">
        <v>0</v>
      </c>
      <c r="F76" s="1">
        <v>2.4699999999999999E-4</v>
      </c>
      <c r="G76" s="1">
        <v>0</v>
      </c>
      <c r="H76" s="1">
        <v>0</v>
      </c>
      <c r="I76" s="1">
        <v>3.8700000000000002E-3</v>
      </c>
      <c r="J76" s="1">
        <v>3.7000000000000002E-3</v>
      </c>
      <c r="K76" s="1">
        <v>1.6100000000000001E-3</v>
      </c>
      <c r="L76" s="1">
        <v>8.6700000000000004E-4</v>
      </c>
      <c r="M76" s="1">
        <v>8.5100000000000002E-3</v>
      </c>
      <c r="N76" s="1">
        <v>1.7099999999999999E-3</v>
      </c>
      <c r="O76" s="1">
        <v>0</v>
      </c>
      <c r="P76" s="1">
        <v>3.2399999999999998E-2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</row>
    <row r="77" spans="1:22" x14ac:dyDescent="0.25">
      <c r="A77" t="s">
        <v>76</v>
      </c>
      <c r="B77">
        <v>0</v>
      </c>
      <c r="C77" s="1">
        <v>3.5000000000000003E-2</v>
      </c>
      <c r="D77" s="1">
        <v>8.2199999999999999E-3</v>
      </c>
      <c r="E77" s="1">
        <v>2.1099999999999999E-3</v>
      </c>
      <c r="F77" s="1">
        <v>1.84E-4</v>
      </c>
      <c r="G77" s="1">
        <v>5.7200000000000003E-3</v>
      </c>
      <c r="H77" s="1">
        <v>0</v>
      </c>
      <c r="I77" s="1">
        <v>2.3999999999999998E-3</v>
      </c>
      <c r="J77" s="1">
        <v>1.0200000000000001E-3</v>
      </c>
      <c r="K77" s="1">
        <v>1.1100000000000001E-3</v>
      </c>
      <c r="L77" s="1">
        <v>0</v>
      </c>
      <c r="M77" s="1">
        <v>9.0399999999999994E-2</v>
      </c>
      <c r="N77" s="1">
        <v>5.2900000000000003E-2</v>
      </c>
      <c r="O77" s="1">
        <v>5.2599999999999999E-3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1.08E-4</v>
      </c>
      <c r="V77" s="1">
        <v>0</v>
      </c>
    </row>
    <row r="78" spans="1:22" x14ac:dyDescent="0.25">
      <c r="A78" t="s">
        <v>77</v>
      </c>
      <c r="B78">
        <v>0</v>
      </c>
      <c r="C78" s="1">
        <v>0</v>
      </c>
      <c r="D78" s="1">
        <v>2.61E-4</v>
      </c>
      <c r="E78" s="1">
        <v>0</v>
      </c>
      <c r="F78" s="1">
        <v>1.4999999999999999E-2</v>
      </c>
      <c r="G78" s="1">
        <v>0</v>
      </c>
      <c r="H78" s="1">
        <v>0</v>
      </c>
      <c r="I78" s="1">
        <v>1.5699999999999999E-2</v>
      </c>
      <c r="J78" s="1">
        <v>2.0400000000000001E-3</v>
      </c>
      <c r="K78" s="1">
        <v>2.2599999999999999E-3</v>
      </c>
      <c r="L78" s="1">
        <v>6.6200000000000005E-4</v>
      </c>
      <c r="M78" s="1">
        <v>2.1800000000000001E-3</v>
      </c>
      <c r="N78" s="1">
        <v>0</v>
      </c>
      <c r="O78" s="1">
        <v>0</v>
      </c>
      <c r="P78" s="1">
        <v>0</v>
      </c>
      <c r="Q78" s="1">
        <v>1.44E-2</v>
      </c>
      <c r="R78" s="1">
        <v>0</v>
      </c>
      <c r="S78" s="1">
        <v>0</v>
      </c>
      <c r="T78" s="1">
        <v>5.0699999999999999E-3</v>
      </c>
      <c r="U78" s="1">
        <v>0</v>
      </c>
      <c r="V78" s="1">
        <v>1.03E-2</v>
      </c>
    </row>
    <row r="79" spans="1:22" x14ac:dyDescent="0.25">
      <c r="A79" t="s">
        <v>78</v>
      </c>
      <c r="B79">
        <v>0</v>
      </c>
      <c r="C79" s="1">
        <v>1.9599999999999999E-2</v>
      </c>
      <c r="D79" s="1">
        <v>5.5100000000000001E-3</v>
      </c>
      <c r="E79" s="1">
        <v>0</v>
      </c>
      <c r="F79" s="1">
        <v>1.15E-2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0.107</v>
      </c>
      <c r="N79" s="1">
        <v>0</v>
      </c>
      <c r="O79" s="1">
        <v>8.8699999999999994E-3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</row>
    <row r="80" spans="1:22" x14ac:dyDescent="0.25">
      <c r="A80" t="s">
        <v>79</v>
      </c>
      <c r="B80">
        <v>0</v>
      </c>
      <c r="C80" s="1">
        <v>0</v>
      </c>
      <c r="D80" s="1">
        <v>6.9199999999999998E-2</v>
      </c>
      <c r="E80" s="1">
        <v>3.5400000000000001E-2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5.2999999999999999E-2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</row>
    <row r="81" spans="2:22" x14ac:dyDescent="0.25">
      <c r="B81" t="s">
        <v>84</v>
      </c>
      <c r="C81" s="1">
        <f>AVERAGE(C18:C80)</f>
        <v>1.1217952380952381E-2</v>
      </c>
      <c r="D81" s="1">
        <f t="shared" ref="D81:V81" si="2">AVERAGE(D18:D80)</f>
        <v>2.4944373636507942E-2</v>
      </c>
      <c r="E81" s="1">
        <f t="shared" si="2"/>
        <v>4.2946598888888889E-3</v>
      </c>
      <c r="F81" s="1">
        <f t="shared" si="2"/>
        <v>3.5233777777777794E-2</v>
      </c>
      <c r="G81" s="1">
        <f t="shared" si="2"/>
        <v>6.181338095238095E-3</v>
      </c>
      <c r="H81" s="1">
        <f t="shared" si="2"/>
        <v>4.1626487301587309E-3</v>
      </c>
      <c r="I81" s="1">
        <f t="shared" si="2"/>
        <v>2.7535344444444446E-2</v>
      </c>
      <c r="J81" s="1">
        <f t="shared" si="2"/>
        <v>2.7953661904761905E-2</v>
      </c>
      <c r="K81" s="1">
        <f t="shared" si="2"/>
        <v>5.3205238095238097E-3</v>
      </c>
      <c r="L81" s="1">
        <f t="shared" si="2"/>
        <v>1.6132752380952381E-2</v>
      </c>
      <c r="M81" s="1">
        <f t="shared" si="2"/>
        <v>2.5674527142857145E-2</v>
      </c>
      <c r="N81" s="1">
        <f t="shared" si="2"/>
        <v>3.3782539682539682E-3</v>
      </c>
      <c r="O81" s="1">
        <f t="shared" si="2"/>
        <v>3.2138095238095233E-3</v>
      </c>
      <c r="P81" s="1">
        <f t="shared" si="2"/>
        <v>3.4368897888888885E-3</v>
      </c>
      <c r="Q81" s="1">
        <f t="shared" si="2"/>
        <v>2.8027285714285709E-2</v>
      </c>
      <c r="R81" s="1">
        <f t="shared" si="2"/>
        <v>1.9529873015873021E-2</v>
      </c>
      <c r="S81" s="1">
        <f t="shared" si="2"/>
        <v>1.3183968253968255E-2</v>
      </c>
      <c r="T81" s="1">
        <f t="shared" si="2"/>
        <v>9.1373015873015898E-3</v>
      </c>
      <c r="U81" s="1">
        <f t="shared" si="2"/>
        <v>1.5350539682539681E-2</v>
      </c>
      <c r="V81" s="1">
        <f t="shared" si="2"/>
        <v>3.3138888888888892E-3</v>
      </c>
    </row>
    <row r="82" spans="2:22" x14ac:dyDescent="0.25">
      <c r="C82">
        <f>_xlfn.STDEV.P(C18:C80)</f>
        <v>1.9397167628641188E-2</v>
      </c>
      <c r="D82">
        <f t="shared" ref="D82:V82" si="3">_xlfn.STDEV.P(D18:D80)</f>
        <v>6.4823674498769884E-2</v>
      </c>
      <c r="E82">
        <f t="shared" si="3"/>
        <v>1.3920149439166123E-2</v>
      </c>
      <c r="F82">
        <f t="shared" si="3"/>
        <v>5.8042405601270199E-2</v>
      </c>
      <c r="G82">
        <f t="shared" si="3"/>
        <v>2.0109194337254523E-2</v>
      </c>
      <c r="H82">
        <f t="shared" si="3"/>
        <v>1.0530307257000909E-2</v>
      </c>
      <c r="I82">
        <f t="shared" si="3"/>
        <v>5.6574142435295786E-2</v>
      </c>
      <c r="J82">
        <f t="shared" si="3"/>
        <v>4.8894299231062144E-2</v>
      </c>
      <c r="K82">
        <f t="shared" si="3"/>
        <v>1.3916313421073849E-2</v>
      </c>
      <c r="L82">
        <f t="shared" si="3"/>
        <v>3.68353475882853E-2</v>
      </c>
      <c r="M82">
        <f t="shared" si="3"/>
        <v>5.2514523597275951E-2</v>
      </c>
      <c r="N82">
        <f t="shared" si="3"/>
        <v>9.612892061017328E-3</v>
      </c>
      <c r="O82">
        <f t="shared" si="3"/>
        <v>6.9090626999825568E-3</v>
      </c>
      <c r="P82">
        <f t="shared" si="3"/>
        <v>7.2998883732302376E-3</v>
      </c>
      <c r="Q82">
        <f t="shared" si="3"/>
        <v>8.1409186117996274E-2</v>
      </c>
      <c r="R82">
        <f t="shared" si="3"/>
        <v>5.6458679052602954E-2</v>
      </c>
      <c r="S82">
        <f t="shared" si="3"/>
        <v>6.5946435251256749E-2</v>
      </c>
      <c r="T82">
        <f t="shared" si="3"/>
        <v>2.8507497827783987E-2</v>
      </c>
      <c r="U82">
        <f t="shared" si="3"/>
        <v>5.7880573382934924E-2</v>
      </c>
      <c r="V82">
        <f t="shared" si="3"/>
        <v>8.6471231771972912E-3</v>
      </c>
    </row>
  </sheetData>
  <sortState xmlns:xlrd2="http://schemas.microsoft.com/office/spreadsheetml/2017/richdata2" ref="A1:V78">
    <sortCondition descending="1" ref="B1"/>
  </sortState>
  <mergeCells count="3">
    <mergeCell ref="C1:L1"/>
    <mergeCell ref="M1:Q1"/>
    <mergeCell ref="R1:V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3E459-760C-4C4A-A332-9F6188FAA41A}">
  <dimension ref="A1:V84"/>
  <sheetViews>
    <sheetView topLeftCell="A3" workbookViewId="0">
      <selection activeCell="B82" sqref="B23:B82"/>
    </sheetView>
  </sheetViews>
  <sheetFormatPr defaultRowHeight="15" x14ac:dyDescent="0.25"/>
  <sheetData>
    <row r="1" spans="1:22" x14ac:dyDescent="0.25">
      <c r="B1">
        <v>3</v>
      </c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 t="s">
        <v>1</v>
      </c>
      <c r="N1" s="2"/>
      <c r="O1" s="2"/>
      <c r="P1" s="2"/>
      <c r="Q1" s="2"/>
      <c r="R1" s="2" t="s">
        <v>2</v>
      </c>
      <c r="S1" s="2"/>
      <c r="T1" s="2"/>
      <c r="U1" s="2"/>
      <c r="V1" s="2"/>
    </row>
    <row r="2" spans="1:22" x14ac:dyDescent="0.25">
      <c r="A2" t="s">
        <v>6</v>
      </c>
      <c r="B2">
        <v>2</v>
      </c>
      <c r="C2" s="1">
        <v>0</v>
      </c>
      <c r="D2" s="1">
        <v>0</v>
      </c>
      <c r="E2" s="1">
        <v>0</v>
      </c>
      <c r="F2" s="1">
        <v>0.30499999999999999</v>
      </c>
      <c r="G2" s="1">
        <v>0</v>
      </c>
      <c r="H2" s="1">
        <v>0</v>
      </c>
      <c r="I2" s="1">
        <v>3.0499999999999999E-2</v>
      </c>
      <c r="J2" s="1">
        <v>9.9500000000000001E-4</v>
      </c>
      <c r="K2" s="1">
        <v>0</v>
      </c>
      <c r="L2" s="1">
        <v>0.20599999999999999</v>
      </c>
      <c r="M2" s="1">
        <v>0</v>
      </c>
      <c r="N2" s="1">
        <v>0</v>
      </c>
      <c r="O2" s="1">
        <v>0</v>
      </c>
      <c r="P2" s="1">
        <v>0</v>
      </c>
      <c r="Q2" s="1">
        <v>0.45200000000000001</v>
      </c>
      <c r="R2" s="1">
        <v>2.2699999999999999E-3</v>
      </c>
      <c r="S2" s="1">
        <v>0</v>
      </c>
      <c r="T2" s="1">
        <v>0</v>
      </c>
      <c r="U2" s="1">
        <v>6.4599999999999996E-3</v>
      </c>
      <c r="V2" s="1">
        <v>0</v>
      </c>
    </row>
    <row r="3" spans="1:22" x14ac:dyDescent="0.25">
      <c r="A3" t="s">
        <v>9</v>
      </c>
      <c r="B3">
        <v>2</v>
      </c>
      <c r="C3" s="1">
        <v>0</v>
      </c>
      <c r="D3" s="1">
        <v>1.6299999999999999E-3</v>
      </c>
      <c r="E3" s="1">
        <v>0</v>
      </c>
      <c r="F3" s="1">
        <v>0.189</v>
      </c>
      <c r="G3" s="1">
        <v>2.8699999999999998E-4</v>
      </c>
      <c r="H3" s="1">
        <v>3.3700000000000002E-3</v>
      </c>
      <c r="I3" s="1">
        <v>2.9000000000000001E-2</v>
      </c>
      <c r="J3" s="1">
        <v>1.5300000000000001E-4</v>
      </c>
      <c r="K3" s="1">
        <v>2.8800000000000002E-3</v>
      </c>
      <c r="L3" s="1">
        <v>2.3599999999999999E-2</v>
      </c>
      <c r="M3" s="1">
        <v>0</v>
      </c>
      <c r="N3" s="1">
        <v>0</v>
      </c>
      <c r="O3" s="1">
        <v>9.4800000000000006E-3</v>
      </c>
      <c r="P3" s="1">
        <v>0</v>
      </c>
      <c r="Q3" s="1">
        <v>5.9499999999999997E-2</v>
      </c>
      <c r="R3" s="1">
        <v>1.5299999999999999E-2</v>
      </c>
      <c r="S3" s="1">
        <v>0</v>
      </c>
      <c r="T3" s="1">
        <v>0</v>
      </c>
      <c r="U3" s="1">
        <v>0</v>
      </c>
      <c r="V3" s="1">
        <v>0</v>
      </c>
    </row>
    <row r="4" spans="1:22" x14ac:dyDescent="0.25">
      <c r="A4" t="s">
        <v>21</v>
      </c>
      <c r="B4">
        <v>2</v>
      </c>
      <c r="C4" s="1">
        <v>0</v>
      </c>
      <c r="D4" s="1">
        <v>2.7599999999999999E-4</v>
      </c>
      <c r="E4" s="1">
        <v>0</v>
      </c>
      <c r="F4" s="1">
        <v>9.7100000000000006E-2</v>
      </c>
      <c r="G4" s="1">
        <v>0</v>
      </c>
      <c r="H4" s="1">
        <v>0</v>
      </c>
      <c r="I4" s="1">
        <v>2.3700000000000001E-3</v>
      </c>
      <c r="J4" s="1">
        <v>0</v>
      </c>
      <c r="K4" s="1">
        <v>0</v>
      </c>
      <c r="L4" s="1">
        <v>0.17</v>
      </c>
      <c r="M4" s="1">
        <v>0</v>
      </c>
      <c r="N4" s="1">
        <v>0</v>
      </c>
      <c r="O4" s="1">
        <v>0</v>
      </c>
      <c r="P4" s="1">
        <v>0</v>
      </c>
      <c r="Q4" s="1">
        <v>0.36899999999999999</v>
      </c>
      <c r="R4" s="1">
        <v>0</v>
      </c>
      <c r="S4" s="1">
        <v>0</v>
      </c>
      <c r="T4" s="1">
        <v>0</v>
      </c>
      <c r="U4" s="1">
        <v>4.1799999999999997E-3</v>
      </c>
      <c r="V4" s="1">
        <v>0</v>
      </c>
    </row>
    <row r="5" spans="1:22" x14ac:dyDescent="0.25">
      <c r="A5" t="s">
        <v>39</v>
      </c>
      <c r="B5">
        <v>2</v>
      </c>
      <c r="C5" s="1">
        <v>0</v>
      </c>
      <c r="D5" s="1">
        <v>6.8999999999999997E-4</v>
      </c>
      <c r="E5" s="1">
        <v>0</v>
      </c>
      <c r="F5" s="1">
        <v>2.0899999999999998E-2</v>
      </c>
      <c r="G5" s="1">
        <v>0</v>
      </c>
      <c r="H5" s="1">
        <v>0</v>
      </c>
      <c r="I5" s="1">
        <v>5.3499999999999999E-4</v>
      </c>
      <c r="J5" s="1">
        <v>0</v>
      </c>
      <c r="K5" s="1">
        <v>0</v>
      </c>
      <c r="L5" s="1">
        <v>0.105</v>
      </c>
      <c r="M5" s="1">
        <v>0</v>
      </c>
      <c r="N5" s="1">
        <v>0</v>
      </c>
      <c r="O5" s="1">
        <v>0</v>
      </c>
      <c r="P5" s="1">
        <v>0</v>
      </c>
      <c r="Q5" s="1">
        <v>0.29799999999999999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x14ac:dyDescent="0.25">
      <c r="B6" t="s">
        <v>82</v>
      </c>
      <c r="C6" s="1">
        <f>AVERAGE(C2:C5)</f>
        <v>0</v>
      </c>
      <c r="D6" s="1">
        <f t="shared" ref="D6:V6" si="0">AVERAGE(D2:D5)</f>
        <v>6.4899999999999995E-4</v>
      </c>
      <c r="E6" s="1">
        <f t="shared" si="0"/>
        <v>0</v>
      </c>
      <c r="F6" s="1">
        <f t="shared" si="0"/>
        <v>0.153</v>
      </c>
      <c r="G6" s="1">
        <f t="shared" si="0"/>
        <v>7.1749999999999996E-5</v>
      </c>
      <c r="H6" s="1">
        <f t="shared" si="0"/>
        <v>8.4250000000000004E-4</v>
      </c>
      <c r="I6" s="1">
        <f t="shared" si="0"/>
        <v>1.5601249999999999E-2</v>
      </c>
      <c r="J6" s="1">
        <f t="shared" si="0"/>
        <v>2.8699999999999998E-4</v>
      </c>
      <c r="K6" s="1">
        <f t="shared" si="0"/>
        <v>7.2000000000000005E-4</v>
      </c>
      <c r="L6" s="1">
        <f t="shared" si="0"/>
        <v>0.12615000000000001</v>
      </c>
      <c r="M6" s="1">
        <f t="shared" si="0"/>
        <v>0</v>
      </c>
      <c r="N6" s="1">
        <f t="shared" si="0"/>
        <v>0</v>
      </c>
      <c r="O6" s="1">
        <f t="shared" si="0"/>
        <v>2.3700000000000001E-3</v>
      </c>
      <c r="P6" s="1">
        <f t="shared" si="0"/>
        <v>0</v>
      </c>
      <c r="Q6" s="1">
        <f t="shared" si="0"/>
        <v>0.29462500000000003</v>
      </c>
      <c r="R6" s="1">
        <f t="shared" si="0"/>
        <v>4.3924999999999997E-3</v>
      </c>
      <c r="S6" s="1">
        <f t="shared" si="0"/>
        <v>0</v>
      </c>
      <c r="T6" s="1">
        <f t="shared" si="0"/>
        <v>0</v>
      </c>
      <c r="U6" s="1">
        <f t="shared" si="0"/>
        <v>2.66E-3</v>
      </c>
      <c r="V6" s="1">
        <f t="shared" si="0"/>
        <v>0</v>
      </c>
    </row>
    <row r="7" spans="1:22" x14ac:dyDescent="0.25">
      <c r="C7">
        <f>_xlfn.STDEV.P(C2:C5)</f>
        <v>0</v>
      </c>
      <c r="D7">
        <f t="shared" ref="D7:V7" si="1">_xlfn.STDEV.P(D2:D5)</f>
        <v>6.1732730378624928E-4</v>
      </c>
      <c r="E7">
        <f t="shared" si="1"/>
        <v>0</v>
      </c>
      <c r="F7">
        <f t="shared" si="1"/>
        <v>0.10603680964646194</v>
      </c>
      <c r="G7">
        <f t="shared" si="1"/>
        <v>1.2427464544306695E-4</v>
      </c>
      <c r="H7">
        <f t="shared" si="1"/>
        <v>1.4592528053767792E-3</v>
      </c>
      <c r="I7">
        <f t="shared" si="1"/>
        <v>1.4173541536521493E-2</v>
      </c>
      <c r="J7">
        <f t="shared" si="1"/>
        <v>4.135087665334316E-4</v>
      </c>
      <c r="K7">
        <f t="shared" si="1"/>
        <v>1.2470765814495918E-3</v>
      </c>
      <c r="L7">
        <f t="shared" si="1"/>
        <v>6.9395010627565978E-2</v>
      </c>
      <c r="M7">
        <f t="shared" si="1"/>
        <v>0</v>
      </c>
      <c r="N7">
        <f t="shared" si="1"/>
        <v>0</v>
      </c>
      <c r="O7">
        <f t="shared" si="1"/>
        <v>4.1049604139382391E-3</v>
      </c>
      <c r="P7">
        <f t="shared" si="1"/>
        <v>0</v>
      </c>
      <c r="Q7">
        <f t="shared" si="1"/>
        <v>0.14628199436362627</v>
      </c>
      <c r="R7">
        <f t="shared" si="1"/>
        <v>6.3652705166394935E-3</v>
      </c>
      <c r="S7">
        <f t="shared" si="1"/>
        <v>0</v>
      </c>
      <c r="T7">
        <f t="shared" si="1"/>
        <v>0</v>
      </c>
      <c r="U7">
        <f t="shared" si="1"/>
        <v>2.7794603792822802E-3</v>
      </c>
      <c r="V7">
        <f t="shared" si="1"/>
        <v>0</v>
      </c>
    </row>
    <row r="8" spans="1:22" x14ac:dyDescent="0.25">
      <c r="A8" t="s">
        <v>5</v>
      </c>
      <c r="B8">
        <v>1</v>
      </c>
      <c r="C8" s="1">
        <v>0.186</v>
      </c>
      <c r="D8" s="1">
        <v>3.6700000000000003E-2</v>
      </c>
      <c r="E8" s="1">
        <v>0.152</v>
      </c>
      <c r="F8" s="1">
        <v>4.1300000000000003E-2</v>
      </c>
      <c r="G8" s="1">
        <v>0.19400000000000001</v>
      </c>
      <c r="H8" s="1">
        <v>3.8899999999999998E-3</v>
      </c>
      <c r="I8" s="1">
        <v>7.5700000000000003E-3</v>
      </c>
      <c r="J8" s="1">
        <v>0.151</v>
      </c>
      <c r="K8" s="1">
        <v>0</v>
      </c>
      <c r="L8" s="1">
        <v>3.7400000000000003E-2</v>
      </c>
      <c r="M8" s="1">
        <v>4.4999999999999998E-2</v>
      </c>
      <c r="N8" s="1">
        <v>5.1799999999999999E-2</v>
      </c>
      <c r="O8" s="1">
        <v>0.27100000000000002</v>
      </c>
      <c r="P8" s="1">
        <v>0.122</v>
      </c>
      <c r="Q8" s="1">
        <v>0</v>
      </c>
      <c r="R8" s="1">
        <v>0</v>
      </c>
      <c r="S8" s="1">
        <v>6.43E-3</v>
      </c>
      <c r="T8" s="1">
        <v>0</v>
      </c>
      <c r="U8" s="1">
        <v>3.0300000000000001E-2</v>
      </c>
      <c r="V8" s="1">
        <v>0.11</v>
      </c>
    </row>
    <row r="9" spans="1:22" x14ac:dyDescent="0.25">
      <c r="A9" t="s">
        <v>8</v>
      </c>
      <c r="B9">
        <v>1</v>
      </c>
      <c r="C9" s="1">
        <v>0.253</v>
      </c>
      <c r="D9" s="1">
        <v>4.0400000000000002E-3</v>
      </c>
      <c r="E9" s="1">
        <v>0.246</v>
      </c>
      <c r="F9" s="1">
        <v>0</v>
      </c>
      <c r="G9" s="1">
        <v>0.186</v>
      </c>
      <c r="H9" s="1">
        <v>1.3599999999999999E-2</v>
      </c>
      <c r="I9" s="1">
        <v>1.2E-4</v>
      </c>
      <c r="J9" s="1">
        <v>1.6900000000000001E-3</v>
      </c>
      <c r="K9" s="1">
        <v>4.7600000000000003E-2</v>
      </c>
      <c r="L9" s="1">
        <v>1.2699999999999999E-2</v>
      </c>
      <c r="M9" s="1">
        <v>1.35E-2</v>
      </c>
      <c r="N9" s="1">
        <v>3.2199999999999999E-2</v>
      </c>
      <c r="O9" s="1">
        <v>0.223</v>
      </c>
      <c r="P9" s="1">
        <v>0.129</v>
      </c>
      <c r="Q9" s="1">
        <v>0</v>
      </c>
      <c r="R9" s="1">
        <v>9.8499999999999994E-3</v>
      </c>
      <c r="S9" s="1">
        <v>0</v>
      </c>
      <c r="T9" s="1">
        <v>0</v>
      </c>
      <c r="U9" s="1">
        <v>6.0600000000000003E-3</v>
      </c>
      <c r="V9" s="1">
        <v>0.112</v>
      </c>
    </row>
    <row r="10" spans="1:22" x14ac:dyDescent="0.25">
      <c r="A10" t="s">
        <v>13</v>
      </c>
      <c r="B10">
        <v>1</v>
      </c>
      <c r="C10" s="1">
        <v>0.19600000000000001</v>
      </c>
      <c r="D10" s="1">
        <v>8.1899999999999994E-3</v>
      </c>
      <c r="E10" s="1">
        <v>0.159</v>
      </c>
      <c r="F10" s="1">
        <v>0</v>
      </c>
      <c r="G10" s="1">
        <v>0.182</v>
      </c>
      <c r="H10" s="1">
        <v>8.3800000000000003E-3</v>
      </c>
      <c r="I10" s="1">
        <v>0</v>
      </c>
      <c r="J10" s="1">
        <v>3.7599999999999999E-3</v>
      </c>
      <c r="K10" s="1">
        <v>0</v>
      </c>
      <c r="L10" s="1">
        <v>1.4500000000000001E-2</v>
      </c>
      <c r="M10" s="1">
        <v>0</v>
      </c>
      <c r="N10" s="1">
        <v>5.3499999999999999E-2</v>
      </c>
      <c r="O10" s="1">
        <v>0.27</v>
      </c>
      <c r="P10" s="1">
        <v>0.1</v>
      </c>
      <c r="Q10" s="1">
        <v>0</v>
      </c>
      <c r="R10" s="1">
        <v>5.79E-3</v>
      </c>
      <c r="S10" s="1">
        <v>2.5899999999999999E-2</v>
      </c>
      <c r="T10" s="1">
        <v>0</v>
      </c>
      <c r="U10" s="1">
        <v>1.01E-3</v>
      </c>
      <c r="V10" s="1">
        <v>0.114</v>
      </c>
    </row>
    <row r="11" spans="1:22" x14ac:dyDescent="0.25">
      <c r="A11" t="s">
        <v>14</v>
      </c>
      <c r="B11">
        <v>1</v>
      </c>
      <c r="C11" s="1">
        <v>6.8099999999999994E-2</v>
      </c>
      <c r="D11" s="1">
        <v>9.2700000000000005E-3</v>
      </c>
      <c r="E11" s="1">
        <v>0</v>
      </c>
      <c r="F11" s="1">
        <v>4.9299999999999997E-2</v>
      </c>
      <c r="G11" s="1">
        <v>0.18099999999999999</v>
      </c>
      <c r="H11" s="1">
        <v>0</v>
      </c>
      <c r="I11" s="1">
        <v>2.0799999999999998E-3</v>
      </c>
      <c r="J11" s="1">
        <v>2.5500000000000002E-3</v>
      </c>
      <c r="K11" s="1">
        <v>5.8000000000000003E-2</v>
      </c>
      <c r="L11" s="1">
        <v>1.5299999999999999E-2</v>
      </c>
      <c r="M11" s="1">
        <v>0.127</v>
      </c>
      <c r="N11" s="1">
        <v>0</v>
      </c>
      <c r="O11" s="1">
        <v>0</v>
      </c>
      <c r="P11" s="1">
        <v>0.24</v>
      </c>
      <c r="Q11" s="1">
        <v>0</v>
      </c>
      <c r="R11" s="1">
        <v>0</v>
      </c>
      <c r="S11" s="1">
        <v>0</v>
      </c>
      <c r="T11" s="1">
        <v>0.111</v>
      </c>
      <c r="U11" s="1">
        <v>0</v>
      </c>
      <c r="V11" s="1">
        <v>0</v>
      </c>
    </row>
    <row r="12" spans="1:22" x14ac:dyDescent="0.25">
      <c r="A12" t="s">
        <v>15</v>
      </c>
      <c r="B12">
        <v>1</v>
      </c>
      <c r="C12" s="1">
        <v>6.88E-2</v>
      </c>
      <c r="D12" s="1">
        <v>6.3099999999999996E-3</v>
      </c>
      <c r="E12" s="1">
        <v>6.8699999999999997E-2</v>
      </c>
      <c r="F12" s="1">
        <v>1.32E-2</v>
      </c>
      <c r="G12" s="1">
        <v>5.3099999999999996E-3</v>
      </c>
      <c r="H12" s="1">
        <v>7.5900000000000004E-3</v>
      </c>
      <c r="I12" s="1">
        <v>2.2200000000000001E-2</v>
      </c>
      <c r="J12" s="1">
        <v>1.9400000000000001E-2</v>
      </c>
      <c r="K12" s="1">
        <v>0.16200000000000001</v>
      </c>
      <c r="L12" s="1">
        <v>1.9099999999999999E-2</v>
      </c>
      <c r="M12" s="1">
        <v>4.6199999999999998E-2</v>
      </c>
      <c r="N12" s="1">
        <v>0</v>
      </c>
      <c r="O12" s="1">
        <v>0</v>
      </c>
      <c r="P12" s="1">
        <v>2.07E-2</v>
      </c>
      <c r="Q12" s="1">
        <v>0</v>
      </c>
      <c r="R12" s="1">
        <v>5.5399999999999998E-3</v>
      </c>
      <c r="S12" s="1">
        <v>0</v>
      </c>
      <c r="T12" s="1">
        <v>0.34799999999999998</v>
      </c>
      <c r="U12" s="1">
        <v>0</v>
      </c>
      <c r="V12" s="1">
        <v>1.43E-2</v>
      </c>
    </row>
    <row r="13" spans="1:22" x14ac:dyDescent="0.25">
      <c r="A13" t="s">
        <v>20</v>
      </c>
      <c r="B13">
        <v>1</v>
      </c>
      <c r="C13" s="1">
        <v>0.185</v>
      </c>
      <c r="D13" s="1">
        <v>0</v>
      </c>
      <c r="E13" s="1">
        <v>0</v>
      </c>
      <c r="F13" s="1">
        <v>2.0100000000000001E-3</v>
      </c>
      <c r="G13" s="1">
        <v>2.64E-3</v>
      </c>
      <c r="H13" s="1">
        <v>0</v>
      </c>
      <c r="I13" s="1">
        <v>1.83E-2</v>
      </c>
      <c r="J13" s="1">
        <v>2.64E-3</v>
      </c>
      <c r="K13" s="1">
        <v>4.1799999999999997E-2</v>
      </c>
      <c r="L13" s="1">
        <v>2.0600000000000002E-3</v>
      </c>
      <c r="M13" s="1">
        <v>0.16300000000000001</v>
      </c>
      <c r="N13" s="1">
        <v>3.3700000000000001E-2</v>
      </c>
      <c r="O13" s="1">
        <v>0</v>
      </c>
      <c r="P13" s="1">
        <v>0.222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</row>
    <row r="14" spans="1:22" x14ac:dyDescent="0.25">
      <c r="A14" t="s">
        <v>31</v>
      </c>
      <c r="B14">
        <v>1</v>
      </c>
      <c r="C14" s="1">
        <v>7.17E-2</v>
      </c>
      <c r="D14" s="1">
        <v>1.1000000000000001E-3</v>
      </c>
      <c r="E14" s="1">
        <v>0</v>
      </c>
      <c r="F14" s="1">
        <v>3.0300000000000001E-2</v>
      </c>
      <c r="G14" s="1">
        <v>8.5400000000000005E-4</v>
      </c>
      <c r="H14" s="1">
        <v>0</v>
      </c>
      <c r="I14" s="1">
        <v>0</v>
      </c>
      <c r="J14" s="1">
        <v>5.3800000000000002E-3</v>
      </c>
      <c r="K14" s="1">
        <v>4.82E-2</v>
      </c>
      <c r="L14" s="1">
        <v>4.64E-3</v>
      </c>
      <c r="M14" s="1">
        <v>3.3799999999999997E-2</v>
      </c>
      <c r="N14" s="1">
        <v>0</v>
      </c>
      <c r="O14" s="1">
        <v>0</v>
      </c>
      <c r="P14" s="1">
        <v>0.19900000000000001</v>
      </c>
      <c r="Q14" s="1">
        <v>6.1900000000000002E-3</v>
      </c>
      <c r="R14" s="1">
        <v>0</v>
      </c>
      <c r="S14" s="1">
        <v>0</v>
      </c>
      <c r="T14" s="1">
        <v>9.6500000000000004E-4</v>
      </c>
      <c r="U14" s="1">
        <v>0</v>
      </c>
      <c r="V14" s="1">
        <v>0</v>
      </c>
    </row>
    <row r="15" spans="1:22" x14ac:dyDescent="0.25">
      <c r="A15" t="s">
        <v>37</v>
      </c>
      <c r="B15">
        <v>1</v>
      </c>
      <c r="C15" s="1">
        <v>4.4400000000000002E-2</v>
      </c>
      <c r="D15" s="1">
        <v>5.5199999999999997E-3</v>
      </c>
      <c r="E15" s="1">
        <v>0</v>
      </c>
      <c r="F15" s="1">
        <v>2.3800000000000002E-2</v>
      </c>
      <c r="G15" s="1">
        <v>1.74E-3</v>
      </c>
      <c r="H15" s="1">
        <v>0</v>
      </c>
      <c r="I15" s="1">
        <v>0</v>
      </c>
      <c r="J15" s="1">
        <v>4.5399999999999998E-3</v>
      </c>
      <c r="K15" s="1">
        <v>3.9399999999999998E-2</v>
      </c>
      <c r="L15" s="1">
        <v>0</v>
      </c>
      <c r="M15" s="1">
        <v>2.07E-2</v>
      </c>
      <c r="N15" s="1">
        <v>0</v>
      </c>
      <c r="O15" s="1">
        <v>0</v>
      </c>
      <c r="P15" s="1">
        <v>0.19400000000000001</v>
      </c>
      <c r="Q15" s="1">
        <v>6.2199999999999998E-3</v>
      </c>
      <c r="R15" s="1">
        <v>0</v>
      </c>
      <c r="S15" s="1">
        <v>0</v>
      </c>
      <c r="T15" s="1">
        <v>4.3899999999999998E-3</v>
      </c>
      <c r="U15" s="1">
        <v>0</v>
      </c>
      <c r="V15" s="1">
        <v>0</v>
      </c>
    </row>
    <row r="16" spans="1:22" x14ac:dyDescent="0.25">
      <c r="A16" t="s">
        <v>41</v>
      </c>
      <c r="B16">
        <v>1</v>
      </c>
      <c r="C16" s="1">
        <v>2.3599999999999999E-2</v>
      </c>
      <c r="D16" s="1">
        <v>1.32E-2</v>
      </c>
      <c r="E16" s="1">
        <v>2.8600000000000001E-3</v>
      </c>
      <c r="F16" s="1">
        <v>1.44E-2</v>
      </c>
      <c r="G16" s="1">
        <v>8.5599999999999996E-2</v>
      </c>
      <c r="H16" s="1">
        <v>9.0799999999999998E-5</v>
      </c>
      <c r="I16" s="1">
        <v>2.2000000000000001E-4</v>
      </c>
      <c r="J16" s="1">
        <v>0</v>
      </c>
      <c r="K16" s="1">
        <v>2.52E-4</v>
      </c>
      <c r="L16" s="1">
        <v>7.8100000000000001E-3</v>
      </c>
      <c r="M16" s="1">
        <v>0.11899999999999999</v>
      </c>
      <c r="N16" s="1">
        <v>9.1199999999999996E-3</v>
      </c>
      <c r="O16" s="1">
        <v>0</v>
      </c>
      <c r="P16" s="1">
        <v>1.38E-2</v>
      </c>
      <c r="Q16" s="1">
        <v>0</v>
      </c>
      <c r="R16" s="1">
        <v>0</v>
      </c>
      <c r="S16" s="1">
        <v>0</v>
      </c>
      <c r="T16" s="1">
        <v>1.1299999999999999E-2</v>
      </c>
      <c r="U16" s="1">
        <v>0</v>
      </c>
      <c r="V16" s="1">
        <v>0</v>
      </c>
    </row>
    <row r="17" spans="1:22" x14ac:dyDescent="0.25">
      <c r="A17" t="s">
        <v>55</v>
      </c>
      <c r="B17">
        <v>1</v>
      </c>
      <c r="C17" s="1">
        <v>6.3399999999999998E-2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2.9499999999999998E-2</v>
      </c>
      <c r="L17" s="1">
        <v>1.23E-3</v>
      </c>
      <c r="M17" s="1">
        <v>1.18E-2</v>
      </c>
      <c r="N17" s="1">
        <v>0</v>
      </c>
      <c r="O17" s="1">
        <v>0</v>
      </c>
      <c r="P17" s="1">
        <v>0.2</v>
      </c>
      <c r="Q17" s="1">
        <v>0</v>
      </c>
      <c r="R17" s="1">
        <v>2.4199999999999998E-3</v>
      </c>
      <c r="S17" s="1">
        <v>0</v>
      </c>
      <c r="T17" s="1">
        <v>1.5100000000000001E-2</v>
      </c>
      <c r="U17" s="1">
        <v>0</v>
      </c>
      <c r="V17" s="1">
        <v>0</v>
      </c>
    </row>
    <row r="18" spans="1:22" x14ac:dyDescent="0.25">
      <c r="A18" t="s">
        <v>65</v>
      </c>
      <c r="B18">
        <v>1</v>
      </c>
      <c r="C18" s="1">
        <v>0</v>
      </c>
      <c r="D18" s="1">
        <v>5.13E-3</v>
      </c>
      <c r="E18" s="1">
        <v>5.1100000000000002E-5</v>
      </c>
      <c r="F18" s="1">
        <v>0</v>
      </c>
      <c r="G18" s="1">
        <v>0.14899999999999999</v>
      </c>
      <c r="H18" s="1">
        <v>1.66E-4</v>
      </c>
      <c r="I18" s="1">
        <v>0</v>
      </c>
      <c r="J18" s="1">
        <v>1.03E-2</v>
      </c>
      <c r="K18" s="1">
        <v>1.8500000000000001E-3</v>
      </c>
      <c r="L18" s="1">
        <v>0</v>
      </c>
      <c r="M18" s="1">
        <v>0</v>
      </c>
      <c r="N18" s="1">
        <v>4.02E-2</v>
      </c>
      <c r="O18" s="1">
        <v>0</v>
      </c>
      <c r="P18" s="1">
        <v>4.3799999999999999E-2</v>
      </c>
      <c r="Q18" s="1">
        <v>0</v>
      </c>
      <c r="R18" s="1">
        <v>0</v>
      </c>
      <c r="S18" s="1">
        <v>4.2199999999999998E-3</v>
      </c>
      <c r="T18" s="1">
        <v>6.0900000000000003E-2</v>
      </c>
      <c r="U18" s="1">
        <v>0</v>
      </c>
      <c r="V18" s="1">
        <v>0</v>
      </c>
    </row>
    <row r="19" spans="1:22" x14ac:dyDescent="0.25">
      <c r="A19" t="s">
        <v>70</v>
      </c>
      <c r="B19">
        <v>1</v>
      </c>
      <c r="C19" s="1">
        <v>3.6299999999999999E-2</v>
      </c>
      <c r="D19" s="1">
        <v>0</v>
      </c>
      <c r="E19" s="1">
        <v>0</v>
      </c>
      <c r="F19" s="1">
        <v>0</v>
      </c>
      <c r="G19" s="1">
        <v>0</v>
      </c>
      <c r="H19" s="1">
        <v>4.1399999999999998E-4</v>
      </c>
      <c r="I19" s="1">
        <v>0</v>
      </c>
      <c r="J19" s="1">
        <v>0</v>
      </c>
      <c r="K19" s="1">
        <v>2.6499999999999999E-2</v>
      </c>
      <c r="L19" s="1">
        <v>1.34E-3</v>
      </c>
      <c r="M19" s="1">
        <v>1.2E-2</v>
      </c>
      <c r="N19" s="1">
        <v>0</v>
      </c>
      <c r="O19" s="1">
        <v>0</v>
      </c>
      <c r="P19" s="1">
        <v>0.193</v>
      </c>
      <c r="Q19" s="1">
        <v>0</v>
      </c>
      <c r="R19" s="1">
        <v>4.5300000000000002E-3</v>
      </c>
      <c r="S19" s="1">
        <v>0</v>
      </c>
      <c r="T19" s="1">
        <v>1.66E-2</v>
      </c>
      <c r="U19" s="1">
        <v>0</v>
      </c>
      <c r="V19" s="1">
        <v>0</v>
      </c>
    </row>
    <row r="20" spans="1:22" x14ac:dyDescent="0.25">
      <c r="A20" t="s">
        <v>71</v>
      </c>
      <c r="B20">
        <v>1</v>
      </c>
      <c r="C20" s="1">
        <v>2.9100000000000001E-2</v>
      </c>
      <c r="D20" s="1">
        <v>2.8999999999999998E-3</v>
      </c>
      <c r="E20" s="1">
        <v>4.9500000000000004E-3</v>
      </c>
      <c r="F20" s="1">
        <v>4.6100000000000004E-3</v>
      </c>
      <c r="G20" s="1">
        <v>0</v>
      </c>
      <c r="H20" s="1">
        <v>0</v>
      </c>
      <c r="I20" s="1">
        <v>3.3300000000000002E-4</v>
      </c>
      <c r="J20" s="1">
        <v>6.8900000000000005E-4</v>
      </c>
      <c r="K20" s="1">
        <v>8.1499999999999993E-3</v>
      </c>
      <c r="L20" s="1">
        <v>0</v>
      </c>
      <c r="M20" s="1">
        <v>0.32800000000000001</v>
      </c>
      <c r="N20" s="1">
        <v>0</v>
      </c>
      <c r="O20" s="1">
        <v>0</v>
      </c>
      <c r="P20" s="1">
        <v>0</v>
      </c>
      <c r="Q20" s="1">
        <v>6.7299999999999999E-3</v>
      </c>
      <c r="R20" s="1">
        <v>0</v>
      </c>
      <c r="S20" s="1">
        <v>0</v>
      </c>
      <c r="T20" s="1">
        <v>0</v>
      </c>
      <c r="U20" s="1">
        <v>1.1299999999999999E-3</v>
      </c>
      <c r="V20" s="1">
        <v>0</v>
      </c>
    </row>
    <row r="21" spans="1:22" x14ac:dyDescent="0.25">
      <c r="B21" t="s">
        <v>83</v>
      </c>
      <c r="C21" s="1">
        <f>AVERAGE(C8:C20)</f>
        <v>9.4261538461538466E-2</v>
      </c>
      <c r="D21" s="1">
        <f t="shared" ref="D21:V21" si="2">AVERAGE(D8:D20)</f>
        <v>7.1046153846153846E-3</v>
      </c>
      <c r="E21" s="1">
        <f t="shared" si="2"/>
        <v>4.8735469230769227E-2</v>
      </c>
      <c r="F21" s="1">
        <f t="shared" si="2"/>
        <v>1.3763076923076923E-2</v>
      </c>
      <c r="G21" s="1">
        <f t="shared" si="2"/>
        <v>7.6011076923076931E-2</v>
      </c>
      <c r="H21" s="1">
        <f t="shared" si="2"/>
        <v>2.6254461538461537E-3</v>
      </c>
      <c r="I21" s="1">
        <f t="shared" si="2"/>
        <v>3.9094615384615379E-3</v>
      </c>
      <c r="J21" s="1">
        <f t="shared" si="2"/>
        <v>1.5534538461538461E-2</v>
      </c>
      <c r="K21" s="1">
        <f t="shared" si="2"/>
        <v>3.5634769230769234E-2</v>
      </c>
      <c r="L21" s="1">
        <f t="shared" si="2"/>
        <v>8.9292307692307692E-3</v>
      </c>
      <c r="M21" s="1">
        <f t="shared" si="2"/>
        <v>7.0769230769230779E-2</v>
      </c>
      <c r="N21" s="1">
        <f t="shared" si="2"/>
        <v>1.6963076923076921E-2</v>
      </c>
      <c r="O21" s="1">
        <f t="shared" si="2"/>
        <v>5.8769230769230768E-2</v>
      </c>
      <c r="P21" s="1">
        <f t="shared" si="2"/>
        <v>0.12902307692307693</v>
      </c>
      <c r="Q21" s="1">
        <f t="shared" si="2"/>
        <v>1.4723076923076925E-3</v>
      </c>
      <c r="R21" s="1">
        <f t="shared" si="2"/>
        <v>2.1638461538461538E-3</v>
      </c>
      <c r="S21" s="1">
        <f t="shared" si="2"/>
        <v>2.8115384615384617E-3</v>
      </c>
      <c r="T21" s="1">
        <f t="shared" si="2"/>
        <v>4.3711923076923065E-2</v>
      </c>
      <c r="U21" s="1">
        <f t="shared" si="2"/>
        <v>2.9615384615384616E-3</v>
      </c>
      <c r="V21" s="1">
        <f t="shared" si="2"/>
        <v>2.6946153846153845E-2</v>
      </c>
    </row>
    <row r="22" spans="1:22" x14ac:dyDescent="0.25">
      <c r="C22">
        <f>_xlfn.STDEV.P(C8:C20)</f>
        <v>7.793598495867804E-2</v>
      </c>
      <c r="D22">
        <f t="shared" ref="D22:V22" si="3">_xlfn.STDEV.P(D8:D20)</f>
        <v>9.3664775542969172E-3</v>
      </c>
      <c r="E22">
        <f t="shared" si="3"/>
        <v>7.9796123491899268E-2</v>
      </c>
      <c r="F22">
        <f t="shared" si="3"/>
        <v>1.6560175763009739E-2</v>
      </c>
      <c r="G22">
        <f t="shared" si="3"/>
        <v>8.4386652709155491E-2</v>
      </c>
      <c r="H22">
        <f t="shared" si="3"/>
        <v>4.2834495359582092E-3</v>
      </c>
      <c r="I22">
        <f t="shared" si="3"/>
        <v>7.2898476571122755E-3</v>
      </c>
      <c r="J22">
        <f t="shared" si="3"/>
        <v>3.9444958743146387E-2</v>
      </c>
      <c r="K22">
        <f t="shared" si="3"/>
        <v>4.172356868385034E-2</v>
      </c>
      <c r="L22">
        <f t="shared" si="3"/>
        <v>1.0461551187775064E-2</v>
      </c>
      <c r="M22">
        <f t="shared" si="3"/>
        <v>9.0098735452710521E-2</v>
      </c>
      <c r="N22">
        <f t="shared" si="3"/>
        <v>2.0896331435341021E-2</v>
      </c>
      <c r="O22">
        <f t="shared" si="3"/>
        <v>0.1078354543139713</v>
      </c>
      <c r="P22">
        <f t="shared" si="3"/>
        <v>8.2751696741574246E-2</v>
      </c>
      <c r="Q22">
        <f t="shared" si="3"/>
        <v>2.6906880842758243E-3</v>
      </c>
      <c r="R22">
        <f t="shared" si="3"/>
        <v>3.1224559822272506E-3</v>
      </c>
      <c r="S22">
        <f t="shared" si="3"/>
        <v>6.9459538262367556E-3</v>
      </c>
      <c r="T22">
        <f t="shared" si="3"/>
        <v>9.3210165538761464E-2</v>
      </c>
      <c r="U22">
        <f t="shared" si="3"/>
        <v>8.0531473504786132E-3</v>
      </c>
      <c r="V22">
        <f t="shared" si="3"/>
        <v>4.674419117156723E-2</v>
      </c>
    </row>
    <row r="23" spans="1:22" x14ac:dyDescent="0.25">
      <c r="A23" t="s">
        <v>3</v>
      </c>
      <c r="B23">
        <v>0</v>
      </c>
      <c r="C23" s="1">
        <v>1.04E-2</v>
      </c>
      <c r="D23" s="1">
        <v>1.66E-2</v>
      </c>
      <c r="E23" s="1">
        <v>0</v>
      </c>
      <c r="F23" s="1">
        <v>0.28899999999999998</v>
      </c>
      <c r="G23" s="1">
        <v>7.0500000000000001E-4</v>
      </c>
      <c r="H23" s="1">
        <v>0</v>
      </c>
      <c r="I23" s="1">
        <v>0.20300000000000001</v>
      </c>
      <c r="J23" s="1">
        <v>0.13800000000000001</v>
      </c>
      <c r="K23" s="1">
        <v>1.2800000000000001E-2</v>
      </c>
      <c r="L23" s="1">
        <v>5.9100000000000005E-4</v>
      </c>
      <c r="M23" s="1">
        <v>8.8400000000000006E-2</v>
      </c>
      <c r="N23" s="1">
        <v>0</v>
      </c>
      <c r="O23" s="1">
        <v>0</v>
      </c>
      <c r="P23" s="1">
        <v>0</v>
      </c>
      <c r="Q23" s="1">
        <v>2.9899999999999999E-2</v>
      </c>
      <c r="R23" s="1">
        <v>4.1799999999999997E-2</v>
      </c>
      <c r="S23" s="1">
        <v>0</v>
      </c>
      <c r="T23" s="1">
        <v>0</v>
      </c>
      <c r="U23" s="1">
        <v>1.75E-3</v>
      </c>
      <c r="V23" s="1">
        <v>5.8700000000000002E-3</v>
      </c>
    </row>
    <row r="24" spans="1:22" x14ac:dyDescent="0.25">
      <c r="A24" t="s">
        <v>4</v>
      </c>
      <c r="B24">
        <v>0</v>
      </c>
      <c r="C24" s="1">
        <v>8.4700000000000001E-3</v>
      </c>
      <c r="D24" s="1">
        <v>2.3500000000000001E-3</v>
      </c>
      <c r="E24" s="1">
        <v>1.24E-3</v>
      </c>
      <c r="F24" s="1">
        <v>8.6999999999999994E-2</v>
      </c>
      <c r="G24" s="1">
        <v>7.2199999999999999E-3</v>
      </c>
      <c r="H24" s="1">
        <v>3.7300000000000001E-4</v>
      </c>
      <c r="I24" s="1">
        <v>0.28699999999999998</v>
      </c>
      <c r="J24" s="1">
        <v>7.2599999999999998E-2</v>
      </c>
      <c r="K24" s="1">
        <v>0</v>
      </c>
      <c r="L24" s="1">
        <v>3.0899999999999999E-3</v>
      </c>
      <c r="M24" s="1">
        <v>0</v>
      </c>
      <c r="N24" s="1">
        <v>0</v>
      </c>
      <c r="O24" s="1">
        <v>0</v>
      </c>
      <c r="P24" s="1">
        <v>0</v>
      </c>
      <c r="Q24" s="1">
        <v>2.58E-2</v>
      </c>
      <c r="R24" s="1">
        <v>8.5599999999999996E-2</v>
      </c>
      <c r="S24" s="1">
        <v>8.8900000000000007E-2</v>
      </c>
      <c r="T24" s="1">
        <v>0</v>
      </c>
      <c r="U24" s="1">
        <v>0.23699999999999999</v>
      </c>
      <c r="V24" s="1">
        <v>0</v>
      </c>
    </row>
    <row r="25" spans="1:22" x14ac:dyDescent="0.25">
      <c r="A25" t="s">
        <v>7</v>
      </c>
      <c r="B25">
        <v>0</v>
      </c>
      <c r="C25" s="1">
        <v>7.1700000000000002E-3</v>
      </c>
      <c r="D25" s="1">
        <v>1.65E-3</v>
      </c>
      <c r="E25" s="1">
        <v>1.5299999999999999E-3</v>
      </c>
      <c r="F25" s="1">
        <v>2.1100000000000001E-2</v>
      </c>
      <c r="G25" s="1">
        <v>1.9099999999999999E-2</v>
      </c>
      <c r="H25" s="1">
        <v>2.1100000000000001E-2</v>
      </c>
      <c r="I25" s="1">
        <v>0.16</v>
      </c>
      <c r="J25" s="1">
        <v>0.183</v>
      </c>
      <c r="K25" s="1">
        <v>0</v>
      </c>
      <c r="L25" s="1">
        <v>1.65E-3</v>
      </c>
      <c r="M25" s="1">
        <v>0</v>
      </c>
      <c r="N25" s="1">
        <v>0</v>
      </c>
      <c r="O25" s="1">
        <v>0</v>
      </c>
      <c r="P25" s="1">
        <v>9.4900000000000002E-3</v>
      </c>
      <c r="Q25" s="1">
        <v>0</v>
      </c>
      <c r="R25" s="1">
        <v>8.5999999999999993E-2</v>
      </c>
      <c r="S25" s="1">
        <v>1.7399999999999999E-2</v>
      </c>
      <c r="T25" s="1">
        <v>0</v>
      </c>
      <c r="U25" s="1">
        <v>0.315</v>
      </c>
      <c r="V25" s="1">
        <v>0</v>
      </c>
    </row>
    <row r="26" spans="1:22" x14ac:dyDescent="0.25">
      <c r="A26" t="s">
        <v>10</v>
      </c>
      <c r="B26">
        <v>0</v>
      </c>
      <c r="C26" s="1">
        <v>0</v>
      </c>
      <c r="D26" s="1">
        <v>0</v>
      </c>
      <c r="E26" s="1">
        <v>0</v>
      </c>
      <c r="F26" s="1">
        <v>9.4700000000000006E-2</v>
      </c>
      <c r="G26" s="1">
        <v>0</v>
      </c>
      <c r="H26" s="1">
        <v>0</v>
      </c>
      <c r="I26" s="1">
        <v>0.17499999999999999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0.10100000000000001</v>
      </c>
      <c r="R26" s="1">
        <v>4.7500000000000001E-2</v>
      </c>
      <c r="S26" s="1">
        <v>0</v>
      </c>
      <c r="T26" s="1">
        <v>0</v>
      </c>
      <c r="U26" s="1">
        <v>0</v>
      </c>
      <c r="V26" s="1">
        <v>8.5500000000000003E-3</v>
      </c>
    </row>
    <row r="27" spans="1:22" x14ac:dyDescent="0.25">
      <c r="A27" t="s">
        <v>11</v>
      </c>
      <c r="B27">
        <v>0</v>
      </c>
      <c r="C27" s="1">
        <v>3.54E-5</v>
      </c>
      <c r="D27" s="1">
        <v>4.5199999999999997E-3</v>
      </c>
      <c r="E27" s="1">
        <v>0.16700000000000001</v>
      </c>
      <c r="F27" s="1">
        <v>2.4299999999999999E-2</v>
      </c>
      <c r="G27" s="1">
        <v>7.3899999999999993E-2</v>
      </c>
      <c r="H27" s="1">
        <v>0.32</v>
      </c>
      <c r="I27" s="1">
        <v>1.5699999999999999E-2</v>
      </c>
      <c r="J27" s="1">
        <v>4.7100000000000003E-2</v>
      </c>
      <c r="K27" s="1">
        <v>0.17899999999999999</v>
      </c>
      <c r="L27" s="1">
        <v>1.2200000000000001E-2</v>
      </c>
      <c r="M27" s="1">
        <v>5.2199999999999998E-3</v>
      </c>
      <c r="N27" s="1">
        <v>7.1400000000000005E-2</v>
      </c>
      <c r="O27" s="1">
        <v>0</v>
      </c>
      <c r="P27" s="1">
        <v>0</v>
      </c>
      <c r="Q27" s="1">
        <v>0</v>
      </c>
      <c r="R27" s="1">
        <v>0.124</v>
      </c>
      <c r="S27" s="1">
        <v>7.7100000000000002E-2</v>
      </c>
      <c r="T27" s="1">
        <v>1.55E-2</v>
      </c>
      <c r="U27" s="1">
        <v>5.2600000000000001E-2</v>
      </c>
      <c r="V27" s="1">
        <v>1.7999999999999999E-2</v>
      </c>
    </row>
    <row r="28" spans="1:22" x14ac:dyDescent="0.25">
      <c r="A28" t="s">
        <v>12</v>
      </c>
      <c r="B28">
        <v>0</v>
      </c>
      <c r="C28" s="1">
        <v>8.7499999999999994E-2</v>
      </c>
      <c r="D28" s="1">
        <v>0.30199999999999999</v>
      </c>
      <c r="E28" s="1">
        <v>0</v>
      </c>
      <c r="F28" s="1">
        <v>0</v>
      </c>
      <c r="G28" s="1">
        <v>0</v>
      </c>
      <c r="H28" s="1">
        <v>6.0499999999999998E-2</v>
      </c>
      <c r="I28" s="1">
        <v>0</v>
      </c>
      <c r="J28" s="1">
        <v>5.79E-2</v>
      </c>
      <c r="K28" s="1">
        <v>1.91E-3</v>
      </c>
      <c r="L28" s="1">
        <v>2.76E-2</v>
      </c>
      <c r="M28" s="1">
        <v>2.6800000000000001E-2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0.109</v>
      </c>
      <c r="T28" s="1">
        <v>0</v>
      </c>
      <c r="U28" s="1">
        <v>0</v>
      </c>
      <c r="V28" s="1">
        <v>0</v>
      </c>
    </row>
    <row r="29" spans="1:22" x14ac:dyDescent="0.25">
      <c r="A29" t="s">
        <v>16</v>
      </c>
      <c r="B29">
        <v>0</v>
      </c>
      <c r="C29" s="1">
        <v>0</v>
      </c>
      <c r="D29" s="1">
        <v>1.01E-3</v>
      </c>
      <c r="E29" s="1">
        <v>0</v>
      </c>
      <c r="F29" s="1">
        <v>6.0999999999999999E-2</v>
      </c>
      <c r="G29" s="1">
        <v>0</v>
      </c>
      <c r="H29" s="1">
        <v>0</v>
      </c>
      <c r="I29" s="1">
        <v>0.13900000000000001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5.1700000000000003E-2</v>
      </c>
      <c r="R29" s="1">
        <v>1.77E-2</v>
      </c>
      <c r="S29" s="1">
        <v>0</v>
      </c>
      <c r="T29" s="1">
        <v>0</v>
      </c>
      <c r="U29" s="1">
        <v>0</v>
      </c>
      <c r="V29" s="1">
        <v>0</v>
      </c>
    </row>
    <row r="30" spans="1:22" x14ac:dyDescent="0.25">
      <c r="A30" t="s">
        <v>17</v>
      </c>
      <c r="B30">
        <v>0</v>
      </c>
      <c r="C30" s="1">
        <v>2.7899999999999999E-3</v>
      </c>
      <c r="D30" s="1">
        <v>9.5499999999999995E-3</v>
      </c>
      <c r="E30" s="1">
        <v>0.20899999999999999</v>
      </c>
      <c r="F30" s="1">
        <v>0</v>
      </c>
      <c r="G30" s="1">
        <v>4.3999999999999997E-2</v>
      </c>
      <c r="H30" s="1">
        <v>0.24099999999999999</v>
      </c>
      <c r="I30" s="1">
        <v>0</v>
      </c>
      <c r="J30" s="1">
        <v>0</v>
      </c>
      <c r="K30" s="1">
        <v>0.22800000000000001</v>
      </c>
      <c r="L30" s="1">
        <v>5.2499999999999997E-4</v>
      </c>
      <c r="M30" s="1">
        <v>8.8900000000000003E-3</v>
      </c>
      <c r="N30" s="1">
        <v>0.17100000000000001</v>
      </c>
      <c r="O30" s="1">
        <v>0</v>
      </c>
      <c r="P30" s="1">
        <v>0</v>
      </c>
      <c r="Q30" s="1">
        <v>0</v>
      </c>
      <c r="R30" s="1">
        <v>0</v>
      </c>
      <c r="S30" s="1">
        <v>0.104</v>
      </c>
      <c r="T30" s="1">
        <v>0.10100000000000001</v>
      </c>
      <c r="U30" s="1">
        <v>1.09E-2</v>
      </c>
      <c r="V30" s="1">
        <v>0</v>
      </c>
    </row>
    <row r="31" spans="1:22" x14ac:dyDescent="0.25">
      <c r="A31" t="s">
        <v>18</v>
      </c>
      <c r="B31">
        <v>0</v>
      </c>
      <c r="C31" s="1">
        <v>1.34E-2</v>
      </c>
      <c r="D31" s="1">
        <v>1.5399999999999999E-3</v>
      </c>
      <c r="E31" s="1">
        <v>1.0499999999999999E-3</v>
      </c>
      <c r="F31" s="1">
        <v>0</v>
      </c>
      <c r="G31" s="1">
        <v>8.8100000000000001E-3</v>
      </c>
      <c r="H31" s="1">
        <v>0</v>
      </c>
      <c r="I31" s="1">
        <v>0.111</v>
      </c>
      <c r="J31" s="1">
        <v>0.11600000000000001</v>
      </c>
      <c r="K31" s="1">
        <v>0</v>
      </c>
      <c r="L31" s="1">
        <v>9.9699999999999997E-3</v>
      </c>
      <c r="M31" s="1">
        <v>0</v>
      </c>
      <c r="N31" s="1">
        <v>2.07E-2</v>
      </c>
      <c r="O31" s="1">
        <v>0</v>
      </c>
      <c r="P31" s="1">
        <v>0</v>
      </c>
      <c r="Q31" s="1">
        <v>0</v>
      </c>
      <c r="R31" s="1">
        <v>4.0399999999999998E-2</v>
      </c>
      <c r="S31" s="1">
        <v>5.5899999999999998E-2</v>
      </c>
      <c r="T31" s="1">
        <v>0</v>
      </c>
      <c r="U31" s="1">
        <v>0.25700000000000001</v>
      </c>
      <c r="V31" s="1">
        <v>0</v>
      </c>
    </row>
    <row r="32" spans="1:22" x14ac:dyDescent="0.25">
      <c r="A32" t="s">
        <v>19</v>
      </c>
      <c r="B32">
        <v>0</v>
      </c>
      <c r="C32" s="1">
        <v>5.7299999999999997E-2</v>
      </c>
      <c r="D32" s="1">
        <v>0.26800000000000002</v>
      </c>
      <c r="E32" s="1">
        <v>0</v>
      </c>
      <c r="F32" s="1">
        <v>0</v>
      </c>
      <c r="G32" s="1">
        <v>0</v>
      </c>
      <c r="H32" s="1">
        <v>5.7200000000000003E-3</v>
      </c>
      <c r="I32" s="1">
        <v>0</v>
      </c>
      <c r="J32" s="1">
        <v>6.25E-2</v>
      </c>
      <c r="K32" s="1">
        <v>0</v>
      </c>
      <c r="L32" s="1">
        <v>3.0699999999999998E-3</v>
      </c>
      <c r="M32" s="1">
        <v>4.2100000000000002E-3</v>
      </c>
      <c r="N32" s="1">
        <v>0</v>
      </c>
      <c r="O32" s="1">
        <v>1.9199999999999998E-2</v>
      </c>
      <c r="P32" s="1">
        <v>0</v>
      </c>
      <c r="Q32" s="1">
        <v>0</v>
      </c>
      <c r="R32" s="1">
        <v>0</v>
      </c>
      <c r="S32" s="1">
        <v>1.1900000000000001E-2</v>
      </c>
      <c r="T32" s="1">
        <v>0</v>
      </c>
      <c r="U32" s="1">
        <v>0</v>
      </c>
      <c r="V32" s="1">
        <v>2.7899999999999999E-3</v>
      </c>
    </row>
    <row r="33" spans="1:22" x14ac:dyDescent="0.25">
      <c r="A33" t="s">
        <v>22</v>
      </c>
      <c r="B33">
        <v>0</v>
      </c>
      <c r="C33" s="1">
        <v>1.0200000000000001E-3</v>
      </c>
      <c r="D33" s="1">
        <v>1.8499999999999999E-2</v>
      </c>
      <c r="E33" s="1">
        <v>0</v>
      </c>
      <c r="F33" s="1">
        <v>6.2E-2</v>
      </c>
      <c r="G33" s="1">
        <v>0</v>
      </c>
      <c r="H33" s="1">
        <v>0</v>
      </c>
      <c r="I33" s="1">
        <v>5.0699999999999999E-3</v>
      </c>
      <c r="J33" s="1">
        <v>0.16200000000000001</v>
      </c>
      <c r="K33" s="1">
        <v>3.1199999999999999E-3</v>
      </c>
      <c r="L33" s="1">
        <v>1.23E-2</v>
      </c>
      <c r="M33" s="1">
        <v>3.61E-2</v>
      </c>
      <c r="N33" s="1">
        <v>0</v>
      </c>
      <c r="O33" s="1">
        <v>1.6999999999999999E-3</v>
      </c>
      <c r="P33" s="1">
        <v>5.6699999999999998E-8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</row>
    <row r="34" spans="1:22" x14ac:dyDescent="0.25">
      <c r="A34" t="s">
        <v>23</v>
      </c>
      <c r="B34">
        <v>0</v>
      </c>
      <c r="C34" s="1">
        <v>0</v>
      </c>
      <c r="D34" s="1">
        <v>6.6400000000000001E-3</v>
      </c>
      <c r="E34" s="1">
        <v>0.185</v>
      </c>
      <c r="F34" s="1">
        <v>0</v>
      </c>
      <c r="G34" s="1">
        <v>5.9200000000000003E-2</v>
      </c>
      <c r="H34" s="1">
        <v>0.24199999999999999</v>
      </c>
      <c r="I34" s="1">
        <v>0</v>
      </c>
      <c r="J34" s="1">
        <v>1.14E-3</v>
      </c>
      <c r="K34" s="1">
        <v>0.158</v>
      </c>
      <c r="L34" s="1">
        <v>1.24E-3</v>
      </c>
      <c r="M34" s="1">
        <v>0</v>
      </c>
      <c r="N34" s="1">
        <v>0.13100000000000001</v>
      </c>
      <c r="O34" s="1">
        <v>0</v>
      </c>
      <c r="P34" s="1">
        <v>0</v>
      </c>
      <c r="Q34" s="1">
        <v>0</v>
      </c>
      <c r="R34" s="1">
        <v>0</v>
      </c>
      <c r="S34" s="1">
        <v>0.123</v>
      </c>
      <c r="T34" s="1">
        <v>0</v>
      </c>
      <c r="U34" s="1">
        <v>8.2399999999999997E-4</v>
      </c>
      <c r="V34" s="1">
        <v>0</v>
      </c>
    </row>
    <row r="35" spans="1:22" x14ac:dyDescent="0.25">
      <c r="A35" t="s">
        <v>24</v>
      </c>
      <c r="B35">
        <v>0</v>
      </c>
      <c r="C35" s="1">
        <v>0</v>
      </c>
      <c r="D35" s="1">
        <v>0</v>
      </c>
      <c r="E35" s="1">
        <v>0</v>
      </c>
      <c r="F35" s="1">
        <v>6.8400000000000002E-2</v>
      </c>
      <c r="G35" s="1">
        <v>2.52E-4</v>
      </c>
      <c r="H35" s="1">
        <v>0</v>
      </c>
      <c r="I35" s="1">
        <v>2.49E-3</v>
      </c>
      <c r="J35" s="1">
        <v>0</v>
      </c>
      <c r="K35" s="1">
        <v>0</v>
      </c>
      <c r="L35" s="1">
        <v>5.96E-2</v>
      </c>
      <c r="M35" s="1">
        <v>0</v>
      </c>
      <c r="N35" s="1">
        <v>0</v>
      </c>
      <c r="O35" s="1">
        <v>0</v>
      </c>
      <c r="P35" s="1">
        <v>2.03E-4</v>
      </c>
      <c r="Q35" s="1">
        <v>5.7700000000000001E-2</v>
      </c>
      <c r="R35" s="1">
        <v>2.2800000000000001E-2</v>
      </c>
      <c r="S35" s="1">
        <v>0</v>
      </c>
      <c r="T35" s="1">
        <v>0</v>
      </c>
      <c r="U35" s="1">
        <v>6.8800000000000003E-4</v>
      </c>
      <c r="V35" s="1">
        <v>0</v>
      </c>
    </row>
    <row r="36" spans="1:22" x14ac:dyDescent="0.25">
      <c r="A36" t="s">
        <v>25</v>
      </c>
      <c r="B36">
        <v>0</v>
      </c>
      <c r="C36" s="1">
        <v>5.77E-3</v>
      </c>
      <c r="D36" s="1">
        <v>5.0299999999999997E-3</v>
      </c>
      <c r="E36" s="1">
        <v>0</v>
      </c>
      <c r="F36" s="1">
        <v>0.108</v>
      </c>
      <c r="G36" s="1">
        <v>1.73E-3</v>
      </c>
      <c r="H36" s="1">
        <v>0</v>
      </c>
      <c r="I36" s="1">
        <v>0</v>
      </c>
      <c r="J36" s="1">
        <v>9.6600000000000002E-3</v>
      </c>
      <c r="K36" s="1">
        <v>1.6799999999999999E-2</v>
      </c>
      <c r="L36" s="1">
        <v>1.2E-2</v>
      </c>
      <c r="M36" s="1">
        <v>5.57E-2</v>
      </c>
      <c r="N36" s="1">
        <v>0</v>
      </c>
      <c r="O36" s="1">
        <v>1.84E-2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1.32E-2</v>
      </c>
    </row>
    <row r="37" spans="1:22" x14ac:dyDescent="0.25">
      <c r="A37" t="s">
        <v>26</v>
      </c>
      <c r="B37">
        <v>0</v>
      </c>
      <c r="C37" s="1">
        <v>0</v>
      </c>
      <c r="D37" s="1">
        <v>2.7699999999999999E-3</v>
      </c>
      <c r="E37" s="1">
        <v>0</v>
      </c>
      <c r="F37" s="1">
        <v>2.35E-2</v>
      </c>
      <c r="G37" s="1">
        <v>0</v>
      </c>
      <c r="H37" s="1">
        <v>0</v>
      </c>
      <c r="I37" s="1">
        <v>0.129</v>
      </c>
      <c r="J37" s="1">
        <v>0</v>
      </c>
      <c r="K37" s="1">
        <v>0</v>
      </c>
      <c r="L37" s="1">
        <v>2.2000000000000001E-3</v>
      </c>
      <c r="M37" s="1">
        <v>1.2100000000000001E-6</v>
      </c>
      <c r="N37" s="1">
        <v>0</v>
      </c>
      <c r="O37" s="1">
        <v>0</v>
      </c>
      <c r="P37" s="1">
        <v>0</v>
      </c>
      <c r="Q37" s="1">
        <v>7.7799999999999996E-3</v>
      </c>
      <c r="R37" s="1">
        <v>7.3800000000000003E-3</v>
      </c>
      <c r="S37" s="1">
        <v>0</v>
      </c>
      <c r="T37" s="1">
        <v>1.17E-3</v>
      </c>
      <c r="U37" s="1">
        <v>0</v>
      </c>
      <c r="V37" s="1">
        <v>1.29E-2</v>
      </c>
    </row>
    <row r="38" spans="1:22" x14ac:dyDescent="0.25">
      <c r="A38" t="s">
        <v>27</v>
      </c>
      <c r="B38">
        <v>0</v>
      </c>
      <c r="C38" s="1">
        <v>0</v>
      </c>
      <c r="D38" s="1">
        <v>0</v>
      </c>
      <c r="E38" s="1">
        <v>0</v>
      </c>
      <c r="F38" s="1">
        <v>6.2100000000000002E-2</v>
      </c>
      <c r="G38" s="1">
        <v>0</v>
      </c>
      <c r="H38" s="1">
        <v>0</v>
      </c>
      <c r="I38" s="1">
        <v>2.9499999999999998E-2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8.5599999999999996E-2</v>
      </c>
      <c r="R38" s="1">
        <v>2.98E-2</v>
      </c>
      <c r="S38" s="1">
        <v>0</v>
      </c>
      <c r="T38" s="1">
        <v>0</v>
      </c>
      <c r="U38" s="1">
        <v>1.6100000000000001E-3</v>
      </c>
      <c r="V38" s="1">
        <v>0</v>
      </c>
    </row>
    <row r="39" spans="1:22" x14ac:dyDescent="0.25">
      <c r="A39" t="s">
        <v>28</v>
      </c>
      <c r="B39">
        <v>0</v>
      </c>
      <c r="C39" s="1">
        <v>1.41E-2</v>
      </c>
      <c r="D39" s="1">
        <v>0.253</v>
      </c>
      <c r="E39" s="1">
        <v>3.8800000000000001E-2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7.6499999999999999E-2</v>
      </c>
      <c r="M39" s="1">
        <v>9.1699999999999993E-3</v>
      </c>
      <c r="N39" s="1">
        <v>0</v>
      </c>
      <c r="O39" s="1">
        <v>0</v>
      </c>
      <c r="P39" s="1">
        <v>2.6800000000000001E-4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1:22" x14ac:dyDescent="0.25">
      <c r="A40" t="s">
        <v>29</v>
      </c>
      <c r="B40">
        <v>0</v>
      </c>
      <c r="C40" s="1">
        <v>0</v>
      </c>
      <c r="D40" s="1">
        <v>1.6799999999999999E-2</v>
      </c>
      <c r="E40" s="1">
        <v>0</v>
      </c>
      <c r="F40" s="1">
        <v>4.3999999999999997E-2</v>
      </c>
      <c r="G40" s="1">
        <v>0</v>
      </c>
      <c r="H40" s="1">
        <v>0</v>
      </c>
      <c r="I40" s="1">
        <v>0</v>
      </c>
      <c r="J40" s="1">
        <v>0.154</v>
      </c>
      <c r="K40" s="1">
        <v>1.2999999999999999E-4</v>
      </c>
      <c r="L40" s="1">
        <v>1.2999999999999999E-2</v>
      </c>
      <c r="M40" s="1">
        <v>2.1700000000000001E-2</v>
      </c>
      <c r="N40" s="1">
        <v>0</v>
      </c>
      <c r="O40" s="1">
        <v>0</v>
      </c>
      <c r="P40" s="1">
        <v>5.2300000000000003E-3</v>
      </c>
      <c r="Q40" s="1">
        <v>2.97E-3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</row>
    <row r="41" spans="1:22" x14ac:dyDescent="0.25">
      <c r="A41" t="s">
        <v>30</v>
      </c>
      <c r="B41">
        <v>0</v>
      </c>
      <c r="C41" s="1">
        <v>2.3300000000000001E-2</v>
      </c>
      <c r="D41" s="1">
        <v>0.17199999999999999</v>
      </c>
      <c r="E41" s="1">
        <v>1.2600000000000001E-3</v>
      </c>
      <c r="F41" s="1">
        <v>1.83E-4</v>
      </c>
      <c r="G41" s="1">
        <v>6.9300000000000004E-4</v>
      </c>
      <c r="H41" s="1">
        <v>5.9300000000000004E-3</v>
      </c>
      <c r="I41" s="1">
        <v>4.79E-3</v>
      </c>
      <c r="J41" s="1">
        <v>0</v>
      </c>
      <c r="K41" s="1">
        <v>9.3199999999999999E-4</v>
      </c>
      <c r="L41" s="1">
        <v>2.2100000000000002E-2</v>
      </c>
      <c r="M41" s="1">
        <v>1.77E-2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1.1599999999999999E-2</v>
      </c>
      <c r="T41" s="1">
        <v>0</v>
      </c>
      <c r="U41" s="1">
        <v>0</v>
      </c>
      <c r="V41" s="1">
        <v>0</v>
      </c>
    </row>
    <row r="42" spans="1:22" x14ac:dyDescent="0.25">
      <c r="A42" t="s">
        <v>32</v>
      </c>
      <c r="B42">
        <v>0</v>
      </c>
      <c r="C42" s="1">
        <v>0</v>
      </c>
      <c r="D42" s="1">
        <v>0</v>
      </c>
      <c r="E42" s="1">
        <v>0</v>
      </c>
      <c r="F42" s="1">
        <v>3.3799999999999997E-2</v>
      </c>
      <c r="G42" s="1">
        <v>0</v>
      </c>
      <c r="H42" s="1">
        <v>2.5499999999999998E-2</v>
      </c>
      <c r="I42" s="1">
        <v>2.63E-2</v>
      </c>
      <c r="J42" s="1">
        <v>6.6400000000000001E-2</v>
      </c>
      <c r="K42" s="1">
        <v>3.29E-3</v>
      </c>
      <c r="L42" s="1">
        <v>2.2499999999999998E-3</v>
      </c>
      <c r="M42" s="1">
        <v>1.24E-2</v>
      </c>
      <c r="N42" s="1">
        <v>0</v>
      </c>
      <c r="O42" s="1">
        <v>0</v>
      </c>
      <c r="P42" s="1">
        <v>3.7100000000000002E-3</v>
      </c>
      <c r="Q42" s="1">
        <v>5.8300000000000001E-3</v>
      </c>
      <c r="R42" s="1">
        <v>1.8100000000000002E-2</v>
      </c>
      <c r="S42" s="1">
        <v>0</v>
      </c>
      <c r="T42" s="1">
        <v>0</v>
      </c>
      <c r="U42" s="1">
        <v>0</v>
      </c>
      <c r="V42" s="1">
        <v>4.2099999999999999E-2</v>
      </c>
    </row>
    <row r="43" spans="1:22" x14ac:dyDescent="0.25">
      <c r="A43" t="s">
        <v>33</v>
      </c>
      <c r="B43">
        <v>0</v>
      </c>
      <c r="C43" s="1">
        <v>0</v>
      </c>
      <c r="D43" s="1">
        <v>3.4299999999999999E-3</v>
      </c>
      <c r="E43" s="1">
        <v>0</v>
      </c>
      <c r="F43" s="1">
        <v>1.4200000000000001E-2</v>
      </c>
      <c r="G43" s="1">
        <v>0</v>
      </c>
      <c r="H43" s="1">
        <v>0</v>
      </c>
      <c r="I43" s="1">
        <v>0.105</v>
      </c>
      <c r="J43" s="1">
        <v>0</v>
      </c>
      <c r="K43" s="1">
        <v>0</v>
      </c>
      <c r="L43" s="1">
        <v>7.8100000000000001E-4</v>
      </c>
      <c r="M43" s="1">
        <v>1.89E-3</v>
      </c>
      <c r="N43" s="1">
        <v>0</v>
      </c>
      <c r="O43" s="1">
        <v>0</v>
      </c>
      <c r="P43" s="1">
        <v>0</v>
      </c>
      <c r="Q43" s="1">
        <v>1.3899999999999999E-4</v>
      </c>
      <c r="R43" s="1">
        <v>6.5500000000000003E-3</v>
      </c>
      <c r="S43" s="1">
        <v>0</v>
      </c>
      <c r="T43" s="1">
        <v>0</v>
      </c>
      <c r="U43" s="1">
        <v>0</v>
      </c>
      <c r="V43" s="1">
        <v>7.45E-4</v>
      </c>
    </row>
    <row r="44" spans="1:22" x14ac:dyDescent="0.25">
      <c r="A44" t="s">
        <v>34</v>
      </c>
      <c r="B44">
        <v>0</v>
      </c>
      <c r="C44" s="1">
        <v>1.52E-2</v>
      </c>
      <c r="D44" s="1">
        <v>0.14299999999999999</v>
      </c>
      <c r="E44" s="1">
        <v>0</v>
      </c>
      <c r="F44" s="1">
        <v>1.7600000000000001E-3</v>
      </c>
      <c r="G44" s="1">
        <v>1.3600000000000001E-3</v>
      </c>
      <c r="H44" s="1">
        <v>0</v>
      </c>
      <c r="I44" s="1">
        <v>3.5300000000000002E-3</v>
      </c>
      <c r="J44" s="1">
        <v>0</v>
      </c>
      <c r="K44" s="1">
        <v>5.9199999999999997E-4</v>
      </c>
      <c r="L44" s="1">
        <v>7.5399999999999998E-3</v>
      </c>
      <c r="M44" s="1">
        <v>1.3100000000000001E-2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1:22" x14ac:dyDescent="0.25">
      <c r="A45" t="s">
        <v>35</v>
      </c>
      <c r="B45">
        <v>0</v>
      </c>
      <c r="C45" s="1">
        <v>3.1800000000000002E-2</v>
      </c>
      <c r="D45" s="1">
        <v>1.2E-2</v>
      </c>
      <c r="E45" s="1">
        <v>1.31E-3</v>
      </c>
      <c r="F45" s="1">
        <v>3.0099999999999998E-2</v>
      </c>
      <c r="G45" s="1">
        <v>5.5900000000000004E-3</v>
      </c>
      <c r="H45" s="1">
        <v>0</v>
      </c>
      <c r="I45" s="1">
        <v>1.6799999999999999E-4</v>
      </c>
      <c r="J45" s="1">
        <v>2.5699999999999998E-3</v>
      </c>
      <c r="K45" s="1">
        <v>2.6800000000000001E-3</v>
      </c>
      <c r="L45" s="1">
        <v>0</v>
      </c>
      <c r="M45" s="1">
        <v>0.19400000000000001</v>
      </c>
      <c r="N45" s="1">
        <v>3.32E-2</v>
      </c>
      <c r="O45" s="1">
        <v>2.52E-2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7.8799999999999996E-4</v>
      </c>
      <c r="V45" s="1">
        <v>0</v>
      </c>
    </row>
    <row r="46" spans="1:22" x14ac:dyDescent="0.25">
      <c r="A46" t="s">
        <v>36</v>
      </c>
      <c r="B46">
        <v>0</v>
      </c>
      <c r="C46" s="1">
        <v>9.2200000000000008E-3</v>
      </c>
      <c r="D46" s="1">
        <v>0</v>
      </c>
      <c r="E46" s="1">
        <v>0</v>
      </c>
      <c r="F46" s="1">
        <v>4.1399999999999999E-2</v>
      </c>
      <c r="G46" s="1">
        <v>0</v>
      </c>
      <c r="H46" s="1">
        <v>0</v>
      </c>
      <c r="I46" s="1">
        <v>3.85E-2</v>
      </c>
      <c r="J46" s="1">
        <v>2.9099999999999998E-3</v>
      </c>
      <c r="K46" s="1">
        <v>0</v>
      </c>
      <c r="L46" s="1">
        <v>2.4499999999999999E-3</v>
      </c>
      <c r="M46" s="1">
        <v>8.8500000000000002E-3</v>
      </c>
      <c r="N46" s="1">
        <v>1.35E-2</v>
      </c>
      <c r="O46" s="1">
        <v>0</v>
      </c>
      <c r="P46" s="1">
        <v>0</v>
      </c>
      <c r="Q46" s="1">
        <v>0</v>
      </c>
      <c r="R46" s="1">
        <v>1.46E-2</v>
      </c>
      <c r="S46" s="1">
        <v>0</v>
      </c>
      <c r="T46" s="1">
        <v>0</v>
      </c>
      <c r="U46" s="1">
        <v>2.2499999999999999E-2</v>
      </c>
      <c r="V46" s="1">
        <v>0</v>
      </c>
    </row>
    <row r="47" spans="1:22" x14ac:dyDescent="0.25">
      <c r="A47" t="s">
        <v>38</v>
      </c>
      <c r="B47">
        <v>0</v>
      </c>
      <c r="C47" s="1">
        <v>0</v>
      </c>
      <c r="D47" s="1">
        <v>1.1299999999999999E-3</v>
      </c>
      <c r="E47" s="1">
        <v>0</v>
      </c>
      <c r="F47" s="1">
        <v>6.2E-2</v>
      </c>
      <c r="G47" s="1">
        <v>0</v>
      </c>
      <c r="H47" s="1">
        <v>1.5900000000000001E-3</v>
      </c>
      <c r="I47" s="1">
        <v>0</v>
      </c>
      <c r="J47" s="1">
        <v>0</v>
      </c>
      <c r="K47" s="1">
        <v>5.1900000000000002E-3</v>
      </c>
      <c r="L47" s="1">
        <v>2.8500000000000001E-2</v>
      </c>
      <c r="M47" s="1">
        <v>0</v>
      </c>
      <c r="N47" s="1">
        <v>0</v>
      </c>
      <c r="O47" s="1">
        <v>9.1599999999999997E-3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</row>
    <row r="48" spans="1:22" x14ac:dyDescent="0.25">
      <c r="A48" t="s">
        <v>40</v>
      </c>
      <c r="B48">
        <v>0</v>
      </c>
      <c r="C48" s="1">
        <v>0</v>
      </c>
      <c r="D48" s="1">
        <v>0</v>
      </c>
      <c r="E48" s="1">
        <v>0</v>
      </c>
      <c r="F48" s="1">
        <v>4.2599999999999999E-2</v>
      </c>
      <c r="G48" s="1">
        <v>0</v>
      </c>
      <c r="H48" s="1">
        <v>0</v>
      </c>
      <c r="I48" s="1">
        <v>1.89E-2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4.9700000000000001E-2</v>
      </c>
      <c r="R48" s="1">
        <v>0</v>
      </c>
      <c r="S48" s="1">
        <v>0</v>
      </c>
      <c r="T48" s="1">
        <v>0</v>
      </c>
      <c r="U48" s="1">
        <v>9.7599999999999996E-3</v>
      </c>
      <c r="V48" s="1">
        <v>0</v>
      </c>
    </row>
    <row r="49" spans="1:22" x14ac:dyDescent="0.25">
      <c r="A49" t="s">
        <v>42</v>
      </c>
      <c r="B49">
        <v>0</v>
      </c>
      <c r="C49" s="1">
        <v>0</v>
      </c>
      <c r="D49" s="1">
        <v>8.0799999999999999E-5</v>
      </c>
      <c r="E49" s="1">
        <v>0</v>
      </c>
      <c r="F49" s="1">
        <v>2.7099999999999999E-2</v>
      </c>
      <c r="G49" s="1">
        <v>0</v>
      </c>
      <c r="H49" s="1">
        <v>2.2700000000000001E-2</v>
      </c>
      <c r="I49" s="1">
        <v>1.6799999999999999E-2</v>
      </c>
      <c r="J49" s="1">
        <v>5.5300000000000002E-2</v>
      </c>
      <c r="K49" s="1">
        <v>0</v>
      </c>
      <c r="L49" s="1">
        <v>2.2300000000000002E-3</v>
      </c>
      <c r="M49" s="1">
        <v>7.8399999999999997E-4</v>
      </c>
      <c r="N49" s="1">
        <v>0</v>
      </c>
      <c r="O49" s="1">
        <v>3.6999999999999999E-4</v>
      </c>
      <c r="P49" s="1">
        <v>5.5599999999999996E-4</v>
      </c>
      <c r="Q49" s="1">
        <v>5.2900000000000004E-3</v>
      </c>
      <c r="R49" s="1">
        <v>2.0400000000000001E-2</v>
      </c>
      <c r="S49" s="1">
        <v>0</v>
      </c>
      <c r="T49" s="1">
        <v>0</v>
      </c>
      <c r="U49" s="1">
        <v>0</v>
      </c>
      <c r="V49" s="1">
        <v>4.4900000000000002E-2</v>
      </c>
    </row>
    <row r="50" spans="1:22" x14ac:dyDescent="0.25">
      <c r="A50" t="s">
        <v>43</v>
      </c>
      <c r="B50">
        <v>0</v>
      </c>
      <c r="C50" s="1">
        <v>0</v>
      </c>
      <c r="D50" s="1">
        <v>3.9099999999999999E-8</v>
      </c>
      <c r="E50" s="1">
        <v>0</v>
      </c>
      <c r="F50" s="1">
        <v>0</v>
      </c>
      <c r="G50" s="1">
        <v>0</v>
      </c>
      <c r="H50" s="1">
        <v>0</v>
      </c>
      <c r="I50" s="1">
        <v>4.1200000000000001E-2</v>
      </c>
      <c r="J50" s="1">
        <v>7.3700000000000002E-2</v>
      </c>
      <c r="K50" s="1">
        <v>0</v>
      </c>
      <c r="L50" s="1">
        <v>7.8899999999999999E-4</v>
      </c>
      <c r="M50" s="1">
        <v>0</v>
      </c>
      <c r="N50" s="1">
        <v>0</v>
      </c>
      <c r="O50" s="1">
        <v>0</v>
      </c>
      <c r="P50" s="1">
        <v>8.6899999999999998E-3</v>
      </c>
      <c r="Q50" s="1">
        <v>1.31E-3</v>
      </c>
      <c r="R50" s="1">
        <v>0.27700000000000002</v>
      </c>
      <c r="S50" s="1">
        <v>0</v>
      </c>
      <c r="T50" s="1">
        <v>7.6099999999999996E-3</v>
      </c>
      <c r="U50" s="1">
        <v>0</v>
      </c>
      <c r="V50" s="1">
        <v>0</v>
      </c>
    </row>
    <row r="51" spans="1:22" x14ac:dyDescent="0.25">
      <c r="A51" t="s">
        <v>44</v>
      </c>
      <c r="B51">
        <v>0</v>
      </c>
      <c r="C51" s="1">
        <v>3.0599999999999999E-2</v>
      </c>
      <c r="D51" s="1">
        <v>0.111</v>
      </c>
      <c r="E51" s="1">
        <v>0</v>
      </c>
      <c r="F51" s="1">
        <v>0</v>
      </c>
      <c r="G51" s="1">
        <v>0</v>
      </c>
      <c r="H51" s="1">
        <v>1.0699999999999999E-6</v>
      </c>
      <c r="I51" s="1">
        <v>0</v>
      </c>
      <c r="J51" s="1">
        <v>7.8200000000000006E-2</v>
      </c>
      <c r="K51" s="1">
        <v>0</v>
      </c>
      <c r="L51" s="1">
        <v>0</v>
      </c>
      <c r="M51" s="1">
        <v>0</v>
      </c>
      <c r="N51" s="1">
        <v>0</v>
      </c>
      <c r="O51" s="1">
        <v>2.53E-2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8.0400000000000003E-3</v>
      </c>
    </row>
    <row r="52" spans="1:22" x14ac:dyDescent="0.25">
      <c r="A52" t="s">
        <v>45</v>
      </c>
      <c r="B52">
        <v>0</v>
      </c>
      <c r="C52" s="1">
        <v>0</v>
      </c>
      <c r="D52" s="1">
        <v>3.3699999999999999E-5</v>
      </c>
      <c r="E52" s="1">
        <v>0</v>
      </c>
      <c r="F52" s="1">
        <v>2.7300000000000001E-2</v>
      </c>
      <c r="G52" s="1">
        <v>0</v>
      </c>
      <c r="H52" s="1">
        <v>0</v>
      </c>
      <c r="I52" s="1">
        <v>1.7000000000000001E-4</v>
      </c>
      <c r="J52" s="1">
        <v>0</v>
      </c>
      <c r="K52" s="1">
        <v>0</v>
      </c>
      <c r="L52" s="1">
        <v>4.4699999999999997E-2</v>
      </c>
      <c r="M52" s="1">
        <v>0</v>
      </c>
      <c r="N52" s="1">
        <v>0</v>
      </c>
      <c r="O52" s="1">
        <v>0</v>
      </c>
      <c r="P52" s="1">
        <v>0</v>
      </c>
      <c r="Q52" s="1">
        <v>4.48E-2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</row>
    <row r="53" spans="1:22" x14ac:dyDescent="0.25">
      <c r="A53" t="s">
        <v>46</v>
      </c>
      <c r="B53">
        <v>0</v>
      </c>
      <c r="C53" s="1">
        <v>0</v>
      </c>
      <c r="D53" s="1">
        <v>0</v>
      </c>
      <c r="E53" s="1">
        <v>0</v>
      </c>
      <c r="F53" s="1">
        <v>0</v>
      </c>
      <c r="G53" s="1">
        <v>5.6400000000000005E-4</v>
      </c>
      <c r="H53" s="1">
        <v>3.0599999999999999E-2</v>
      </c>
      <c r="I53" s="1">
        <v>5.47E-3</v>
      </c>
      <c r="J53" s="1">
        <v>7.8700000000000006E-2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6.3400000000000001E-3</v>
      </c>
      <c r="Q53" s="1">
        <v>0</v>
      </c>
      <c r="R53" s="1">
        <v>0.34799999999999998</v>
      </c>
      <c r="S53" s="1">
        <v>0</v>
      </c>
      <c r="T53" s="1">
        <v>0.104</v>
      </c>
      <c r="U53" s="1">
        <v>0</v>
      </c>
      <c r="V53" s="1">
        <v>0</v>
      </c>
    </row>
    <row r="54" spans="1:22" x14ac:dyDescent="0.25">
      <c r="A54" t="s">
        <v>47</v>
      </c>
      <c r="B54">
        <v>0</v>
      </c>
      <c r="C54" s="1">
        <v>1.17E-3</v>
      </c>
      <c r="D54" s="1">
        <v>1.82E-3</v>
      </c>
      <c r="E54" s="1">
        <v>9.7300000000000004E-7</v>
      </c>
      <c r="F54" s="1">
        <v>4.48E-2</v>
      </c>
      <c r="G54" s="1">
        <v>0</v>
      </c>
      <c r="H54" s="1">
        <v>2.8800000000000001E-4</v>
      </c>
      <c r="I54" s="1">
        <v>1.6900000000000001E-3</v>
      </c>
      <c r="J54" s="1">
        <v>1.26E-2</v>
      </c>
      <c r="K54" s="1">
        <v>3.0999999999999999E-3</v>
      </c>
      <c r="L54" s="1">
        <v>2.0299999999999999E-2</v>
      </c>
      <c r="M54" s="1">
        <v>0</v>
      </c>
      <c r="N54" s="1">
        <v>0</v>
      </c>
      <c r="O54" s="1">
        <v>1.67E-2</v>
      </c>
      <c r="P54" s="1">
        <v>0</v>
      </c>
      <c r="Q54" s="1">
        <v>1.17E-3</v>
      </c>
      <c r="R54" s="1">
        <v>0</v>
      </c>
      <c r="S54" s="1">
        <v>2.2599999999999999E-3</v>
      </c>
      <c r="T54" s="1">
        <v>0</v>
      </c>
      <c r="U54" s="1">
        <v>0</v>
      </c>
      <c r="V54" s="1">
        <v>0</v>
      </c>
    </row>
    <row r="55" spans="1:22" x14ac:dyDescent="0.25">
      <c r="A55" t="s">
        <v>48</v>
      </c>
      <c r="B55">
        <v>0</v>
      </c>
      <c r="C55" s="1">
        <v>0</v>
      </c>
      <c r="D55" s="1">
        <v>8.94E-3</v>
      </c>
      <c r="E55" s="1">
        <v>0</v>
      </c>
      <c r="F55" s="1">
        <v>4.6600000000000001E-3</v>
      </c>
      <c r="G55" s="1">
        <v>0</v>
      </c>
      <c r="H55" s="1">
        <v>0</v>
      </c>
      <c r="I55" s="1">
        <v>3.8600000000000001E-3</v>
      </c>
      <c r="J55" s="1">
        <v>0.14699999999999999</v>
      </c>
      <c r="K55" s="1">
        <v>3.0800000000000001E-4</v>
      </c>
      <c r="L55" s="1">
        <v>2.2099999999999998E-5</v>
      </c>
      <c r="M55" s="1">
        <v>3.4000000000000002E-2</v>
      </c>
      <c r="N55" s="1">
        <v>0</v>
      </c>
      <c r="O55" s="1">
        <v>0</v>
      </c>
      <c r="P55" s="1">
        <v>5.3699999999999998E-3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</row>
    <row r="56" spans="1:22" x14ac:dyDescent="0.25">
      <c r="A56" t="s">
        <v>49</v>
      </c>
      <c r="B56">
        <v>0</v>
      </c>
      <c r="C56" s="1">
        <v>2.5700000000000001E-2</v>
      </c>
      <c r="D56" s="1">
        <v>3.47E-3</v>
      </c>
      <c r="E56" s="1">
        <v>6.7599999999999993E-2</v>
      </c>
      <c r="F56" s="1">
        <v>1.39E-3</v>
      </c>
      <c r="G56" s="1">
        <v>0</v>
      </c>
      <c r="H56" s="1">
        <v>0</v>
      </c>
      <c r="I56" s="1">
        <v>7.77E-3</v>
      </c>
      <c r="J56" s="1">
        <v>6.0699999999999998E-5</v>
      </c>
      <c r="K56" s="1">
        <v>4.82E-2</v>
      </c>
      <c r="L56" s="1">
        <v>1.31E-3</v>
      </c>
      <c r="M56" s="1">
        <v>3.6999999999999998E-2</v>
      </c>
      <c r="N56" s="1">
        <v>0</v>
      </c>
      <c r="O56" s="1">
        <v>0</v>
      </c>
      <c r="P56" s="1">
        <v>1.38E-2</v>
      </c>
      <c r="Q56" s="1">
        <v>0</v>
      </c>
      <c r="R56" s="1">
        <v>0</v>
      </c>
      <c r="S56" s="1">
        <v>0</v>
      </c>
      <c r="T56" s="1">
        <v>2.8899999999999999E-2</v>
      </c>
      <c r="U56" s="1">
        <v>0</v>
      </c>
      <c r="V56" s="1">
        <v>0</v>
      </c>
    </row>
    <row r="57" spans="1:22" x14ac:dyDescent="0.25">
      <c r="A57" t="s">
        <v>50</v>
      </c>
      <c r="B57">
        <v>0</v>
      </c>
      <c r="C57" s="1">
        <v>7.8600000000000003E-2</v>
      </c>
      <c r="D57" s="1">
        <v>0</v>
      </c>
      <c r="E57" s="1">
        <v>2.42E-4</v>
      </c>
      <c r="F57" s="1">
        <v>1.5699999999999999E-2</v>
      </c>
      <c r="G57" s="1">
        <v>0</v>
      </c>
      <c r="H57" s="1">
        <v>2.0999999999999999E-3</v>
      </c>
      <c r="I57" s="1">
        <v>3.19E-4</v>
      </c>
      <c r="J57" s="1">
        <v>8.8999999999999999E-3</v>
      </c>
      <c r="K57" s="1">
        <v>8.8999999999999999E-3</v>
      </c>
      <c r="L57" s="1">
        <v>1.15E-3</v>
      </c>
      <c r="M57" s="1">
        <v>4.0800000000000003E-2</v>
      </c>
      <c r="N57" s="1">
        <v>0</v>
      </c>
      <c r="O57" s="1">
        <v>2.3300000000000001E-2</v>
      </c>
      <c r="P57" s="1">
        <v>2.0400000000000001E-2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</row>
    <row r="58" spans="1:22" x14ac:dyDescent="0.25">
      <c r="A58" t="s">
        <v>51</v>
      </c>
      <c r="B58">
        <v>0</v>
      </c>
      <c r="C58" s="1">
        <v>3.14E-3</v>
      </c>
      <c r="D58" s="1">
        <v>1.9499999999999999E-3</v>
      </c>
      <c r="E58" s="1">
        <v>2.8700000000000002E-3</v>
      </c>
      <c r="F58" s="1">
        <v>2.3800000000000002E-3</v>
      </c>
      <c r="G58" s="1">
        <v>0</v>
      </c>
      <c r="H58" s="1">
        <v>1.2500000000000001E-2</v>
      </c>
      <c r="I58" s="1">
        <v>9.1999999999999998E-3</v>
      </c>
      <c r="J58" s="1">
        <v>5.96E-3</v>
      </c>
      <c r="K58" s="1">
        <v>7.2999999999999995E-2</v>
      </c>
      <c r="L58" s="1">
        <v>2.99E-3</v>
      </c>
      <c r="M58" s="1">
        <v>3.82E-3</v>
      </c>
      <c r="N58" s="1">
        <v>1.18E-2</v>
      </c>
      <c r="O58" s="1">
        <v>0</v>
      </c>
      <c r="P58" s="1">
        <v>2.7100000000000002E-3</v>
      </c>
      <c r="Q58" s="1">
        <v>0</v>
      </c>
      <c r="R58" s="1">
        <v>2.2200000000000001E-2</v>
      </c>
      <c r="S58" s="1">
        <v>0</v>
      </c>
      <c r="T58" s="1">
        <v>0.17</v>
      </c>
      <c r="U58" s="1">
        <v>0</v>
      </c>
      <c r="V58" s="1">
        <v>1.48E-3</v>
      </c>
    </row>
    <row r="59" spans="1:22" x14ac:dyDescent="0.25">
      <c r="A59" t="s">
        <v>52</v>
      </c>
      <c r="B59">
        <v>0</v>
      </c>
      <c r="C59" s="1">
        <v>1.4E-2</v>
      </c>
      <c r="D59" s="1">
        <v>0.09</v>
      </c>
      <c r="E59" s="1">
        <v>0</v>
      </c>
      <c r="F59" s="1">
        <v>0</v>
      </c>
      <c r="G59" s="1">
        <v>7.3999999999999999E-4</v>
      </c>
      <c r="H59" s="1">
        <v>1.5100000000000001E-3</v>
      </c>
      <c r="I59" s="1">
        <v>7.9299999999999995E-3</v>
      </c>
      <c r="J59" s="1">
        <v>0</v>
      </c>
      <c r="K59" s="1">
        <v>1.3799999999999999E-4</v>
      </c>
      <c r="L59" s="1">
        <v>1.4E-3</v>
      </c>
      <c r="M59" s="1">
        <v>1.4999999999999999E-2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3.7799999999999999E-3</v>
      </c>
      <c r="T59" s="1">
        <v>0</v>
      </c>
      <c r="U59" s="1">
        <v>0</v>
      </c>
      <c r="V59" s="1">
        <v>0</v>
      </c>
    </row>
    <row r="60" spans="1:22" x14ac:dyDescent="0.25">
      <c r="A60" t="s">
        <v>53</v>
      </c>
      <c r="B60">
        <v>0</v>
      </c>
      <c r="C60" s="1">
        <v>0</v>
      </c>
      <c r="D60" s="1">
        <v>0</v>
      </c>
      <c r="E60" s="1">
        <v>0</v>
      </c>
      <c r="F60" s="1">
        <v>1.9699999999999999E-2</v>
      </c>
      <c r="G60" s="1">
        <v>0</v>
      </c>
      <c r="H60" s="1">
        <v>0</v>
      </c>
      <c r="I60" s="1">
        <v>4.9399999999999999E-3</v>
      </c>
      <c r="J60" s="1">
        <v>0</v>
      </c>
      <c r="K60" s="1">
        <v>0</v>
      </c>
      <c r="L60" s="1">
        <v>8.4600000000000005E-3</v>
      </c>
      <c r="M60" s="1">
        <v>0</v>
      </c>
      <c r="N60" s="1">
        <v>0</v>
      </c>
      <c r="O60" s="1">
        <v>0</v>
      </c>
      <c r="P60" s="1">
        <v>0</v>
      </c>
      <c r="Q60" s="1">
        <v>6.2100000000000002E-2</v>
      </c>
      <c r="R60" s="1">
        <v>3.2099999999999997E-2</v>
      </c>
      <c r="S60" s="1">
        <v>0</v>
      </c>
      <c r="T60" s="1">
        <v>0</v>
      </c>
      <c r="U60" s="1">
        <v>0</v>
      </c>
      <c r="V60" s="1">
        <v>0</v>
      </c>
    </row>
    <row r="61" spans="1:22" x14ac:dyDescent="0.25">
      <c r="A61" t="s">
        <v>54</v>
      </c>
      <c r="B61">
        <v>0</v>
      </c>
      <c r="C61" s="1">
        <v>2.46E-2</v>
      </c>
      <c r="D61" s="1">
        <v>2.9100000000000003E-4</v>
      </c>
      <c r="E61" s="1">
        <v>2.4600000000000002E-4</v>
      </c>
      <c r="F61" s="1">
        <v>1.5699999999999999E-2</v>
      </c>
      <c r="G61" s="1">
        <v>5.28E-2</v>
      </c>
      <c r="H61" s="1">
        <v>0</v>
      </c>
      <c r="I61" s="1">
        <v>2.24E-4</v>
      </c>
      <c r="J61" s="1">
        <v>1.2699999999999999E-2</v>
      </c>
      <c r="K61" s="1">
        <v>3.5200000000000001E-3</v>
      </c>
      <c r="L61" s="1">
        <v>4.3899999999999998E-3</v>
      </c>
      <c r="M61" s="1">
        <v>2.64E-2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3.4099999999999998E-2</v>
      </c>
      <c r="U61" s="1">
        <v>0</v>
      </c>
      <c r="V61" s="1">
        <v>0</v>
      </c>
    </row>
    <row r="62" spans="1:22" x14ac:dyDescent="0.25">
      <c r="A62" t="s">
        <v>56</v>
      </c>
      <c r="B62">
        <v>0</v>
      </c>
      <c r="C62" s="1">
        <v>0</v>
      </c>
      <c r="D62" s="1">
        <v>0</v>
      </c>
      <c r="E62" s="1">
        <v>0</v>
      </c>
      <c r="F62" s="1">
        <v>3.2099999999999997E-2</v>
      </c>
      <c r="G62" s="1">
        <v>0</v>
      </c>
      <c r="H62" s="1">
        <v>0</v>
      </c>
      <c r="I62" s="1">
        <v>2.6599999999999999E-2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1.44E-2</v>
      </c>
      <c r="R62" s="1">
        <v>0</v>
      </c>
      <c r="S62" s="1">
        <v>0</v>
      </c>
      <c r="T62" s="1">
        <v>0</v>
      </c>
      <c r="U62" s="1">
        <v>6.1500000000000001E-3</v>
      </c>
      <c r="V62" s="1">
        <v>0</v>
      </c>
    </row>
    <row r="63" spans="1:22" x14ac:dyDescent="0.25">
      <c r="A63" t="s">
        <v>57</v>
      </c>
      <c r="B63">
        <v>0</v>
      </c>
      <c r="C63" s="1">
        <v>0</v>
      </c>
      <c r="D63" s="1">
        <v>6.9100000000000003E-3</v>
      </c>
      <c r="E63" s="1">
        <v>0</v>
      </c>
      <c r="F63" s="1">
        <v>1.5200000000000001E-3</v>
      </c>
      <c r="G63" s="1">
        <v>0</v>
      </c>
      <c r="H63" s="1">
        <v>0</v>
      </c>
      <c r="I63" s="1">
        <v>0</v>
      </c>
      <c r="J63" s="1">
        <v>0.14099999999999999</v>
      </c>
      <c r="K63" s="1">
        <v>0</v>
      </c>
      <c r="L63" s="1">
        <v>5.9100000000000005E-4</v>
      </c>
      <c r="M63" s="1">
        <v>2.8400000000000002E-2</v>
      </c>
      <c r="N63" s="1">
        <v>0</v>
      </c>
      <c r="O63" s="1">
        <v>0</v>
      </c>
      <c r="P63" s="1">
        <v>8.3499999999999998E-3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</row>
    <row r="64" spans="1:22" x14ac:dyDescent="0.25">
      <c r="A64" t="s">
        <v>58</v>
      </c>
      <c r="B64">
        <v>0</v>
      </c>
      <c r="C64" s="1">
        <v>0</v>
      </c>
      <c r="D64" s="1">
        <v>1.8400000000000001E-3</v>
      </c>
      <c r="E64" s="1">
        <v>9.4599999999999996E-5</v>
      </c>
      <c r="F64" s="1">
        <v>3.5000000000000003E-2</v>
      </c>
      <c r="G64" s="1">
        <v>0</v>
      </c>
      <c r="H64" s="1">
        <v>5.53E-4</v>
      </c>
      <c r="I64" s="1">
        <v>5.3899999999999998E-4</v>
      </c>
      <c r="J64" s="1">
        <v>1.11E-2</v>
      </c>
      <c r="K64" s="1">
        <v>2.7000000000000001E-3</v>
      </c>
      <c r="L64" s="1">
        <v>1.6400000000000001E-2</v>
      </c>
      <c r="M64" s="1">
        <v>0</v>
      </c>
      <c r="N64" s="1">
        <v>0</v>
      </c>
      <c r="O64" s="1">
        <v>1.1900000000000001E-2</v>
      </c>
      <c r="P64" s="1">
        <v>0</v>
      </c>
      <c r="Q64" s="1">
        <v>3.9399999999999999E-3</v>
      </c>
      <c r="R64" s="1">
        <v>0</v>
      </c>
      <c r="S64" s="1">
        <v>1.4499999999999999E-3</v>
      </c>
      <c r="T64" s="1">
        <v>0</v>
      </c>
      <c r="U64" s="1">
        <v>0</v>
      </c>
      <c r="V64" s="1">
        <v>0</v>
      </c>
    </row>
    <row r="65" spans="1:22" x14ac:dyDescent="0.25">
      <c r="A65" t="s">
        <v>59</v>
      </c>
      <c r="B65">
        <v>0</v>
      </c>
      <c r="C65" s="1">
        <v>1.49E-2</v>
      </c>
      <c r="D65" s="1">
        <v>7.9900000000000006E-3</v>
      </c>
      <c r="E65" s="1">
        <v>0</v>
      </c>
      <c r="F65" s="1">
        <v>8.6099999999999996E-3</v>
      </c>
      <c r="G65" s="1">
        <v>2.3300000000000001E-2</v>
      </c>
      <c r="H65" s="1">
        <v>0</v>
      </c>
      <c r="I65" s="1">
        <v>6.8700000000000003E-5</v>
      </c>
      <c r="J65" s="1">
        <v>0</v>
      </c>
      <c r="K65" s="1">
        <v>2.8800000000000002E-3</v>
      </c>
      <c r="L65" s="1">
        <v>3.3300000000000001E-3</v>
      </c>
      <c r="M65" s="1">
        <v>8.9099999999999999E-2</v>
      </c>
      <c r="N65" s="1">
        <v>3.15E-2</v>
      </c>
      <c r="O65" s="1">
        <v>1.95E-2</v>
      </c>
      <c r="P65" s="1">
        <v>3.56E-2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</row>
    <row r="66" spans="1:22" x14ac:dyDescent="0.25">
      <c r="A66" t="s">
        <v>60</v>
      </c>
      <c r="B66">
        <v>0</v>
      </c>
      <c r="C66" s="1">
        <v>1.2699999999999999E-2</v>
      </c>
      <c r="D66" s="1">
        <v>2.7599999999999999E-3</v>
      </c>
      <c r="E66" s="1">
        <v>6.6000000000000003E-2</v>
      </c>
      <c r="F66" s="1">
        <v>1.7700000000000001E-3</v>
      </c>
      <c r="G66" s="1">
        <v>0</v>
      </c>
      <c r="H66" s="1">
        <v>0</v>
      </c>
      <c r="I66" s="1">
        <v>3.64E-3</v>
      </c>
      <c r="J66" s="1">
        <v>5.62E-4</v>
      </c>
      <c r="K66" s="1">
        <v>4.1099999999999998E-2</v>
      </c>
      <c r="L66" s="1">
        <v>1.7899999999999999E-3</v>
      </c>
      <c r="M66" s="1">
        <v>2.7199999999999998E-2</v>
      </c>
      <c r="N66" s="1">
        <v>0</v>
      </c>
      <c r="O66" s="1">
        <v>0</v>
      </c>
      <c r="P66" s="1">
        <v>2.0299999999999999E-2</v>
      </c>
      <c r="Q66" s="1">
        <v>0</v>
      </c>
      <c r="R66" s="1">
        <v>0</v>
      </c>
      <c r="S66" s="1">
        <v>0</v>
      </c>
      <c r="T66" s="1">
        <v>2.8000000000000001E-2</v>
      </c>
      <c r="U66" s="1">
        <v>0</v>
      </c>
      <c r="V66" s="1">
        <v>0</v>
      </c>
    </row>
    <row r="67" spans="1:22" x14ac:dyDescent="0.25">
      <c r="A67" t="s">
        <v>61</v>
      </c>
      <c r="B67">
        <v>0</v>
      </c>
      <c r="C67" s="1">
        <v>8.1700000000000002E-3</v>
      </c>
      <c r="D67" s="1">
        <v>0</v>
      </c>
      <c r="E67" s="1">
        <v>0</v>
      </c>
      <c r="F67" s="1">
        <v>1.9300000000000001E-2</v>
      </c>
      <c r="G67" s="1">
        <v>0</v>
      </c>
      <c r="H67" s="1">
        <v>0</v>
      </c>
      <c r="I67" s="1">
        <v>3.2199999999999999E-2</v>
      </c>
      <c r="J67" s="1">
        <v>2.8300000000000001E-3</v>
      </c>
      <c r="K67" s="1">
        <v>3.4999999999999997E-5</v>
      </c>
      <c r="L67" s="1">
        <v>2.31E-3</v>
      </c>
      <c r="M67" s="1">
        <v>6.8799999999999998E-3</v>
      </c>
      <c r="N67" s="1">
        <v>1.3100000000000001E-2</v>
      </c>
      <c r="O67" s="1">
        <v>0</v>
      </c>
      <c r="P67" s="1">
        <v>2.1100000000000001E-4</v>
      </c>
      <c r="Q67" s="1">
        <v>0</v>
      </c>
      <c r="R67" s="1">
        <v>1.78E-2</v>
      </c>
      <c r="S67" s="1">
        <v>0</v>
      </c>
      <c r="T67" s="1">
        <v>0</v>
      </c>
      <c r="U67" s="1">
        <v>1.89E-2</v>
      </c>
      <c r="V67" s="1">
        <v>0</v>
      </c>
    </row>
    <row r="68" spans="1:22" x14ac:dyDescent="0.25">
      <c r="A68" t="s">
        <v>62</v>
      </c>
      <c r="B68">
        <v>0</v>
      </c>
      <c r="C68" s="1">
        <v>2.0300000000000001E-3</v>
      </c>
      <c r="D68" s="1">
        <v>2.65E-3</v>
      </c>
      <c r="E68" s="1">
        <v>0</v>
      </c>
      <c r="F68" s="1">
        <v>3.0700000000000002E-2</v>
      </c>
      <c r="G68" s="1">
        <v>0</v>
      </c>
      <c r="H68" s="1">
        <v>5.2099999999999998E-4</v>
      </c>
      <c r="I68" s="1">
        <v>0</v>
      </c>
      <c r="J68" s="1">
        <v>2.99E-3</v>
      </c>
      <c r="K68" s="1">
        <v>2E-3</v>
      </c>
      <c r="L68" s="1">
        <v>9.6200000000000001E-3</v>
      </c>
      <c r="M68" s="1">
        <v>6.0900000000000003E-2</v>
      </c>
      <c r="N68" s="1">
        <v>0</v>
      </c>
      <c r="O68" s="1">
        <v>0</v>
      </c>
      <c r="P68" s="1">
        <v>0</v>
      </c>
      <c r="Q68" s="1">
        <v>0</v>
      </c>
      <c r="R68" s="1">
        <v>2.42E-4</v>
      </c>
      <c r="S68" s="1">
        <v>0</v>
      </c>
      <c r="T68" s="1">
        <v>0</v>
      </c>
      <c r="U68" s="1">
        <v>0</v>
      </c>
      <c r="V68" s="1">
        <v>7.9399999999999991E-3</v>
      </c>
    </row>
    <row r="69" spans="1:22" x14ac:dyDescent="0.25">
      <c r="A69" t="s">
        <v>63</v>
      </c>
      <c r="B69">
        <v>0</v>
      </c>
      <c r="C69" s="1">
        <v>0</v>
      </c>
      <c r="D69" s="1">
        <v>0</v>
      </c>
      <c r="E69" s="1">
        <v>0</v>
      </c>
      <c r="F69" s="1">
        <v>2.9100000000000001E-2</v>
      </c>
      <c r="G69" s="1">
        <v>8.5899999999999995E-4</v>
      </c>
      <c r="H69" s="1">
        <v>0</v>
      </c>
      <c r="I69" s="1">
        <v>7.6499999999999997E-3</v>
      </c>
      <c r="J69" s="1">
        <v>8.0400000000000003E-3</v>
      </c>
      <c r="K69" s="1">
        <v>3.6600000000000001E-4</v>
      </c>
      <c r="L69" s="1">
        <v>0</v>
      </c>
      <c r="M69" s="1">
        <v>0</v>
      </c>
      <c r="N69" s="1">
        <v>0</v>
      </c>
      <c r="O69" s="1">
        <v>0</v>
      </c>
      <c r="P69" s="1">
        <v>5.79E-3</v>
      </c>
      <c r="Q69" s="1">
        <v>1.3100000000000001E-2</v>
      </c>
      <c r="R69" s="1">
        <v>2.9399999999999999E-2</v>
      </c>
      <c r="S69" s="1">
        <v>0</v>
      </c>
      <c r="T69" s="1">
        <v>0</v>
      </c>
      <c r="U69" s="1">
        <v>6.1399999999999996E-3</v>
      </c>
      <c r="V69" s="1">
        <v>0</v>
      </c>
    </row>
    <row r="70" spans="1:22" x14ac:dyDescent="0.25">
      <c r="A70" t="s">
        <v>64</v>
      </c>
      <c r="B70">
        <v>0</v>
      </c>
      <c r="C70" s="1">
        <v>2.32E-3</v>
      </c>
      <c r="D70" s="1">
        <v>2.1000000000000001E-4</v>
      </c>
      <c r="E70" s="1">
        <v>0</v>
      </c>
      <c r="F70" s="1">
        <v>1.0200000000000001E-2</v>
      </c>
      <c r="G70" s="1">
        <v>3.0699999999999998E-3</v>
      </c>
      <c r="H70" s="1">
        <v>0</v>
      </c>
      <c r="I70" s="1">
        <v>2.5000000000000001E-2</v>
      </c>
      <c r="J70" s="1">
        <v>4.5300000000000002E-3</v>
      </c>
      <c r="K70" s="1">
        <v>6.0600000000000003E-3</v>
      </c>
      <c r="L70" s="1">
        <v>0</v>
      </c>
      <c r="M70" s="1">
        <v>3.5099999999999999E-2</v>
      </c>
      <c r="N70" s="1">
        <v>0</v>
      </c>
      <c r="O70" s="1">
        <v>0</v>
      </c>
      <c r="P70" s="1">
        <v>1.16E-4</v>
      </c>
      <c r="Q70" s="1">
        <v>0</v>
      </c>
      <c r="R70" s="1">
        <v>6.1399999999999996E-3</v>
      </c>
      <c r="S70" s="1">
        <v>0</v>
      </c>
      <c r="T70" s="1">
        <v>0</v>
      </c>
      <c r="U70" s="1">
        <v>7.0299999999999998E-3</v>
      </c>
      <c r="V70" s="1">
        <v>2.3E-2</v>
      </c>
    </row>
    <row r="71" spans="1:22" x14ac:dyDescent="0.25">
      <c r="A71" t="s">
        <v>66</v>
      </c>
      <c r="B71">
        <v>0</v>
      </c>
      <c r="C71" s="1">
        <v>5.8199999999999997E-3</v>
      </c>
      <c r="D71" s="1">
        <v>2.7900000000000001E-4</v>
      </c>
      <c r="E71" s="1">
        <v>0</v>
      </c>
      <c r="F71" s="1">
        <v>2.7400000000000001E-2</v>
      </c>
      <c r="G71" s="1">
        <v>7.9900000000000001E-4</v>
      </c>
      <c r="H71" s="1">
        <v>0</v>
      </c>
      <c r="I71" s="1">
        <v>2.65E-3</v>
      </c>
      <c r="J71" s="1">
        <v>9.3399999999999993E-3</v>
      </c>
      <c r="K71" s="1">
        <v>1.1299999999999999E-2</v>
      </c>
      <c r="L71" s="1">
        <v>0</v>
      </c>
      <c r="M71" s="1">
        <v>4.1000000000000002E-2</v>
      </c>
      <c r="N71" s="1">
        <v>0</v>
      </c>
      <c r="O71" s="1">
        <v>6.8799999999999998E-3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3.0899999999999999E-3</v>
      </c>
      <c r="V71" s="1">
        <v>9.6600000000000002E-3</v>
      </c>
    </row>
    <row r="72" spans="1:22" x14ac:dyDescent="0.25">
      <c r="A72" t="s">
        <v>67</v>
      </c>
      <c r="B72">
        <v>0</v>
      </c>
      <c r="C72" s="1">
        <v>0</v>
      </c>
      <c r="D72" s="1">
        <v>3.8099999999999999E-4</v>
      </c>
      <c r="E72" s="1">
        <v>0</v>
      </c>
      <c r="F72" s="1">
        <v>2.76E-2</v>
      </c>
      <c r="G72" s="1">
        <v>2.5299999999999998E-5</v>
      </c>
      <c r="H72" s="1">
        <v>0</v>
      </c>
      <c r="I72" s="1">
        <v>0</v>
      </c>
      <c r="J72" s="1">
        <v>0</v>
      </c>
      <c r="K72" s="1">
        <v>0</v>
      </c>
      <c r="L72" s="1">
        <v>3.1399999999999997E-2</v>
      </c>
      <c r="M72" s="1">
        <v>0</v>
      </c>
      <c r="N72" s="1">
        <v>0</v>
      </c>
      <c r="O72" s="1">
        <v>0</v>
      </c>
      <c r="P72" s="1">
        <v>0</v>
      </c>
      <c r="Q72" s="1">
        <v>1.8600000000000001E-3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</row>
    <row r="73" spans="1:22" x14ac:dyDescent="0.25">
      <c r="A73" t="s">
        <v>68</v>
      </c>
      <c r="B73">
        <v>0</v>
      </c>
      <c r="C73" s="1">
        <v>0</v>
      </c>
      <c r="D73" s="1">
        <v>0</v>
      </c>
      <c r="E73" s="1">
        <v>0</v>
      </c>
      <c r="F73" s="1">
        <v>8.7100000000000007E-3</v>
      </c>
      <c r="G73" s="1">
        <v>0.11799999999999999</v>
      </c>
      <c r="H73" s="1">
        <v>0</v>
      </c>
      <c r="I73" s="1">
        <v>1.91E-3</v>
      </c>
      <c r="J73" s="1">
        <v>5.7000000000000002E-3</v>
      </c>
      <c r="K73" s="1">
        <v>0</v>
      </c>
      <c r="L73" s="1">
        <v>7.1299999999999998E-5</v>
      </c>
      <c r="M73" s="1">
        <v>0</v>
      </c>
      <c r="N73" s="1">
        <v>0</v>
      </c>
      <c r="O73" s="1">
        <v>0</v>
      </c>
      <c r="P73" s="1">
        <v>9.8499999999999994E-3</v>
      </c>
      <c r="Q73" s="1">
        <v>0</v>
      </c>
      <c r="R73" s="1">
        <v>0</v>
      </c>
      <c r="S73" s="1">
        <v>1.7399999999999999E-2</v>
      </c>
      <c r="T73" s="1">
        <v>6.3899999999999998E-2</v>
      </c>
      <c r="U73" s="1">
        <v>0</v>
      </c>
      <c r="V73" s="1">
        <v>0</v>
      </c>
    </row>
    <row r="74" spans="1:22" x14ac:dyDescent="0.25">
      <c r="A74" t="s">
        <v>69</v>
      </c>
      <c r="B74">
        <v>0</v>
      </c>
      <c r="C74" s="1">
        <v>1.3100000000000001E-4</v>
      </c>
      <c r="D74" s="1">
        <v>9.0300000000000005E-4</v>
      </c>
      <c r="E74" s="1">
        <v>0</v>
      </c>
      <c r="F74" s="1">
        <v>9.6399999999999993E-3</v>
      </c>
      <c r="G74" s="1">
        <v>0</v>
      </c>
      <c r="H74" s="1">
        <v>2.3699999999999999E-2</v>
      </c>
      <c r="I74" s="1">
        <v>6.6600000000000001E-3</v>
      </c>
      <c r="J74" s="1">
        <v>6.1199999999999997E-2</v>
      </c>
      <c r="K74" s="1">
        <v>1.5200000000000001E-4</v>
      </c>
      <c r="L74" s="1">
        <v>2.6800000000000001E-4</v>
      </c>
      <c r="M74" s="1">
        <v>0</v>
      </c>
      <c r="N74" s="1">
        <v>0</v>
      </c>
      <c r="O74" s="1">
        <v>1.25E-3</v>
      </c>
      <c r="P74" s="1">
        <v>7.7400000000000004E-3</v>
      </c>
      <c r="Q74" s="1">
        <v>0</v>
      </c>
      <c r="R74" s="1">
        <v>1.5900000000000001E-2</v>
      </c>
      <c r="S74" s="1">
        <v>0</v>
      </c>
      <c r="T74" s="1">
        <v>0</v>
      </c>
      <c r="U74" s="1">
        <v>1.15E-2</v>
      </c>
      <c r="V74" s="1">
        <v>1.7299999999999999E-2</v>
      </c>
    </row>
    <row r="75" spans="1:22" x14ac:dyDescent="0.25">
      <c r="A75" t="s">
        <v>72</v>
      </c>
      <c r="B75">
        <v>0</v>
      </c>
      <c r="C75" s="1">
        <v>0</v>
      </c>
      <c r="D75" s="1">
        <v>6.0099999999999997E-3</v>
      </c>
      <c r="E75" s="1">
        <v>2.7000000000000001E-3</v>
      </c>
      <c r="F75" s="1">
        <v>5.5199999999999997E-4</v>
      </c>
      <c r="G75" s="1">
        <v>0</v>
      </c>
      <c r="H75" s="1">
        <v>1.43E-2</v>
      </c>
      <c r="I75" s="1">
        <v>5.0600000000000003E-3</v>
      </c>
      <c r="J75" s="1">
        <v>1.5900000000000001E-3</v>
      </c>
      <c r="K75" s="1">
        <v>6.1100000000000002E-2</v>
      </c>
      <c r="L75" s="1">
        <v>1.3699999999999999E-3</v>
      </c>
      <c r="M75" s="1">
        <v>0</v>
      </c>
      <c r="N75" s="1">
        <v>2.53E-2</v>
      </c>
      <c r="O75" s="1">
        <v>0</v>
      </c>
      <c r="P75" s="1">
        <v>5.5999999999999999E-3</v>
      </c>
      <c r="Q75" s="1">
        <v>0</v>
      </c>
      <c r="R75" s="1">
        <v>2.5399999999999999E-2</v>
      </c>
      <c r="S75" s="1">
        <v>0</v>
      </c>
      <c r="T75" s="1">
        <v>9.4500000000000001E-2</v>
      </c>
      <c r="U75" s="1">
        <v>0</v>
      </c>
      <c r="V75" s="1">
        <v>0</v>
      </c>
    </row>
    <row r="76" spans="1:22" x14ac:dyDescent="0.25">
      <c r="A76" t="s">
        <v>73</v>
      </c>
      <c r="B76">
        <v>0</v>
      </c>
      <c r="C76" s="1">
        <v>0</v>
      </c>
      <c r="D76" s="1">
        <v>1.2800000000000001E-3</v>
      </c>
      <c r="E76" s="1">
        <v>4.0300000000000002E-2</v>
      </c>
      <c r="F76" s="1">
        <v>1.12E-4</v>
      </c>
      <c r="G76" s="1">
        <v>0</v>
      </c>
      <c r="H76" s="1">
        <v>2.93E-2</v>
      </c>
      <c r="I76" s="1">
        <v>0</v>
      </c>
      <c r="J76" s="1">
        <v>3.6099999999999999E-4</v>
      </c>
      <c r="K76" s="1">
        <v>5.8399999999999997E-3</v>
      </c>
      <c r="L76" s="1">
        <v>8.4899999999999993E-3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0.51100000000000001</v>
      </c>
      <c r="T76" s="1">
        <v>0</v>
      </c>
      <c r="U76" s="1">
        <v>5.6300000000000003E-2</v>
      </c>
      <c r="V76" s="1">
        <v>0</v>
      </c>
    </row>
    <row r="77" spans="1:22" x14ac:dyDescent="0.25">
      <c r="A77" t="s">
        <v>74</v>
      </c>
      <c r="B77">
        <v>0</v>
      </c>
      <c r="C77" s="1">
        <v>1.4200000000000001E-2</v>
      </c>
      <c r="D77" s="1">
        <v>0</v>
      </c>
      <c r="E77" s="1">
        <v>0</v>
      </c>
      <c r="F77" s="1">
        <v>1.3899999999999999E-2</v>
      </c>
      <c r="G77" s="1">
        <v>5.2200000000000003E-2</v>
      </c>
      <c r="H77" s="1">
        <v>0</v>
      </c>
      <c r="I77" s="1">
        <v>0</v>
      </c>
      <c r="J77" s="1">
        <v>2.5799999999999998E-3</v>
      </c>
      <c r="K77" s="1">
        <v>7.8799999999999996E-4</v>
      </c>
      <c r="L77" s="1">
        <v>8.5099999999999998E-4</v>
      </c>
      <c r="M77" s="1">
        <v>2.5999999999999999E-2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2.7099999999999999E-2</v>
      </c>
      <c r="U77" s="1">
        <v>0</v>
      </c>
      <c r="V77" s="1">
        <v>0</v>
      </c>
    </row>
    <row r="78" spans="1:22" x14ac:dyDescent="0.25">
      <c r="A78" t="s">
        <v>75</v>
      </c>
      <c r="B78">
        <v>0</v>
      </c>
      <c r="C78" s="1">
        <v>7.6700000000000004E-2</v>
      </c>
      <c r="D78" s="1">
        <v>0</v>
      </c>
      <c r="E78" s="1">
        <v>0</v>
      </c>
      <c r="F78" s="1">
        <v>2.4699999999999999E-4</v>
      </c>
      <c r="G78" s="1">
        <v>0</v>
      </c>
      <c r="H78" s="1">
        <v>0</v>
      </c>
      <c r="I78" s="1">
        <v>3.8700000000000002E-3</v>
      </c>
      <c r="J78" s="1">
        <v>3.7000000000000002E-3</v>
      </c>
      <c r="K78" s="1">
        <v>1.6100000000000001E-3</v>
      </c>
      <c r="L78" s="1">
        <v>8.6700000000000004E-4</v>
      </c>
      <c r="M78" s="1">
        <v>8.5100000000000002E-3</v>
      </c>
      <c r="N78" s="1">
        <v>1.7099999999999999E-3</v>
      </c>
      <c r="O78" s="1">
        <v>0</v>
      </c>
      <c r="P78" s="1">
        <v>3.2399999999999998E-2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</row>
    <row r="79" spans="1:22" x14ac:dyDescent="0.25">
      <c r="A79" t="s">
        <v>76</v>
      </c>
      <c r="B79">
        <v>0</v>
      </c>
      <c r="C79" s="1">
        <v>3.5000000000000003E-2</v>
      </c>
      <c r="D79" s="1">
        <v>8.2199999999999999E-3</v>
      </c>
      <c r="E79" s="1">
        <v>2.1099999999999999E-3</v>
      </c>
      <c r="F79" s="1">
        <v>1.84E-4</v>
      </c>
      <c r="G79" s="1">
        <v>5.7200000000000003E-3</v>
      </c>
      <c r="H79" s="1">
        <v>0</v>
      </c>
      <c r="I79" s="1">
        <v>2.3999999999999998E-3</v>
      </c>
      <c r="J79" s="1">
        <v>1.0200000000000001E-3</v>
      </c>
      <c r="K79" s="1">
        <v>1.1100000000000001E-3</v>
      </c>
      <c r="L79" s="1">
        <v>0</v>
      </c>
      <c r="M79" s="1">
        <v>9.0399999999999994E-2</v>
      </c>
      <c r="N79" s="1">
        <v>5.2900000000000003E-2</v>
      </c>
      <c r="O79" s="1">
        <v>5.2599999999999999E-3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1.08E-4</v>
      </c>
      <c r="V79" s="1">
        <v>0</v>
      </c>
    </row>
    <row r="80" spans="1:22" x14ac:dyDescent="0.25">
      <c r="A80" t="s">
        <v>77</v>
      </c>
      <c r="B80">
        <v>0</v>
      </c>
      <c r="C80" s="1">
        <v>0</v>
      </c>
      <c r="D80" s="1">
        <v>2.61E-4</v>
      </c>
      <c r="E80" s="1">
        <v>0</v>
      </c>
      <c r="F80" s="1">
        <v>1.4999999999999999E-2</v>
      </c>
      <c r="G80" s="1">
        <v>0</v>
      </c>
      <c r="H80" s="1">
        <v>0</v>
      </c>
      <c r="I80" s="1">
        <v>1.5699999999999999E-2</v>
      </c>
      <c r="J80" s="1">
        <v>2.0400000000000001E-3</v>
      </c>
      <c r="K80" s="1">
        <v>2.2599999999999999E-3</v>
      </c>
      <c r="L80" s="1">
        <v>6.6200000000000005E-4</v>
      </c>
      <c r="M80" s="1">
        <v>2.1800000000000001E-3</v>
      </c>
      <c r="N80" s="1">
        <v>0</v>
      </c>
      <c r="O80" s="1">
        <v>0</v>
      </c>
      <c r="P80" s="1">
        <v>0</v>
      </c>
      <c r="Q80" s="1">
        <v>1.44E-2</v>
      </c>
      <c r="R80" s="1">
        <v>0</v>
      </c>
      <c r="S80" s="1">
        <v>0</v>
      </c>
      <c r="T80" s="1">
        <v>5.0699999999999999E-3</v>
      </c>
      <c r="U80" s="1">
        <v>0</v>
      </c>
      <c r="V80" s="1">
        <v>1.03E-2</v>
      </c>
    </row>
    <row r="81" spans="1:22" x14ac:dyDescent="0.25">
      <c r="A81" t="s">
        <v>78</v>
      </c>
      <c r="B81">
        <v>0</v>
      </c>
      <c r="C81" s="1">
        <v>1.9599999999999999E-2</v>
      </c>
      <c r="D81" s="1">
        <v>5.5100000000000001E-3</v>
      </c>
      <c r="E81" s="1">
        <v>0</v>
      </c>
      <c r="F81" s="1">
        <v>1.15E-2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0.107</v>
      </c>
      <c r="N81" s="1">
        <v>0</v>
      </c>
      <c r="O81" s="1">
        <v>8.8699999999999994E-3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</row>
    <row r="82" spans="1:22" x14ac:dyDescent="0.25">
      <c r="A82" t="s">
        <v>79</v>
      </c>
      <c r="B82">
        <v>0</v>
      </c>
      <c r="C82" s="1">
        <v>0</v>
      </c>
      <c r="D82" s="1">
        <v>6.9199999999999998E-2</v>
      </c>
      <c r="E82" s="1">
        <v>3.5400000000000001E-2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5.2999999999999999E-2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</row>
    <row r="83" spans="1:22" x14ac:dyDescent="0.25">
      <c r="B83" t="s">
        <v>84</v>
      </c>
      <c r="C83" s="1">
        <f>AVERAGE(C23:C82)</f>
        <v>1.0947606666666667E-2</v>
      </c>
      <c r="D83" s="1">
        <f t="shared" ref="D83:V83" si="4">AVERAGE(D23:D82)</f>
        <v>2.6225158985E-2</v>
      </c>
      <c r="E83" s="1">
        <f t="shared" si="4"/>
        <v>1.3729226216666666E-2</v>
      </c>
      <c r="F83" s="1">
        <f t="shared" si="4"/>
        <v>2.6883633333333344E-2</v>
      </c>
      <c r="G83" s="1">
        <f t="shared" si="4"/>
        <v>8.0106216666666671E-3</v>
      </c>
      <c r="H83" s="1">
        <f t="shared" si="4"/>
        <v>1.76964345E-2</v>
      </c>
      <c r="I83" s="1">
        <f t="shared" si="4"/>
        <v>2.8124478333333335E-2</v>
      </c>
      <c r="J83" s="1">
        <f t="shared" si="4"/>
        <v>3.0124728333333333E-2</v>
      </c>
      <c r="K83" s="1">
        <f t="shared" si="4"/>
        <v>1.4815183333333337E-2</v>
      </c>
      <c r="L83" s="1">
        <f t="shared" si="4"/>
        <v>8.6319733333333325E-3</v>
      </c>
      <c r="M83" s="1">
        <f t="shared" si="4"/>
        <v>1.9743420166666671E-2</v>
      </c>
      <c r="N83" s="1">
        <f t="shared" si="4"/>
        <v>9.6185000000000003E-3</v>
      </c>
      <c r="O83" s="1">
        <f t="shared" si="4"/>
        <v>3.2164999999999993E-3</v>
      </c>
      <c r="P83" s="1">
        <f t="shared" si="4"/>
        <v>3.3787342783333329E-3</v>
      </c>
      <c r="Q83" s="1">
        <f t="shared" si="4"/>
        <v>9.6748166666666673E-3</v>
      </c>
      <c r="R83" s="1">
        <f t="shared" si="4"/>
        <v>2.2280200000000007E-2</v>
      </c>
      <c r="S83" s="1">
        <f t="shared" si="4"/>
        <v>1.8911500000000001E-2</v>
      </c>
      <c r="T83" s="1">
        <f t="shared" si="4"/>
        <v>1.1347500000000002E-2</v>
      </c>
      <c r="U83" s="1">
        <f t="shared" si="4"/>
        <v>1.6993966666666669E-2</v>
      </c>
      <c r="V83" s="1">
        <f t="shared" si="4"/>
        <v>3.7795833333333336E-3</v>
      </c>
    </row>
    <row r="84" spans="1:22" x14ac:dyDescent="0.25">
      <c r="C84">
        <f>_xlfn.STDEV.P(C23:C82)</f>
        <v>1.9597976770778042E-2</v>
      </c>
      <c r="D84">
        <f t="shared" ref="D84:V84" si="5">_xlfn.STDEV.P(D23:D82)</f>
        <v>6.6161059827517368E-2</v>
      </c>
      <c r="E84">
        <f t="shared" si="5"/>
        <v>4.2391497295959847E-2</v>
      </c>
      <c r="F84">
        <f t="shared" si="5"/>
        <v>4.2590744285962184E-2</v>
      </c>
      <c r="G84">
        <f t="shared" si="5"/>
        <v>2.1450442197035562E-2</v>
      </c>
      <c r="H84">
        <f t="shared" si="5"/>
        <v>5.8923870825466754E-2</v>
      </c>
      <c r="I84">
        <f t="shared" si="5"/>
        <v>5.7795071042774593E-2</v>
      </c>
      <c r="J84">
        <f t="shared" si="5"/>
        <v>4.9599735856161883E-2</v>
      </c>
      <c r="K84">
        <f t="shared" si="5"/>
        <v>4.2764677907704655E-2</v>
      </c>
      <c r="L84">
        <f t="shared" si="5"/>
        <v>1.5587856802362394E-2</v>
      </c>
      <c r="M84">
        <f t="shared" si="5"/>
        <v>3.4215343455047502E-2</v>
      </c>
      <c r="N84">
        <f t="shared" si="5"/>
        <v>2.955405543660633E-2</v>
      </c>
      <c r="O84">
        <f t="shared" si="5"/>
        <v>7.0087939583069496E-3</v>
      </c>
      <c r="P84">
        <f t="shared" si="5"/>
        <v>7.3325142647754585E-3</v>
      </c>
      <c r="Q84">
        <f t="shared" si="5"/>
        <v>2.1812590083475233E-2</v>
      </c>
      <c r="R84">
        <f t="shared" si="5"/>
        <v>5.9188852602158122E-2</v>
      </c>
      <c r="S84">
        <f t="shared" si="5"/>
        <v>7.0162184563694996E-2</v>
      </c>
      <c r="T84">
        <f t="shared" si="5"/>
        <v>3.1370416139254516E-2</v>
      </c>
      <c r="U84">
        <f t="shared" si="5"/>
        <v>5.935815923189406E-2</v>
      </c>
      <c r="V84">
        <f t="shared" si="5"/>
        <v>9.0087223609338126E-3</v>
      </c>
    </row>
  </sheetData>
  <sortState xmlns:xlrd2="http://schemas.microsoft.com/office/spreadsheetml/2017/richdata2" ref="A1:V78">
    <sortCondition descending="1" ref="B1"/>
  </sortState>
  <mergeCells count="3">
    <mergeCell ref="C1:L1"/>
    <mergeCell ref="M1:Q1"/>
    <mergeCell ref="R1:V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EA93-D94E-4F8D-BF6F-0D8968A16C3C}">
  <dimension ref="A1:V86"/>
  <sheetViews>
    <sheetView workbookViewId="0">
      <selection activeCell="V86" sqref="B1:V86"/>
    </sheetView>
  </sheetViews>
  <sheetFormatPr defaultRowHeight="15" x14ac:dyDescent="0.25"/>
  <sheetData>
    <row r="1" spans="1:22" x14ac:dyDescent="0.25">
      <c r="B1">
        <v>4</v>
      </c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 t="s">
        <v>1</v>
      </c>
      <c r="N1" s="2"/>
      <c r="O1" s="2"/>
      <c r="P1" s="2"/>
      <c r="Q1" s="2"/>
      <c r="R1" s="2" t="s">
        <v>2</v>
      </c>
      <c r="S1" s="2"/>
      <c r="T1" s="2"/>
      <c r="U1" s="2"/>
      <c r="V1" s="2"/>
    </row>
    <row r="2" spans="1:22" x14ac:dyDescent="0.25">
      <c r="A2" t="s">
        <v>5</v>
      </c>
      <c r="B2">
        <v>3</v>
      </c>
      <c r="C2" s="1">
        <v>0.186</v>
      </c>
      <c r="D2" s="1">
        <v>3.6700000000000003E-2</v>
      </c>
      <c r="E2" s="1">
        <v>0.152</v>
      </c>
      <c r="F2" s="1">
        <v>4.1300000000000003E-2</v>
      </c>
      <c r="G2" s="1">
        <v>0.19400000000000001</v>
      </c>
      <c r="H2" s="1">
        <v>3.8899999999999998E-3</v>
      </c>
      <c r="I2" s="1">
        <v>7.5700000000000003E-3</v>
      </c>
      <c r="J2" s="1">
        <v>0.151</v>
      </c>
      <c r="K2" s="1">
        <v>0</v>
      </c>
      <c r="L2" s="1">
        <v>3.7400000000000003E-2</v>
      </c>
      <c r="M2" s="1">
        <v>4.4999999999999998E-2</v>
      </c>
      <c r="N2" s="1">
        <v>5.1799999999999999E-2</v>
      </c>
      <c r="O2" s="1">
        <v>0.27100000000000002</v>
      </c>
      <c r="P2" s="1">
        <v>0.122</v>
      </c>
      <c r="Q2" s="1">
        <v>0</v>
      </c>
      <c r="R2" s="1">
        <v>0</v>
      </c>
      <c r="S2" s="1">
        <v>6.43E-3</v>
      </c>
      <c r="T2" s="1">
        <v>0</v>
      </c>
      <c r="U2" s="1">
        <v>3.0300000000000001E-2</v>
      </c>
      <c r="V2" s="1">
        <v>0.11</v>
      </c>
    </row>
    <row r="3" spans="1:22" x14ac:dyDescent="0.25">
      <c r="A3" t="s">
        <v>8</v>
      </c>
      <c r="B3">
        <v>3</v>
      </c>
      <c r="C3" s="1">
        <v>0.253</v>
      </c>
      <c r="D3" s="1">
        <v>4.0400000000000002E-3</v>
      </c>
      <c r="E3" s="1">
        <v>0.246</v>
      </c>
      <c r="F3" s="1">
        <v>0</v>
      </c>
      <c r="G3" s="1">
        <v>0.186</v>
      </c>
      <c r="H3" s="1">
        <v>1.3599999999999999E-2</v>
      </c>
      <c r="I3" s="1">
        <v>1.2E-4</v>
      </c>
      <c r="J3" s="1">
        <v>1.6900000000000001E-3</v>
      </c>
      <c r="K3" s="1">
        <v>4.7600000000000003E-2</v>
      </c>
      <c r="L3" s="1">
        <v>1.2699999999999999E-2</v>
      </c>
      <c r="M3" s="1">
        <v>1.35E-2</v>
      </c>
      <c r="N3" s="1">
        <v>3.2199999999999999E-2</v>
      </c>
      <c r="O3" s="1">
        <v>0.223</v>
      </c>
      <c r="P3" s="1">
        <v>0.129</v>
      </c>
      <c r="Q3" s="1">
        <v>0</v>
      </c>
      <c r="R3" s="1">
        <v>9.8499999999999994E-3</v>
      </c>
      <c r="S3" s="1">
        <v>0</v>
      </c>
      <c r="T3" s="1">
        <v>0</v>
      </c>
      <c r="U3" s="1">
        <v>6.0600000000000003E-3</v>
      </c>
      <c r="V3" s="1">
        <v>0.112</v>
      </c>
    </row>
    <row r="4" spans="1:22" x14ac:dyDescent="0.25">
      <c r="A4" t="s">
        <v>13</v>
      </c>
      <c r="B4">
        <v>3</v>
      </c>
      <c r="C4" s="1">
        <v>0.19600000000000001</v>
      </c>
      <c r="D4" s="1">
        <v>8.1899999999999994E-3</v>
      </c>
      <c r="E4" s="1">
        <v>0.159</v>
      </c>
      <c r="F4" s="1">
        <v>0</v>
      </c>
      <c r="G4" s="1">
        <v>0.182</v>
      </c>
      <c r="H4" s="1">
        <v>8.3800000000000003E-3</v>
      </c>
      <c r="I4" s="1">
        <v>0</v>
      </c>
      <c r="J4" s="1">
        <v>3.7599999999999999E-3</v>
      </c>
      <c r="K4" s="1">
        <v>0</v>
      </c>
      <c r="L4" s="1">
        <v>1.4500000000000001E-2</v>
      </c>
      <c r="M4" s="1">
        <v>0</v>
      </c>
      <c r="N4" s="1">
        <v>5.3499999999999999E-2</v>
      </c>
      <c r="O4" s="1">
        <v>0.27</v>
      </c>
      <c r="P4" s="1">
        <v>0.1</v>
      </c>
      <c r="Q4" s="1">
        <v>0</v>
      </c>
      <c r="R4" s="1">
        <v>5.79E-3</v>
      </c>
      <c r="S4" s="1">
        <v>2.5899999999999999E-2</v>
      </c>
      <c r="T4" s="1">
        <v>0</v>
      </c>
      <c r="U4" s="1">
        <v>1.01E-3</v>
      </c>
      <c r="V4" s="1">
        <v>0.114</v>
      </c>
    </row>
    <row r="5" spans="1:22" x14ac:dyDescent="0.25">
      <c r="A5" t="s">
        <v>14</v>
      </c>
      <c r="B5">
        <v>3</v>
      </c>
      <c r="C5" s="1">
        <v>6.8099999999999994E-2</v>
      </c>
      <c r="D5" s="1">
        <v>9.2700000000000005E-3</v>
      </c>
      <c r="E5" s="1">
        <v>0</v>
      </c>
      <c r="F5" s="1">
        <v>4.9299999999999997E-2</v>
      </c>
      <c r="G5" s="1">
        <v>0.18099999999999999</v>
      </c>
      <c r="H5" s="1">
        <v>0</v>
      </c>
      <c r="I5" s="1">
        <v>2.0799999999999998E-3</v>
      </c>
      <c r="J5" s="1">
        <v>2.5500000000000002E-3</v>
      </c>
      <c r="K5" s="1">
        <v>5.8000000000000003E-2</v>
      </c>
      <c r="L5" s="1">
        <v>1.5299999999999999E-2</v>
      </c>
      <c r="M5" s="1">
        <v>0.127</v>
      </c>
      <c r="N5" s="1">
        <v>0</v>
      </c>
      <c r="O5" s="1">
        <v>0</v>
      </c>
      <c r="P5" s="1">
        <v>0.24</v>
      </c>
      <c r="Q5" s="1">
        <v>0</v>
      </c>
      <c r="R5" s="1">
        <v>0</v>
      </c>
      <c r="S5" s="1">
        <v>0</v>
      </c>
      <c r="T5" s="1">
        <v>0.111</v>
      </c>
      <c r="U5" s="1">
        <v>0</v>
      </c>
      <c r="V5" s="1">
        <v>0</v>
      </c>
    </row>
    <row r="6" spans="1:22" x14ac:dyDescent="0.25">
      <c r="A6" t="s">
        <v>20</v>
      </c>
      <c r="B6">
        <v>3</v>
      </c>
      <c r="C6" s="1">
        <v>0.185</v>
      </c>
      <c r="D6" s="1">
        <v>0</v>
      </c>
      <c r="E6" s="1">
        <v>0</v>
      </c>
      <c r="F6" s="1">
        <v>2.0100000000000001E-3</v>
      </c>
      <c r="G6" s="1">
        <v>2.64E-3</v>
      </c>
      <c r="H6" s="1">
        <v>0</v>
      </c>
      <c r="I6" s="1">
        <v>1.83E-2</v>
      </c>
      <c r="J6" s="1">
        <v>2.64E-3</v>
      </c>
      <c r="K6" s="1">
        <v>4.1799999999999997E-2</v>
      </c>
      <c r="L6" s="1">
        <v>2.0600000000000002E-3</v>
      </c>
      <c r="M6" s="1">
        <v>0.16300000000000001</v>
      </c>
      <c r="N6" s="1">
        <v>3.3700000000000001E-2</v>
      </c>
      <c r="O6" s="1">
        <v>0</v>
      </c>
      <c r="P6" s="1">
        <v>0.222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x14ac:dyDescent="0.25">
      <c r="A7" t="s">
        <v>31</v>
      </c>
      <c r="B7">
        <v>3</v>
      </c>
      <c r="C7" s="1">
        <v>7.17E-2</v>
      </c>
      <c r="D7" s="1">
        <v>1.1000000000000001E-3</v>
      </c>
      <c r="E7" s="1">
        <v>0</v>
      </c>
      <c r="F7" s="1">
        <v>3.0300000000000001E-2</v>
      </c>
      <c r="G7" s="1">
        <v>8.5400000000000005E-4</v>
      </c>
      <c r="H7" s="1">
        <v>0</v>
      </c>
      <c r="I7" s="1">
        <v>0</v>
      </c>
      <c r="J7" s="1">
        <v>5.3800000000000002E-3</v>
      </c>
      <c r="K7" s="1">
        <v>4.82E-2</v>
      </c>
      <c r="L7" s="1">
        <v>4.64E-3</v>
      </c>
      <c r="M7" s="1">
        <v>3.3799999999999997E-2</v>
      </c>
      <c r="N7" s="1">
        <v>0</v>
      </c>
      <c r="O7" s="1">
        <v>0</v>
      </c>
      <c r="P7" s="1">
        <v>0.19900000000000001</v>
      </c>
      <c r="Q7" s="1">
        <v>6.1900000000000002E-3</v>
      </c>
      <c r="R7" s="1">
        <v>0</v>
      </c>
      <c r="S7" s="1">
        <v>0</v>
      </c>
      <c r="T7" s="1">
        <v>9.6500000000000004E-4</v>
      </c>
      <c r="U7" s="1">
        <v>0</v>
      </c>
      <c r="V7" s="1">
        <v>0</v>
      </c>
    </row>
    <row r="8" spans="1:22" x14ac:dyDescent="0.25">
      <c r="A8" t="s">
        <v>37</v>
      </c>
      <c r="B8">
        <v>3</v>
      </c>
      <c r="C8" s="1">
        <v>4.4400000000000002E-2</v>
      </c>
      <c r="D8" s="1">
        <v>5.5199999999999997E-3</v>
      </c>
      <c r="E8" s="1">
        <v>0</v>
      </c>
      <c r="F8" s="1">
        <v>2.3800000000000002E-2</v>
      </c>
      <c r="G8" s="1">
        <v>1.74E-3</v>
      </c>
      <c r="H8" s="1">
        <v>0</v>
      </c>
      <c r="I8" s="1">
        <v>0</v>
      </c>
      <c r="J8" s="1">
        <v>4.5399999999999998E-3</v>
      </c>
      <c r="K8" s="1">
        <v>3.9399999999999998E-2</v>
      </c>
      <c r="L8" s="1">
        <v>0</v>
      </c>
      <c r="M8" s="1">
        <v>2.07E-2</v>
      </c>
      <c r="N8" s="1">
        <v>0</v>
      </c>
      <c r="O8" s="1">
        <v>0</v>
      </c>
      <c r="P8" s="1">
        <v>0.19400000000000001</v>
      </c>
      <c r="Q8" s="1">
        <v>6.2199999999999998E-3</v>
      </c>
      <c r="R8" s="1">
        <v>0</v>
      </c>
      <c r="S8" s="1">
        <v>0</v>
      </c>
      <c r="T8" s="1">
        <v>4.3899999999999998E-3</v>
      </c>
      <c r="U8" s="1">
        <v>0</v>
      </c>
      <c r="V8" s="1">
        <v>0</v>
      </c>
    </row>
    <row r="9" spans="1:22" x14ac:dyDescent="0.25">
      <c r="A9" t="s">
        <v>55</v>
      </c>
      <c r="B9">
        <v>3</v>
      </c>
      <c r="C9" s="1">
        <v>6.3399999999999998E-2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2.9499999999999998E-2</v>
      </c>
      <c r="L9" s="1">
        <v>1.23E-3</v>
      </c>
      <c r="M9" s="1">
        <v>1.18E-2</v>
      </c>
      <c r="N9" s="1">
        <v>0</v>
      </c>
      <c r="O9" s="1">
        <v>0</v>
      </c>
      <c r="P9" s="1">
        <v>0.2</v>
      </c>
      <c r="Q9" s="1">
        <v>0</v>
      </c>
      <c r="R9" s="1">
        <v>2.4199999999999998E-3</v>
      </c>
      <c r="S9" s="1">
        <v>0</v>
      </c>
      <c r="T9" s="1">
        <v>1.5100000000000001E-2</v>
      </c>
      <c r="U9" s="1">
        <v>0</v>
      </c>
      <c r="V9" s="1">
        <v>0</v>
      </c>
    </row>
    <row r="10" spans="1:22" x14ac:dyDescent="0.25">
      <c r="A10" t="s">
        <v>70</v>
      </c>
      <c r="B10">
        <v>3</v>
      </c>
      <c r="C10" s="1">
        <v>3.6299999999999999E-2</v>
      </c>
      <c r="D10" s="1">
        <v>0</v>
      </c>
      <c r="E10" s="1">
        <v>0</v>
      </c>
      <c r="F10" s="1">
        <v>0</v>
      </c>
      <c r="G10" s="1">
        <v>0</v>
      </c>
      <c r="H10" s="1">
        <v>4.1399999999999998E-4</v>
      </c>
      <c r="I10" s="1">
        <v>0</v>
      </c>
      <c r="J10" s="1">
        <v>0</v>
      </c>
      <c r="K10" s="1">
        <v>2.6499999999999999E-2</v>
      </c>
      <c r="L10" s="1">
        <v>1.34E-3</v>
      </c>
      <c r="M10" s="1">
        <v>1.2E-2</v>
      </c>
      <c r="N10" s="1">
        <v>0</v>
      </c>
      <c r="O10" s="1">
        <v>0</v>
      </c>
      <c r="P10" s="1">
        <v>0.193</v>
      </c>
      <c r="Q10" s="1">
        <v>0</v>
      </c>
      <c r="R10" s="1">
        <v>4.5300000000000002E-3</v>
      </c>
      <c r="S10" s="1">
        <v>0</v>
      </c>
      <c r="T10" s="1">
        <v>1.66E-2</v>
      </c>
      <c r="U10" s="1">
        <v>0</v>
      </c>
      <c r="V10" s="1">
        <v>0</v>
      </c>
    </row>
    <row r="11" spans="1:22" x14ac:dyDescent="0.25">
      <c r="B11" t="s">
        <v>81</v>
      </c>
      <c r="C11" s="1">
        <f>AVERAGE(C2:C10)</f>
        <v>0.12265555555555557</v>
      </c>
      <c r="D11" s="1">
        <f t="shared" ref="D11:V11" si="0">AVERAGE(D2:D10)</f>
        <v>7.2022222222222227E-3</v>
      </c>
      <c r="E11" s="1">
        <f t="shared" si="0"/>
        <v>6.1888888888888896E-2</v>
      </c>
      <c r="F11" s="1">
        <f t="shared" si="0"/>
        <v>1.6301111111111113E-2</v>
      </c>
      <c r="G11" s="1">
        <f t="shared" si="0"/>
        <v>8.313711111111112E-2</v>
      </c>
      <c r="H11" s="1">
        <f t="shared" si="0"/>
        <v>2.9204444444444443E-3</v>
      </c>
      <c r="I11" s="1">
        <f t="shared" si="0"/>
        <v>3.1188888888888889E-3</v>
      </c>
      <c r="J11" s="1">
        <f t="shared" si="0"/>
        <v>1.906222222222222E-2</v>
      </c>
      <c r="K11" s="1">
        <f t="shared" si="0"/>
        <v>3.2333333333333332E-2</v>
      </c>
      <c r="L11" s="1">
        <f t="shared" si="0"/>
        <v>9.9077777777777775E-3</v>
      </c>
      <c r="M11" s="1">
        <f t="shared" si="0"/>
        <v>4.7422222222222227E-2</v>
      </c>
      <c r="N11" s="1">
        <f t="shared" si="0"/>
        <v>1.9022222222222222E-2</v>
      </c>
      <c r="O11" s="1">
        <f t="shared" si="0"/>
        <v>8.4888888888888889E-2</v>
      </c>
      <c r="P11" s="1">
        <f t="shared" si="0"/>
        <v>0.17766666666666667</v>
      </c>
      <c r="Q11" s="1">
        <f t="shared" si="0"/>
        <v>1.3788888888888889E-3</v>
      </c>
      <c r="R11" s="1">
        <f t="shared" si="0"/>
        <v>2.5100000000000001E-3</v>
      </c>
      <c r="S11" s="1">
        <f t="shared" si="0"/>
        <v>3.5922222222222219E-3</v>
      </c>
      <c r="T11" s="1">
        <f t="shared" si="0"/>
        <v>1.6450555555555555E-2</v>
      </c>
      <c r="U11" s="1">
        <f t="shared" si="0"/>
        <v>4.1522222222222221E-3</v>
      </c>
      <c r="V11" s="1">
        <f t="shared" si="0"/>
        <v>3.7333333333333336E-2</v>
      </c>
    </row>
    <row r="12" spans="1:22" x14ac:dyDescent="0.25">
      <c r="C12">
        <f>_xlfn.STDEV.P(C2:C10)</f>
        <v>7.6691041213880637E-2</v>
      </c>
      <c r="D12">
        <f t="shared" ref="D12:V12" si="1">_xlfn.STDEV.P(D2:D10)</f>
        <v>1.095978991868587E-2</v>
      </c>
      <c r="E12">
        <f t="shared" si="1"/>
        <v>9.0938861567593177E-2</v>
      </c>
      <c r="F12">
        <f t="shared" si="1"/>
        <v>1.8953786162045384E-2</v>
      </c>
      <c r="G12">
        <f t="shared" si="1"/>
        <v>9.1846316880663248E-2</v>
      </c>
      <c r="H12">
        <f t="shared" si="1"/>
        <v>4.6395274450724234E-3</v>
      </c>
      <c r="I12">
        <f t="shared" si="1"/>
        <v>5.8593561353605791E-3</v>
      </c>
      <c r="J12">
        <f t="shared" si="1"/>
        <v>4.6679411302052352E-2</v>
      </c>
      <c r="K12">
        <f t="shared" si="1"/>
        <v>1.948247075364587E-2</v>
      </c>
      <c r="L12">
        <f t="shared" si="1"/>
        <v>1.1303859496038191E-2</v>
      </c>
      <c r="M12">
        <f t="shared" si="1"/>
        <v>5.4282814505304387E-2</v>
      </c>
      <c r="N12">
        <f t="shared" si="1"/>
        <v>2.2264609574528197E-2</v>
      </c>
      <c r="O12">
        <f t="shared" si="1"/>
        <v>0.12074531915882053</v>
      </c>
      <c r="P12">
        <f t="shared" si="1"/>
        <v>4.5711656670433157E-2</v>
      </c>
      <c r="Q12">
        <f t="shared" si="1"/>
        <v>2.579674589488822E-3</v>
      </c>
      <c r="R12">
        <f t="shared" si="1"/>
        <v>3.3370479302654446E-3</v>
      </c>
      <c r="S12">
        <f t="shared" si="1"/>
        <v>8.1378290549995614E-3</v>
      </c>
      <c r="T12">
        <f t="shared" si="1"/>
        <v>3.4008473326873873E-2</v>
      </c>
      <c r="U12">
        <f t="shared" si="1"/>
        <v>9.432009068153422E-3</v>
      </c>
      <c r="V12">
        <f t="shared" si="1"/>
        <v>5.2805723595500939E-2</v>
      </c>
    </row>
    <row r="13" spans="1:22" x14ac:dyDescent="0.25">
      <c r="A13" t="s">
        <v>4</v>
      </c>
      <c r="B13">
        <v>2</v>
      </c>
      <c r="C13" s="1">
        <v>8.4700000000000001E-3</v>
      </c>
      <c r="D13" s="1">
        <v>2.3500000000000001E-3</v>
      </c>
      <c r="E13" s="1">
        <v>1.24E-3</v>
      </c>
      <c r="F13" s="1">
        <v>8.6999999999999994E-2</v>
      </c>
      <c r="G13" s="1">
        <v>7.2199999999999999E-3</v>
      </c>
      <c r="H13" s="1">
        <v>3.7300000000000001E-4</v>
      </c>
      <c r="I13" s="1">
        <v>0.28699999999999998</v>
      </c>
      <c r="J13" s="1">
        <v>7.2599999999999998E-2</v>
      </c>
      <c r="K13" s="1">
        <v>0</v>
      </c>
      <c r="L13" s="1">
        <v>3.0899999999999999E-3</v>
      </c>
      <c r="M13" s="1">
        <v>0</v>
      </c>
      <c r="N13" s="1">
        <v>0</v>
      </c>
      <c r="O13" s="1">
        <v>0</v>
      </c>
      <c r="P13" s="1">
        <v>0</v>
      </c>
      <c r="Q13" s="1">
        <v>2.58E-2</v>
      </c>
      <c r="R13" s="1">
        <v>8.5599999999999996E-2</v>
      </c>
      <c r="S13" s="1">
        <v>8.8900000000000007E-2</v>
      </c>
      <c r="T13" s="1">
        <v>0</v>
      </c>
      <c r="U13" s="1">
        <v>0.23699999999999999</v>
      </c>
      <c r="V13" s="1">
        <v>0</v>
      </c>
    </row>
    <row r="14" spans="1:22" x14ac:dyDescent="0.25">
      <c r="A14" t="s">
        <v>7</v>
      </c>
      <c r="B14">
        <v>2</v>
      </c>
      <c r="C14" s="1">
        <v>7.1700000000000002E-3</v>
      </c>
      <c r="D14" s="1">
        <v>1.65E-3</v>
      </c>
      <c r="E14" s="1">
        <v>1.5299999999999999E-3</v>
      </c>
      <c r="F14" s="1">
        <v>2.1100000000000001E-2</v>
      </c>
      <c r="G14" s="1">
        <v>1.9099999999999999E-2</v>
      </c>
      <c r="H14" s="1">
        <v>2.1100000000000001E-2</v>
      </c>
      <c r="I14" s="1">
        <v>0.16</v>
      </c>
      <c r="J14" s="1">
        <v>0.183</v>
      </c>
      <c r="K14" s="1">
        <v>0</v>
      </c>
      <c r="L14" s="1">
        <v>1.65E-3</v>
      </c>
      <c r="M14" s="1">
        <v>0</v>
      </c>
      <c r="N14" s="1">
        <v>0</v>
      </c>
      <c r="O14" s="1">
        <v>0</v>
      </c>
      <c r="P14" s="1">
        <v>9.4900000000000002E-3</v>
      </c>
      <c r="Q14" s="1">
        <v>0</v>
      </c>
      <c r="R14" s="1">
        <v>8.5999999999999993E-2</v>
      </c>
      <c r="S14" s="1">
        <v>1.7399999999999999E-2</v>
      </c>
      <c r="T14" s="1">
        <v>0</v>
      </c>
      <c r="U14" s="1">
        <v>0.315</v>
      </c>
      <c r="V14" s="1">
        <v>0</v>
      </c>
    </row>
    <row r="15" spans="1:22" x14ac:dyDescent="0.25">
      <c r="A15" t="s">
        <v>11</v>
      </c>
      <c r="B15">
        <v>2</v>
      </c>
      <c r="C15" s="1">
        <v>3.54E-5</v>
      </c>
      <c r="D15" s="1">
        <v>4.5199999999999997E-3</v>
      </c>
      <c r="E15" s="1">
        <v>0.16700000000000001</v>
      </c>
      <c r="F15" s="1">
        <v>2.4299999999999999E-2</v>
      </c>
      <c r="G15" s="1">
        <v>7.3899999999999993E-2</v>
      </c>
      <c r="H15" s="1">
        <v>0.32</v>
      </c>
      <c r="I15" s="1">
        <v>1.5699999999999999E-2</v>
      </c>
      <c r="J15" s="1">
        <v>4.7100000000000003E-2</v>
      </c>
      <c r="K15" s="1">
        <v>0.17899999999999999</v>
      </c>
      <c r="L15" s="1">
        <v>1.2200000000000001E-2</v>
      </c>
      <c r="M15" s="1">
        <v>5.2199999999999998E-3</v>
      </c>
      <c r="N15" s="1">
        <v>7.1400000000000005E-2</v>
      </c>
      <c r="O15" s="1">
        <v>0</v>
      </c>
      <c r="P15" s="1">
        <v>0</v>
      </c>
      <c r="Q15" s="1">
        <v>0</v>
      </c>
      <c r="R15" s="1">
        <v>0.124</v>
      </c>
      <c r="S15" s="1">
        <v>7.7100000000000002E-2</v>
      </c>
      <c r="T15" s="1">
        <v>1.55E-2</v>
      </c>
      <c r="U15" s="1">
        <v>5.2600000000000001E-2</v>
      </c>
      <c r="V15" s="1">
        <v>1.7999999999999999E-2</v>
      </c>
    </row>
    <row r="16" spans="1:22" x14ac:dyDescent="0.25">
      <c r="A16" t="s">
        <v>15</v>
      </c>
      <c r="B16">
        <v>2</v>
      </c>
      <c r="C16" s="1">
        <v>6.88E-2</v>
      </c>
      <c r="D16" s="1">
        <v>6.3099999999999996E-3</v>
      </c>
      <c r="E16" s="1">
        <v>6.8699999999999997E-2</v>
      </c>
      <c r="F16" s="1">
        <v>1.32E-2</v>
      </c>
      <c r="G16" s="1">
        <v>5.3099999999999996E-3</v>
      </c>
      <c r="H16" s="1">
        <v>7.5900000000000004E-3</v>
      </c>
      <c r="I16" s="1">
        <v>2.2200000000000001E-2</v>
      </c>
      <c r="J16" s="1">
        <v>1.9400000000000001E-2</v>
      </c>
      <c r="K16" s="1">
        <v>0.16200000000000001</v>
      </c>
      <c r="L16" s="1">
        <v>1.9099999999999999E-2</v>
      </c>
      <c r="M16" s="1">
        <v>4.6199999999999998E-2</v>
      </c>
      <c r="N16" s="1">
        <v>0</v>
      </c>
      <c r="O16" s="1">
        <v>0</v>
      </c>
      <c r="P16" s="1">
        <v>2.07E-2</v>
      </c>
      <c r="Q16" s="1">
        <v>0</v>
      </c>
      <c r="R16" s="1">
        <v>5.5399999999999998E-3</v>
      </c>
      <c r="S16" s="1">
        <v>0</v>
      </c>
      <c r="T16" s="1">
        <v>0.34799999999999998</v>
      </c>
      <c r="U16" s="1">
        <v>0</v>
      </c>
      <c r="V16" s="1">
        <v>1.43E-2</v>
      </c>
    </row>
    <row r="17" spans="1:22" x14ac:dyDescent="0.25">
      <c r="A17" t="s">
        <v>17</v>
      </c>
      <c r="B17">
        <v>2</v>
      </c>
      <c r="C17" s="1">
        <v>2.7899999999999999E-3</v>
      </c>
      <c r="D17" s="1">
        <v>9.5499999999999995E-3</v>
      </c>
      <c r="E17" s="1">
        <v>0.20899999999999999</v>
      </c>
      <c r="F17" s="1">
        <v>0</v>
      </c>
      <c r="G17" s="1">
        <v>4.3999999999999997E-2</v>
      </c>
      <c r="H17" s="1">
        <v>0.24099999999999999</v>
      </c>
      <c r="I17" s="1">
        <v>0</v>
      </c>
      <c r="J17" s="1">
        <v>0</v>
      </c>
      <c r="K17" s="1">
        <v>0.22800000000000001</v>
      </c>
      <c r="L17" s="1">
        <v>5.2499999999999997E-4</v>
      </c>
      <c r="M17" s="1">
        <v>8.8900000000000003E-3</v>
      </c>
      <c r="N17" s="1">
        <v>0.17100000000000001</v>
      </c>
      <c r="O17" s="1">
        <v>0</v>
      </c>
      <c r="P17" s="1">
        <v>0</v>
      </c>
      <c r="Q17" s="1">
        <v>0</v>
      </c>
      <c r="R17" s="1">
        <v>0</v>
      </c>
      <c r="S17" s="1">
        <v>0.104</v>
      </c>
      <c r="T17" s="1">
        <v>0.10100000000000001</v>
      </c>
      <c r="U17" s="1">
        <v>1.09E-2</v>
      </c>
      <c r="V17" s="1">
        <v>0</v>
      </c>
    </row>
    <row r="18" spans="1:22" x14ac:dyDescent="0.25">
      <c r="A18" t="s">
        <v>18</v>
      </c>
      <c r="B18">
        <v>2</v>
      </c>
      <c r="C18" s="1">
        <v>1.34E-2</v>
      </c>
      <c r="D18" s="1">
        <v>1.5399999999999999E-3</v>
      </c>
      <c r="E18" s="1">
        <v>1.0499999999999999E-3</v>
      </c>
      <c r="F18" s="1">
        <v>0</v>
      </c>
      <c r="G18" s="1">
        <v>8.8100000000000001E-3</v>
      </c>
      <c r="H18" s="1">
        <v>0</v>
      </c>
      <c r="I18" s="1">
        <v>0.111</v>
      </c>
      <c r="J18" s="1">
        <v>0.11600000000000001</v>
      </c>
      <c r="K18" s="1">
        <v>0</v>
      </c>
      <c r="L18" s="1">
        <v>9.9699999999999997E-3</v>
      </c>
      <c r="M18" s="1">
        <v>0</v>
      </c>
      <c r="N18" s="1">
        <v>2.07E-2</v>
      </c>
      <c r="O18" s="1">
        <v>0</v>
      </c>
      <c r="P18" s="1">
        <v>0</v>
      </c>
      <c r="Q18" s="1">
        <v>0</v>
      </c>
      <c r="R18" s="1">
        <v>4.0399999999999998E-2</v>
      </c>
      <c r="S18" s="1">
        <v>5.5899999999999998E-2</v>
      </c>
      <c r="T18" s="1">
        <v>0</v>
      </c>
      <c r="U18" s="1">
        <v>0.25700000000000001</v>
      </c>
      <c r="V18" s="1">
        <v>0</v>
      </c>
    </row>
    <row r="19" spans="1:22" x14ac:dyDescent="0.25">
      <c r="A19" t="s">
        <v>23</v>
      </c>
      <c r="B19">
        <v>2</v>
      </c>
      <c r="C19" s="1">
        <v>0</v>
      </c>
      <c r="D19" s="1">
        <v>6.6400000000000001E-3</v>
      </c>
      <c r="E19" s="1">
        <v>0.185</v>
      </c>
      <c r="F19" s="1">
        <v>0</v>
      </c>
      <c r="G19" s="1">
        <v>5.9200000000000003E-2</v>
      </c>
      <c r="H19" s="1">
        <v>0.24199999999999999</v>
      </c>
      <c r="I19" s="1">
        <v>0</v>
      </c>
      <c r="J19" s="1">
        <v>1.14E-3</v>
      </c>
      <c r="K19" s="1">
        <v>0.158</v>
      </c>
      <c r="L19" s="1">
        <v>1.24E-3</v>
      </c>
      <c r="M19" s="1">
        <v>0</v>
      </c>
      <c r="N19" s="1">
        <v>0.13100000000000001</v>
      </c>
      <c r="O19" s="1">
        <v>0</v>
      </c>
      <c r="P19" s="1">
        <v>0</v>
      </c>
      <c r="Q19" s="1">
        <v>0</v>
      </c>
      <c r="R19" s="1">
        <v>0</v>
      </c>
      <c r="S19" s="1">
        <v>0.123</v>
      </c>
      <c r="T19" s="1">
        <v>0</v>
      </c>
      <c r="U19" s="1">
        <v>8.2399999999999997E-4</v>
      </c>
      <c r="V19" s="1">
        <v>0</v>
      </c>
    </row>
    <row r="20" spans="1:22" x14ac:dyDescent="0.25">
      <c r="A20" t="s">
        <v>46</v>
      </c>
      <c r="B20">
        <v>2</v>
      </c>
      <c r="C20" s="1">
        <v>0</v>
      </c>
      <c r="D20" s="1">
        <v>0</v>
      </c>
      <c r="E20" s="1">
        <v>0</v>
      </c>
      <c r="F20" s="1">
        <v>0</v>
      </c>
      <c r="G20" s="1">
        <v>5.6400000000000005E-4</v>
      </c>
      <c r="H20" s="1">
        <v>3.0599999999999999E-2</v>
      </c>
      <c r="I20" s="1">
        <v>5.47E-3</v>
      </c>
      <c r="J20" s="1">
        <v>7.8700000000000006E-2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6.3400000000000001E-3</v>
      </c>
      <c r="Q20" s="1">
        <v>0</v>
      </c>
      <c r="R20" s="1">
        <v>0.34799999999999998</v>
      </c>
      <c r="S20" s="1">
        <v>0</v>
      </c>
      <c r="T20" s="1">
        <v>0.104</v>
      </c>
      <c r="U20" s="1">
        <v>0</v>
      </c>
      <c r="V20" s="1">
        <v>0</v>
      </c>
    </row>
    <row r="21" spans="1:22" x14ac:dyDescent="0.25">
      <c r="A21" t="s">
        <v>73</v>
      </c>
      <c r="B21">
        <v>2</v>
      </c>
      <c r="C21" s="1">
        <v>0</v>
      </c>
      <c r="D21" s="1">
        <v>1.2800000000000001E-3</v>
      </c>
      <c r="E21" s="1">
        <v>4.0300000000000002E-2</v>
      </c>
      <c r="F21" s="1">
        <v>1.12E-4</v>
      </c>
      <c r="G21" s="1">
        <v>0</v>
      </c>
      <c r="H21" s="1">
        <v>2.93E-2</v>
      </c>
      <c r="I21" s="1">
        <v>0</v>
      </c>
      <c r="J21" s="1">
        <v>3.6099999999999999E-4</v>
      </c>
      <c r="K21" s="1">
        <v>5.8399999999999997E-3</v>
      </c>
      <c r="L21" s="1">
        <v>8.4899999999999993E-3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0.51100000000000001</v>
      </c>
      <c r="T21" s="1">
        <v>0</v>
      </c>
      <c r="U21" s="1">
        <v>5.6300000000000003E-2</v>
      </c>
      <c r="V21" s="1">
        <v>0</v>
      </c>
    </row>
    <row r="22" spans="1:22" x14ac:dyDescent="0.25">
      <c r="B22" t="s">
        <v>82</v>
      </c>
      <c r="C22" s="1">
        <f>AVERAGE(C13:C21)</f>
        <v>1.1185044444444445E-2</v>
      </c>
      <c r="D22" s="1">
        <f t="shared" ref="D22:V22" si="2">AVERAGE(D13:D21)</f>
        <v>3.7600000000000003E-3</v>
      </c>
      <c r="E22" s="1">
        <f t="shared" si="2"/>
        <v>7.4868888888888901E-2</v>
      </c>
      <c r="F22" s="1">
        <f t="shared" si="2"/>
        <v>1.619022222222222E-2</v>
      </c>
      <c r="G22" s="1">
        <f t="shared" si="2"/>
        <v>2.4233777777777781E-2</v>
      </c>
      <c r="H22" s="1">
        <f t="shared" si="2"/>
        <v>9.9107000000000001E-2</v>
      </c>
      <c r="I22" s="1">
        <f t="shared" si="2"/>
        <v>6.6818888888888886E-2</v>
      </c>
      <c r="J22" s="1">
        <f t="shared" si="2"/>
        <v>5.7588999999999987E-2</v>
      </c>
      <c r="K22" s="1">
        <f t="shared" si="2"/>
        <v>8.1426666666666661E-2</v>
      </c>
      <c r="L22" s="1">
        <f t="shared" si="2"/>
        <v>6.2516666666666658E-3</v>
      </c>
      <c r="M22" s="1">
        <f t="shared" si="2"/>
        <v>6.7011111111111117E-3</v>
      </c>
      <c r="N22" s="1">
        <f t="shared" si="2"/>
        <v>4.3788888888888891E-2</v>
      </c>
      <c r="O22" s="1">
        <f t="shared" si="2"/>
        <v>0</v>
      </c>
      <c r="P22" s="1">
        <f t="shared" si="2"/>
        <v>4.0588888888888888E-3</v>
      </c>
      <c r="Q22" s="1">
        <f t="shared" si="2"/>
        <v>2.8666666666666667E-3</v>
      </c>
      <c r="R22" s="1">
        <f t="shared" si="2"/>
        <v>7.6615555555555548E-2</v>
      </c>
      <c r="S22" s="1">
        <f t="shared" si="2"/>
        <v>0.1085888888888889</v>
      </c>
      <c r="T22" s="1">
        <f t="shared" si="2"/>
        <v>6.3166666666666663E-2</v>
      </c>
      <c r="U22" s="1">
        <f t="shared" si="2"/>
        <v>0.10329155555555557</v>
      </c>
      <c r="V22" s="1">
        <f t="shared" si="2"/>
        <v>3.5888888888888884E-3</v>
      </c>
    </row>
    <row r="23" spans="1:22" x14ac:dyDescent="0.25">
      <c r="C23">
        <f>_xlfn.STDEV.P(C13:C21)</f>
        <v>2.0864611667026117E-2</v>
      </c>
      <c r="D23">
        <f t="shared" ref="D23:V23" si="3">_xlfn.STDEV.P(D13:D21)</f>
        <v>2.991751623677636E-3</v>
      </c>
      <c r="E23">
        <f t="shared" si="3"/>
        <v>8.279533420085998E-2</v>
      </c>
      <c r="F23">
        <f t="shared" si="3"/>
        <v>2.6707974014339188E-2</v>
      </c>
      <c r="G23">
        <f t="shared" si="3"/>
        <v>2.6118181890858145E-2</v>
      </c>
      <c r="H23">
        <f t="shared" si="3"/>
        <v>0.12153784512927102</v>
      </c>
      <c r="I23">
        <f t="shared" si="3"/>
        <v>9.4795906902313529E-2</v>
      </c>
      <c r="J23">
        <f t="shared" si="3"/>
        <v>5.8838020240128561E-2</v>
      </c>
      <c r="K23">
        <f t="shared" si="3"/>
        <v>9.1648111576592556E-2</v>
      </c>
      <c r="L23">
        <f t="shared" si="3"/>
        <v>6.2134692402875868E-3</v>
      </c>
      <c r="M23">
        <f t="shared" si="3"/>
        <v>1.428509903084286E-2</v>
      </c>
      <c r="N23">
        <f t="shared" si="3"/>
        <v>6.2067390694746635E-2</v>
      </c>
      <c r="O23">
        <f t="shared" si="3"/>
        <v>0</v>
      </c>
      <c r="P23">
        <f t="shared" si="3"/>
        <v>6.7533900037840171E-3</v>
      </c>
      <c r="Q23">
        <f t="shared" si="3"/>
        <v>8.108157757605745E-3</v>
      </c>
      <c r="R23">
        <f t="shared" si="3"/>
        <v>0.10542860745137347</v>
      </c>
      <c r="S23">
        <f t="shared" si="3"/>
        <v>0.14840532668221287</v>
      </c>
      <c r="T23">
        <f t="shared" si="3"/>
        <v>0.10875609816874128</v>
      </c>
      <c r="U23">
        <f t="shared" si="3"/>
        <v>0.12086568759220212</v>
      </c>
      <c r="V23">
        <f t="shared" si="3"/>
        <v>6.7705972893328239E-3</v>
      </c>
    </row>
    <row r="24" spans="1:22" x14ac:dyDescent="0.25">
      <c r="A24" t="s">
        <v>3</v>
      </c>
      <c r="B24">
        <v>1</v>
      </c>
      <c r="C24" s="1">
        <v>1.04E-2</v>
      </c>
      <c r="D24" s="1">
        <v>1.66E-2</v>
      </c>
      <c r="E24" s="1">
        <v>0</v>
      </c>
      <c r="F24" s="1">
        <v>0.28899999999999998</v>
      </c>
      <c r="G24" s="1">
        <v>7.0500000000000001E-4</v>
      </c>
      <c r="H24" s="1">
        <v>0</v>
      </c>
      <c r="I24" s="1">
        <v>0.20300000000000001</v>
      </c>
      <c r="J24" s="1">
        <v>0.13800000000000001</v>
      </c>
      <c r="K24" s="1">
        <v>1.2800000000000001E-2</v>
      </c>
      <c r="L24" s="1">
        <v>5.9100000000000005E-4</v>
      </c>
      <c r="M24" s="1">
        <v>8.8400000000000006E-2</v>
      </c>
      <c r="N24" s="1">
        <v>0</v>
      </c>
      <c r="O24" s="1">
        <v>0</v>
      </c>
      <c r="P24" s="1">
        <v>0</v>
      </c>
      <c r="Q24" s="1">
        <v>2.9899999999999999E-2</v>
      </c>
      <c r="R24" s="1">
        <v>4.1799999999999997E-2</v>
      </c>
      <c r="S24" s="1">
        <v>0</v>
      </c>
      <c r="T24" s="1">
        <v>0</v>
      </c>
      <c r="U24" s="1">
        <v>1.75E-3</v>
      </c>
      <c r="V24" s="1">
        <v>5.8700000000000002E-3</v>
      </c>
    </row>
    <row r="25" spans="1:22" x14ac:dyDescent="0.25">
      <c r="A25" t="s">
        <v>6</v>
      </c>
      <c r="B25">
        <v>1</v>
      </c>
      <c r="C25" s="1">
        <v>0</v>
      </c>
      <c r="D25" s="1">
        <v>0</v>
      </c>
      <c r="E25" s="1">
        <v>0</v>
      </c>
      <c r="F25" s="1">
        <v>0.30499999999999999</v>
      </c>
      <c r="G25" s="1">
        <v>0</v>
      </c>
      <c r="H25" s="1">
        <v>0</v>
      </c>
      <c r="I25" s="1">
        <v>3.0499999999999999E-2</v>
      </c>
      <c r="J25" s="1">
        <v>9.9500000000000001E-4</v>
      </c>
      <c r="K25" s="1">
        <v>0</v>
      </c>
      <c r="L25" s="1">
        <v>0.20599999999999999</v>
      </c>
      <c r="M25" s="1">
        <v>0</v>
      </c>
      <c r="N25" s="1">
        <v>0</v>
      </c>
      <c r="O25" s="1">
        <v>0</v>
      </c>
      <c r="P25" s="1">
        <v>0</v>
      </c>
      <c r="Q25" s="1">
        <v>0.45200000000000001</v>
      </c>
      <c r="R25" s="1">
        <v>2.2699999999999999E-3</v>
      </c>
      <c r="S25" s="1">
        <v>0</v>
      </c>
      <c r="T25" s="1">
        <v>0</v>
      </c>
      <c r="U25" s="1">
        <v>6.4599999999999996E-3</v>
      </c>
      <c r="V25" s="1">
        <v>0</v>
      </c>
    </row>
    <row r="26" spans="1:22" x14ac:dyDescent="0.25">
      <c r="A26" t="s">
        <v>9</v>
      </c>
      <c r="B26">
        <v>1</v>
      </c>
      <c r="C26" s="1">
        <v>0</v>
      </c>
      <c r="D26" s="1">
        <v>1.6299999999999999E-3</v>
      </c>
      <c r="E26" s="1">
        <v>0</v>
      </c>
      <c r="F26" s="1">
        <v>0.189</v>
      </c>
      <c r="G26" s="1">
        <v>2.8699999999999998E-4</v>
      </c>
      <c r="H26" s="1">
        <v>3.3700000000000002E-3</v>
      </c>
      <c r="I26" s="1">
        <v>2.9000000000000001E-2</v>
      </c>
      <c r="J26" s="1">
        <v>1.5300000000000001E-4</v>
      </c>
      <c r="K26" s="1">
        <v>2.8800000000000002E-3</v>
      </c>
      <c r="L26" s="1">
        <v>2.3599999999999999E-2</v>
      </c>
      <c r="M26" s="1">
        <v>0</v>
      </c>
      <c r="N26" s="1">
        <v>0</v>
      </c>
      <c r="O26" s="1">
        <v>9.4800000000000006E-3</v>
      </c>
      <c r="P26" s="1">
        <v>0</v>
      </c>
      <c r="Q26" s="1">
        <v>5.9499999999999997E-2</v>
      </c>
      <c r="R26" s="1">
        <v>1.5299999999999999E-2</v>
      </c>
      <c r="S26" s="1">
        <v>0</v>
      </c>
      <c r="T26" s="1">
        <v>0</v>
      </c>
      <c r="U26" s="1">
        <v>0</v>
      </c>
      <c r="V26" s="1">
        <v>0</v>
      </c>
    </row>
    <row r="27" spans="1:22" x14ac:dyDescent="0.25">
      <c r="A27" t="s">
        <v>10</v>
      </c>
      <c r="B27">
        <v>1</v>
      </c>
      <c r="C27" s="1">
        <v>0</v>
      </c>
      <c r="D27" s="1">
        <v>0</v>
      </c>
      <c r="E27" s="1">
        <v>0</v>
      </c>
      <c r="F27" s="1">
        <v>9.4700000000000006E-2</v>
      </c>
      <c r="G27" s="1">
        <v>0</v>
      </c>
      <c r="H27" s="1">
        <v>0</v>
      </c>
      <c r="I27" s="1">
        <v>0.17499999999999999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0.10100000000000001</v>
      </c>
      <c r="R27" s="1">
        <v>4.7500000000000001E-2</v>
      </c>
      <c r="S27" s="1">
        <v>0</v>
      </c>
      <c r="T27" s="1">
        <v>0</v>
      </c>
      <c r="U27" s="1">
        <v>0</v>
      </c>
      <c r="V27" s="1">
        <v>8.5500000000000003E-3</v>
      </c>
    </row>
    <row r="28" spans="1:22" x14ac:dyDescent="0.25">
      <c r="A28" t="s">
        <v>16</v>
      </c>
      <c r="B28">
        <v>1</v>
      </c>
      <c r="C28" s="1">
        <v>0</v>
      </c>
      <c r="D28" s="1">
        <v>1.01E-3</v>
      </c>
      <c r="E28" s="1">
        <v>0</v>
      </c>
      <c r="F28" s="1">
        <v>6.0999999999999999E-2</v>
      </c>
      <c r="G28" s="1">
        <v>0</v>
      </c>
      <c r="H28" s="1">
        <v>0</v>
      </c>
      <c r="I28" s="1">
        <v>0.13900000000000001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5.1700000000000003E-2</v>
      </c>
      <c r="R28" s="1">
        <v>1.77E-2</v>
      </c>
      <c r="S28" s="1">
        <v>0</v>
      </c>
      <c r="T28" s="1">
        <v>0</v>
      </c>
      <c r="U28" s="1">
        <v>0</v>
      </c>
      <c r="V28" s="1">
        <v>0</v>
      </c>
    </row>
    <row r="29" spans="1:22" x14ac:dyDescent="0.25">
      <c r="A29" t="s">
        <v>21</v>
      </c>
      <c r="B29">
        <v>1</v>
      </c>
      <c r="C29" s="1">
        <v>0</v>
      </c>
      <c r="D29" s="1">
        <v>2.7599999999999999E-4</v>
      </c>
      <c r="E29" s="1">
        <v>0</v>
      </c>
      <c r="F29" s="1">
        <v>9.7100000000000006E-2</v>
      </c>
      <c r="G29" s="1">
        <v>0</v>
      </c>
      <c r="H29" s="1">
        <v>0</v>
      </c>
      <c r="I29" s="1">
        <v>2.3700000000000001E-3</v>
      </c>
      <c r="J29" s="1">
        <v>0</v>
      </c>
      <c r="K29" s="1">
        <v>0</v>
      </c>
      <c r="L29" s="1">
        <v>0.17</v>
      </c>
      <c r="M29" s="1">
        <v>0</v>
      </c>
      <c r="N29" s="1">
        <v>0</v>
      </c>
      <c r="O29" s="1">
        <v>0</v>
      </c>
      <c r="P29" s="1">
        <v>0</v>
      </c>
      <c r="Q29" s="1">
        <v>0.36899999999999999</v>
      </c>
      <c r="R29" s="1">
        <v>0</v>
      </c>
      <c r="S29" s="1">
        <v>0</v>
      </c>
      <c r="T29" s="1">
        <v>0</v>
      </c>
      <c r="U29" s="1">
        <v>4.1799999999999997E-3</v>
      </c>
      <c r="V29" s="1">
        <v>0</v>
      </c>
    </row>
    <row r="30" spans="1:22" x14ac:dyDescent="0.25">
      <c r="A30" t="s">
        <v>24</v>
      </c>
      <c r="B30">
        <v>1</v>
      </c>
      <c r="C30" s="1">
        <v>0</v>
      </c>
      <c r="D30" s="1">
        <v>0</v>
      </c>
      <c r="E30" s="1">
        <v>0</v>
      </c>
      <c r="F30" s="1">
        <v>6.8400000000000002E-2</v>
      </c>
      <c r="G30" s="1">
        <v>2.52E-4</v>
      </c>
      <c r="H30" s="1">
        <v>0</v>
      </c>
      <c r="I30" s="1">
        <v>2.49E-3</v>
      </c>
      <c r="J30" s="1">
        <v>0</v>
      </c>
      <c r="K30" s="1">
        <v>0</v>
      </c>
      <c r="L30" s="1">
        <v>5.96E-2</v>
      </c>
      <c r="M30" s="1">
        <v>0</v>
      </c>
      <c r="N30" s="1">
        <v>0</v>
      </c>
      <c r="O30" s="1">
        <v>0</v>
      </c>
      <c r="P30" s="1">
        <v>2.03E-4</v>
      </c>
      <c r="Q30" s="1">
        <v>5.7700000000000001E-2</v>
      </c>
      <c r="R30" s="1">
        <v>2.2800000000000001E-2</v>
      </c>
      <c r="S30" s="1">
        <v>0</v>
      </c>
      <c r="T30" s="1">
        <v>0</v>
      </c>
      <c r="U30" s="1">
        <v>6.8800000000000003E-4</v>
      </c>
      <c r="V30" s="1">
        <v>0</v>
      </c>
    </row>
    <row r="31" spans="1:22" x14ac:dyDescent="0.25">
      <c r="A31" t="s">
        <v>27</v>
      </c>
      <c r="B31">
        <v>1</v>
      </c>
      <c r="C31" s="1">
        <v>0</v>
      </c>
      <c r="D31" s="1">
        <v>0</v>
      </c>
      <c r="E31" s="1">
        <v>0</v>
      </c>
      <c r="F31" s="1">
        <v>6.2100000000000002E-2</v>
      </c>
      <c r="G31" s="1">
        <v>0</v>
      </c>
      <c r="H31" s="1">
        <v>0</v>
      </c>
      <c r="I31" s="1">
        <v>2.9499999999999998E-2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8.5599999999999996E-2</v>
      </c>
      <c r="R31" s="1">
        <v>2.98E-2</v>
      </c>
      <c r="S31" s="1">
        <v>0</v>
      </c>
      <c r="T31" s="1">
        <v>0</v>
      </c>
      <c r="U31" s="1">
        <v>1.6100000000000001E-3</v>
      </c>
      <c r="V31" s="1">
        <v>0</v>
      </c>
    </row>
    <row r="32" spans="1:22" x14ac:dyDescent="0.25">
      <c r="A32" t="s">
        <v>39</v>
      </c>
      <c r="B32">
        <v>1</v>
      </c>
      <c r="C32" s="1">
        <v>0</v>
      </c>
      <c r="D32" s="1">
        <v>6.8999999999999997E-4</v>
      </c>
      <c r="E32" s="1">
        <v>0</v>
      </c>
      <c r="F32" s="1">
        <v>2.0899999999999998E-2</v>
      </c>
      <c r="G32" s="1">
        <v>0</v>
      </c>
      <c r="H32" s="1">
        <v>0</v>
      </c>
      <c r="I32" s="1">
        <v>5.3499999999999999E-4</v>
      </c>
      <c r="J32" s="1">
        <v>0</v>
      </c>
      <c r="K32" s="1">
        <v>0</v>
      </c>
      <c r="L32" s="1">
        <v>0.105</v>
      </c>
      <c r="M32" s="1">
        <v>0</v>
      </c>
      <c r="N32" s="1">
        <v>0</v>
      </c>
      <c r="O32" s="1">
        <v>0</v>
      </c>
      <c r="P32" s="1">
        <v>0</v>
      </c>
      <c r="Q32" s="1">
        <v>0.29799999999999999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</row>
    <row r="33" spans="1:22" x14ac:dyDescent="0.25">
      <c r="B33" t="s">
        <v>83</v>
      </c>
      <c r="C33" s="1">
        <f>AVERAGE(C24:C32)</f>
        <v>1.1555555555555555E-3</v>
      </c>
      <c r="D33" s="1">
        <f t="shared" ref="D33:V33" si="4">AVERAGE(D24:D32)</f>
        <v>2.2451111111111109E-3</v>
      </c>
      <c r="E33" s="1">
        <f t="shared" si="4"/>
        <v>0</v>
      </c>
      <c r="F33" s="1">
        <f t="shared" si="4"/>
        <v>0.13191111111111109</v>
      </c>
      <c r="G33" s="1">
        <f t="shared" si="4"/>
        <v>1.3822222222222222E-4</v>
      </c>
      <c r="H33" s="1">
        <f t="shared" si="4"/>
        <v>3.7444444444444444E-4</v>
      </c>
      <c r="I33" s="1">
        <f t="shared" si="4"/>
        <v>6.7932777777777772E-2</v>
      </c>
      <c r="J33" s="1">
        <f t="shared" si="4"/>
        <v>1.5460888888888889E-2</v>
      </c>
      <c r="K33" s="1">
        <f t="shared" si="4"/>
        <v>1.7422222222222223E-3</v>
      </c>
      <c r="L33" s="1">
        <f t="shared" si="4"/>
        <v>6.2754555555555563E-2</v>
      </c>
      <c r="M33" s="1">
        <f t="shared" si="4"/>
        <v>9.8222222222222235E-3</v>
      </c>
      <c r="N33" s="1">
        <f t="shared" si="4"/>
        <v>0</v>
      </c>
      <c r="O33" s="1">
        <f t="shared" si="4"/>
        <v>1.0533333333333334E-3</v>
      </c>
      <c r="P33" s="1">
        <f t="shared" si="4"/>
        <v>2.2555555555555556E-5</v>
      </c>
      <c r="Q33" s="1">
        <f t="shared" si="4"/>
        <v>0.16715555555555556</v>
      </c>
      <c r="R33" s="1">
        <f t="shared" si="4"/>
        <v>1.9685555555555553E-2</v>
      </c>
      <c r="S33" s="1">
        <f t="shared" si="4"/>
        <v>0</v>
      </c>
      <c r="T33" s="1">
        <f t="shared" si="4"/>
        <v>0</v>
      </c>
      <c r="U33" s="1">
        <f t="shared" si="4"/>
        <v>1.632E-3</v>
      </c>
      <c r="V33" s="1">
        <f t="shared" si="4"/>
        <v>1.6022222222222223E-3</v>
      </c>
    </row>
    <row r="34" spans="1:22" x14ac:dyDescent="0.25">
      <c r="C34">
        <f>_xlfn.STDEV.P(C24:C32)</f>
        <v>3.268404677484486E-3</v>
      </c>
      <c r="D34">
        <f t="shared" ref="D34:V34" si="5">_xlfn.STDEV.P(D24:D32)</f>
        <v>5.1036431528956611E-3</v>
      </c>
      <c r="E34">
        <f t="shared" si="5"/>
        <v>0</v>
      </c>
      <c r="F34">
        <f t="shared" si="5"/>
        <v>9.8178640406652473E-2</v>
      </c>
      <c r="G34">
        <f t="shared" si="5"/>
        <v>2.2875254839031139E-4</v>
      </c>
      <c r="H34">
        <f t="shared" si="5"/>
        <v>1.0590888233771845E-3</v>
      </c>
      <c r="I34">
        <f t="shared" si="5"/>
        <v>7.6212307664222961E-2</v>
      </c>
      <c r="J34">
        <f t="shared" si="5"/>
        <v>4.3325206503180225E-2</v>
      </c>
      <c r="K34">
        <f t="shared" si="5"/>
        <v>4.0113222474440395E-3</v>
      </c>
      <c r="L34">
        <f t="shared" si="5"/>
        <v>7.52973816087638E-2</v>
      </c>
      <c r="M34">
        <f t="shared" si="5"/>
        <v>2.7781439758618139E-2</v>
      </c>
      <c r="N34">
        <f t="shared" si="5"/>
        <v>0</v>
      </c>
      <c r="O34">
        <f t="shared" si="5"/>
        <v>2.9792765713993201E-3</v>
      </c>
      <c r="P34">
        <f t="shared" si="5"/>
        <v>6.3796745147052958E-5</v>
      </c>
      <c r="Q34">
        <f t="shared" si="5"/>
        <v>0.15120441727168271</v>
      </c>
      <c r="R34">
        <f t="shared" si="5"/>
        <v>1.6587187231321455E-2</v>
      </c>
      <c r="S34">
        <f t="shared" si="5"/>
        <v>0</v>
      </c>
      <c r="T34">
        <f t="shared" si="5"/>
        <v>0</v>
      </c>
      <c r="U34">
        <f t="shared" si="5"/>
        <v>2.1437539245185971E-3</v>
      </c>
      <c r="V34">
        <f t="shared" si="5"/>
        <v>3.0633198323161965E-3</v>
      </c>
    </row>
    <row r="35" spans="1:22" x14ac:dyDescent="0.25">
      <c r="A35" t="s">
        <v>12</v>
      </c>
      <c r="B35">
        <v>0</v>
      </c>
      <c r="C35" s="1">
        <v>8.7499999999999994E-2</v>
      </c>
      <c r="D35" s="1">
        <v>0.30199999999999999</v>
      </c>
      <c r="E35" s="1">
        <v>0</v>
      </c>
      <c r="F35" s="1">
        <v>0</v>
      </c>
      <c r="G35" s="1">
        <v>0</v>
      </c>
      <c r="H35" s="1">
        <v>6.0499999999999998E-2</v>
      </c>
      <c r="I35" s="1">
        <v>0</v>
      </c>
      <c r="J35" s="1">
        <v>5.79E-2</v>
      </c>
      <c r="K35" s="1">
        <v>1.91E-3</v>
      </c>
      <c r="L35" s="1">
        <v>2.76E-2</v>
      </c>
      <c r="M35" s="1">
        <v>2.6800000000000001E-2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0.109</v>
      </c>
      <c r="T35" s="1">
        <v>0</v>
      </c>
      <c r="U35" s="1">
        <v>0</v>
      </c>
      <c r="V35" s="1">
        <v>0</v>
      </c>
    </row>
    <row r="36" spans="1:22" x14ac:dyDescent="0.25">
      <c r="A36" t="s">
        <v>19</v>
      </c>
      <c r="B36">
        <v>0</v>
      </c>
      <c r="C36" s="1">
        <v>5.7299999999999997E-2</v>
      </c>
      <c r="D36" s="1">
        <v>0.26800000000000002</v>
      </c>
      <c r="E36" s="1">
        <v>0</v>
      </c>
      <c r="F36" s="1">
        <v>0</v>
      </c>
      <c r="G36" s="1">
        <v>0</v>
      </c>
      <c r="H36" s="1">
        <v>5.7200000000000003E-3</v>
      </c>
      <c r="I36" s="1">
        <v>0</v>
      </c>
      <c r="J36" s="1">
        <v>6.25E-2</v>
      </c>
      <c r="K36" s="1">
        <v>0</v>
      </c>
      <c r="L36" s="1">
        <v>3.0699999999999998E-3</v>
      </c>
      <c r="M36" s="1">
        <v>4.2100000000000002E-3</v>
      </c>
      <c r="N36" s="1">
        <v>0</v>
      </c>
      <c r="O36" s="1">
        <v>1.9199999999999998E-2</v>
      </c>
      <c r="P36" s="1">
        <v>0</v>
      </c>
      <c r="Q36" s="1">
        <v>0</v>
      </c>
      <c r="R36" s="1">
        <v>0</v>
      </c>
      <c r="S36" s="1">
        <v>1.1900000000000001E-2</v>
      </c>
      <c r="T36" s="1">
        <v>0</v>
      </c>
      <c r="U36" s="1">
        <v>0</v>
      </c>
      <c r="V36" s="1">
        <v>2.7899999999999999E-3</v>
      </c>
    </row>
    <row r="37" spans="1:22" x14ac:dyDescent="0.25">
      <c r="A37" t="s">
        <v>22</v>
      </c>
      <c r="B37">
        <v>0</v>
      </c>
      <c r="C37" s="1">
        <v>1.0200000000000001E-3</v>
      </c>
      <c r="D37" s="1">
        <v>1.8499999999999999E-2</v>
      </c>
      <c r="E37" s="1">
        <v>0</v>
      </c>
      <c r="F37" s="1">
        <v>6.2E-2</v>
      </c>
      <c r="G37" s="1">
        <v>0</v>
      </c>
      <c r="H37" s="1">
        <v>0</v>
      </c>
      <c r="I37" s="1">
        <v>5.0699999999999999E-3</v>
      </c>
      <c r="J37" s="1">
        <v>0.16200000000000001</v>
      </c>
      <c r="K37" s="1">
        <v>3.1199999999999999E-3</v>
      </c>
      <c r="L37" s="1">
        <v>1.23E-2</v>
      </c>
      <c r="M37" s="1">
        <v>3.61E-2</v>
      </c>
      <c r="N37" s="1">
        <v>0</v>
      </c>
      <c r="O37" s="1">
        <v>1.6999999999999999E-3</v>
      </c>
      <c r="P37" s="1">
        <v>5.6699999999999998E-8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</row>
    <row r="38" spans="1:22" x14ac:dyDescent="0.25">
      <c r="A38" t="s">
        <v>25</v>
      </c>
      <c r="B38">
        <v>0</v>
      </c>
      <c r="C38" s="1">
        <v>5.77E-3</v>
      </c>
      <c r="D38" s="1">
        <v>5.0299999999999997E-3</v>
      </c>
      <c r="E38" s="1">
        <v>0</v>
      </c>
      <c r="F38" s="1">
        <v>0.108</v>
      </c>
      <c r="G38" s="1">
        <v>1.73E-3</v>
      </c>
      <c r="H38" s="1">
        <v>0</v>
      </c>
      <c r="I38" s="1">
        <v>0</v>
      </c>
      <c r="J38" s="1">
        <v>9.6600000000000002E-3</v>
      </c>
      <c r="K38" s="1">
        <v>1.6799999999999999E-2</v>
      </c>
      <c r="L38" s="1">
        <v>1.2E-2</v>
      </c>
      <c r="M38" s="1">
        <v>5.57E-2</v>
      </c>
      <c r="N38" s="1">
        <v>0</v>
      </c>
      <c r="O38" s="1">
        <v>1.84E-2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1.32E-2</v>
      </c>
    </row>
    <row r="39" spans="1:22" x14ac:dyDescent="0.25">
      <c r="A39" t="s">
        <v>26</v>
      </c>
      <c r="B39">
        <v>0</v>
      </c>
      <c r="C39" s="1">
        <v>0</v>
      </c>
      <c r="D39" s="1">
        <v>2.7699999999999999E-3</v>
      </c>
      <c r="E39" s="1">
        <v>0</v>
      </c>
      <c r="F39" s="1">
        <v>2.35E-2</v>
      </c>
      <c r="G39" s="1">
        <v>0</v>
      </c>
      <c r="H39" s="1">
        <v>0</v>
      </c>
      <c r="I39" s="1">
        <v>0.129</v>
      </c>
      <c r="J39" s="1">
        <v>0</v>
      </c>
      <c r="K39" s="1">
        <v>0</v>
      </c>
      <c r="L39" s="1">
        <v>2.2000000000000001E-3</v>
      </c>
      <c r="M39" s="1">
        <v>1.2100000000000001E-6</v>
      </c>
      <c r="N39" s="1">
        <v>0</v>
      </c>
      <c r="O39" s="1">
        <v>0</v>
      </c>
      <c r="P39" s="1">
        <v>0</v>
      </c>
      <c r="Q39" s="1">
        <v>7.7799999999999996E-3</v>
      </c>
      <c r="R39" s="1">
        <v>7.3800000000000003E-3</v>
      </c>
      <c r="S39" s="1">
        <v>0</v>
      </c>
      <c r="T39" s="1">
        <v>1.17E-3</v>
      </c>
      <c r="U39" s="1">
        <v>0</v>
      </c>
      <c r="V39" s="1">
        <v>1.29E-2</v>
      </c>
    </row>
    <row r="40" spans="1:22" x14ac:dyDescent="0.25">
      <c r="A40" t="s">
        <v>28</v>
      </c>
      <c r="B40">
        <v>0</v>
      </c>
      <c r="C40" s="1">
        <v>1.41E-2</v>
      </c>
      <c r="D40" s="1">
        <v>0.253</v>
      </c>
      <c r="E40" s="1">
        <v>3.8800000000000001E-2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7.6499999999999999E-2</v>
      </c>
      <c r="M40" s="1">
        <v>9.1699999999999993E-3</v>
      </c>
      <c r="N40" s="1">
        <v>0</v>
      </c>
      <c r="O40" s="1">
        <v>0</v>
      </c>
      <c r="P40" s="1">
        <v>2.6800000000000001E-4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</row>
    <row r="41" spans="1:22" x14ac:dyDescent="0.25">
      <c r="A41" t="s">
        <v>29</v>
      </c>
      <c r="B41">
        <v>0</v>
      </c>
      <c r="C41" s="1">
        <v>0</v>
      </c>
      <c r="D41" s="1">
        <v>1.6799999999999999E-2</v>
      </c>
      <c r="E41" s="1">
        <v>0</v>
      </c>
      <c r="F41" s="1">
        <v>4.3999999999999997E-2</v>
      </c>
      <c r="G41" s="1">
        <v>0</v>
      </c>
      <c r="H41" s="1">
        <v>0</v>
      </c>
      <c r="I41" s="1">
        <v>0</v>
      </c>
      <c r="J41" s="1">
        <v>0.154</v>
      </c>
      <c r="K41" s="1">
        <v>1.2999999999999999E-4</v>
      </c>
      <c r="L41" s="1">
        <v>1.2999999999999999E-2</v>
      </c>
      <c r="M41" s="1">
        <v>2.1700000000000001E-2</v>
      </c>
      <c r="N41" s="1">
        <v>0</v>
      </c>
      <c r="O41" s="1">
        <v>0</v>
      </c>
      <c r="P41" s="1">
        <v>5.2300000000000003E-3</v>
      </c>
      <c r="Q41" s="1">
        <v>2.97E-3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</row>
    <row r="42" spans="1:22" x14ac:dyDescent="0.25">
      <c r="A42" t="s">
        <v>30</v>
      </c>
      <c r="B42">
        <v>0</v>
      </c>
      <c r="C42" s="1">
        <v>2.3300000000000001E-2</v>
      </c>
      <c r="D42" s="1">
        <v>0.17199999999999999</v>
      </c>
      <c r="E42" s="1">
        <v>1.2600000000000001E-3</v>
      </c>
      <c r="F42" s="1">
        <v>1.83E-4</v>
      </c>
      <c r="G42" s="1">
        <v>6.9300000000000004E-4</v>
      </c>
      <c r="H42" s="1">
        <v>5.9300000000000004E-3</v>
      </c>
      <c r="I42" s="1">
        <v>4.79E-3</v>
      </c>
      <c r="J42" s="1">
        <v>0</v>
      </c>
      <c r="K42" s="1">
        <v>9.3199999999999999E-4</v>
      </c>
      <c r="L42" s="1">
        <v>2.2100000000000002E-2</v>
      </c>
      <c r="M42" s="1">
        <v>1.77E-2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1.1599999999999999E-2</v>
      </c>
      <c r="T42" s="1">
        <v>0</v>
      </c>
      <c r="U42" s="1">
        <v>0</v>
      </c>
      <c r="V42" s="1">
        <v>0</v>
      </c>
    </row>
    <row r="43" spans="1:22" x14ac:dyDescent="0.25">
      <c r="A43" t="s">
        <v>32</v>
      </c>
      <c r="B43">
        <v>0</v>
      </c>
      <c r="C43" s="1">
        <v>0</v>
      </c>
      <c r="D43" s="1">
        <v>0</v>
      </c>
      <c r="E43" s="1">
        <v>0</v>
      </c>
      <c r="F43" s="1">
        <v>3.3799999999999997E-2</v>
      </c>
      <c r="G43" s="1">
        <v>0</v>
      </c>
      <c r="H43" s="1">
        <v>2.5499999999999998E-2</v>
      </c>
      <c r="I43" s="1">
        <v>2.63E-2</v>
      </c>
      <c r="J43" s="1">
        <v>6.6400000000000001E-2</v>
      </c>
      <c r="K43" s="1">
        <v>3.29E-3</v>
      </c>
      <c r="L43" s="1">
        <v>2.2499999999999998E-3</v>
      </c>
      <c r="M43" s="1">
        <v>1.24E-2</v>
      </c>
      <c r="N43" s="1">
        <v>0</v>
      </c>
      <c r="O43" s="1">
        <v>0</v>
      </c>
      <c r="P43" s="1">
        <v>3.7100000000000002E-3</v>
      </c>
      <c r="Q43" s="1">
        <v>5.8300000000000001E-3</v>
      </c>
      <c r="R43" s="1">
        <v>1.8100000000000002E-2</v>
      </c>
      <c r="S43" s="1">
        <v>0</v>
      </c>
      <c r="T43" s="1">
        <v>0</v>
      </c>
      <c r="U43" s="1">
        <v>0</v>
      </c>
      <c r="V43" s="1">
        <v>4.2099999999999999E-2</v>
      </c>
    </row>
    <row r="44" spans="1:22" x14ac:dyDescent="0.25">
      <c r="A44" t="s">
        <v>33</v>
      </c>
      <c r="B44">
        <v>0</v>
      </c>
      <c r="C44" s="1">
        <v>0</v>
      </c>
      <c r="D44" s="1">
        <v>3.4299999999999999E-3</v>
      </c>
      <c r="E44" s="1">
        <v>0</v>
      </c>
      <c r="F44" s="1">
        <v>1.4200000000000001E-2</v>
      </c>
      <c r="G44" s="1">
        <v>0</v>
      </c>
      <c r="H44" s="1">
        <v>0</v>
      </c>
      <c r="I44" s="1">
        <v>0.105</v>
      </c>
      <c r="J44" s="1">
        <v>0</v>
      </c>
      <c r="K44" s="1">
        <v>0</v>
      </c>
      <c r="L44" s="1">
        <v>7.8100000000000001E-4</v>
      </c>
      <c r="M44" s="1">
        <v>1.89E-3</v>
      </c>
      <c r="N44" s="1">
        <v>0</v>
      </c>
      <c r="O44" s="1">
        <v>0</v>
      </c>
      <c r="P44" s="1">
        <v>0</v>
      </c>
      <c r="Q44" s="1">
        <v>1.3899999999999999E-4</v>
      </c>
      <c r="R44" s="1">
        <v>6.5500000000000003E-3</v>
      </c>
      <c r="S44" s="1">
        <v>0</v>
      </c>
      <c r="T44" s="1">
        <v>0</v>
      </c>
      <c r="U44" s="1">
        <v>0</v>
      </c>
      <c r="V44" s="1">
        <v>7.45E-4</v>
      </c>
    </row>
    <row r="45" spans="1:22" x14ac:dyDescent="0.25">
      <c r="A45" t="s">
        <v>34</v>
      </c>
      <c r="B45">
        <v>0</v>
      </c>
      <c r="C45" s="1">
        <v>1.52E-2</v>
      </c>
      <c r="D45" s="1">
        <v>0.14299999999999999</v>
      </c>
      <c r="E45" s="1">
        <v>0</v>
      </c>
      <c r="F45" s="1">
        <v>1.7600000000000001E-3</v>
      </c>
      <c r="G45" s="1">
        <v>1.3600000000000001E-3</v>
      </c>
      <c r="H45" s="1">
        <v>0</v>
      </c>
      <c r="I45" s="1">
        <v>3.5300000000000002E-3</v>
      </c>
      <c r="J45" s="1">
        <v>0</v>
      </c>
      <c r="K45" s="1">
        <v>5.9199999999999997E-4</v>
      </c>
      <c r="L45" s="1">
        <v>7.5399999999999998E-3</v>
      </c>
      <c r="M45" s="1">
        <v>1.3100000000000001E-2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</row>
    <row r="46" spans="1:22" x14ac:dyDescent="0.25">
      <c r="A46" t="s">
        <v>35</v>
      </c>
      <c r="B46">
        <v>0</v>
      </c>
      <c r="C46" s="1">
        <v>3.1800000000000002E-2</v>
      </c>
      <c r="D46" s="1">
        <v>1.2E-2</v>
      </c>
      <c r="E46" s="1">
        <v>1.31E-3</v>
      </c>
      <c r="F46" s="1">
        <v>3.0099999999999998E-2</v>
      </c>
      <c r="G46" s="1">
        <v>5.5900000000000004E-3</v>
      </c>
      <c r="H46" s="1">
        <v>0</v>
      </c>
      <c r="I46" s="1">
        <v>1.6799999999999999E-4</v>
      </c>
      <c r="J46" s="1">
        <v>2.5699999999999998E-3</v>
      </c>
      <c r="K46" s="1">
        <v>2.6800000000000001E-3</v>
      </c>
      <c r="L46" s="1">
        <v>0</v>
      </c>
      <c r="M46" s="1">
        <v>0.19400000000000001</v>
      </c>
      <c r="N46" s="1">
        <v>3.32E-2</v>
      </c>
      <c r="O46" s="1">
        <v>2.52E-2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7.8799999999999996E-4</v>
      </c>
      <c r="V46" s="1">
        <v>0</v>
      </c>
    </row>
    <row r="47" spans="1:22" x14ac:dyDescent="0.25">
      <c r="A47" t="s">
        <v>36</v>
      </c>
      <c r="B47">
        <v>0</v>
      </c>
      <c r="C47" s="1">
        <v>9.2200000000000008E-3</v>
      </c>
      <c r="D47" s="1">
        <v>0</v>
      </c>
      <c r="E47" s="1">
        <v>0</v>
      </c>
      <c r="F47" s="1">
        <v>4.1399999999999999E-2</v>
      </c>
      <c r="G47" s="1">
        <v>0</v>
      </c>
      <c r="H47" s="1">
        <v>0</v>
      </c>
      <c r="I47" s="1">
        <v>3.85E-2</v>
      </c>
      <c r="J47" s="1">
        <v>2.9099999999999998E-3</v>
      </c>
      <c r="K47" s="1">
        <v>0</v>
      </c>
      <c r="L47" s="1">
        <v>2.4499999999999999E-3</v>
      </c>
      <c r="M47" s="1">
        <v>8.8500000000000002E-3</v>
      </c>
      <c r="N47" s="1">
        <v>1.35E-2</v>
      </c>
      <c r="O47" s="1">
        <v>0</v>
      </c>
      <c r="P47" s="1">
        <v>0</v>
      </c>
      <c r="Q47" s="1">
        <v>0</v>
      </c>
      <c r="R47" s="1">
        <v>1.46E-2</v>
      </c>
      <c r="S47" s="1">
        <v>0</v>
      </c>
      <c r="T47" s="1">
        <v>0</v>
      </c>
      <c r="U47" s="1">
        <v>2.2499999999999999E-2</v>
      </c>
      <c r="V47" s="1">
        <v>0</v>
      </c>
    </row>
    <row r="48" spans="1:22" x14ac:dyDescent="0.25">
      <c r="A48" t="s">
        <v>38</v>
      </c>
      <c r="B48">
        <v>0</v>
      </c>
      <c r="C48" s="1">
        <v>0</v>
      </c>
      <c r="D48" s="1">
        <v>1.1299999999999999E-3</v>
      </c>
      <c r="E48" s="1">
        <v>0</v>
      </c>
      <c r="F48" s="1">
        <v>6.2E-2</v>
      </c>
      <c r="G48" s="1">
        <v>0</v>
      </c>
      <c r="H48" s="1">
        <v>1.5900000000000001E-3</v>
      </c>
      <c r="I48" s="1">
        <v>0</v>
      </c>
      <c r="J48" s="1">
        <v>0</v>
      </c>
      <c r="K48" s="1">
        <v>5.1900000000000002E-3</v>
      </c>
      <c r="L48" s="1">
        <v>2.8500000000000001E-2</v>
      </c>
      <c r="M48" s="1">
        <v>0</v>
      </c>
      <c r="N48" s="1">
        <v>0</v>
      </c>
      <c r="O48" s="1">
        <v>9.1599999999999997E-3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</row>
    <row r="49" spans="1:22" x14ac:dyDescent="0.25">
      <c r="A49" t="s">
        <v>40</v>
      </c>
      <c r="B49">
        <v>0</v>
      </c>
      <c r="C49" s="1">
        <v>0</v>
      </c>
      <c r="D49" s="1">
        <v>0</v>
      </c>
      <c r="E49" s="1">
        <v>0</v>
      </c>
      <c r="F49" s="1">
        <v>4.2599999999999999E-2</v>
      </c>
      <c r="G49" s="1">
        <v>0</v>
      </c>
      <c r="H49" s="1">
        <v>0</v>
      </c>
      <c r="I49" s="1">
        <v>1.89E-2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4.9700000000000001E-2</v>
      </c>
      <c r="R49" s="1">
        <v>0</v>
      </c>
      <c r="S49" s="1">
        <v>0</v>
      </c>
      <c r="T49" s="1">
        <v>0</v>
      </c>
      <c r="U49" s="1">
        <v>9.7599999999999996E-3</v>
      </c>
      <c r="V49" s="1">
        <v>0</v>
      </c>
    </row>
    <row r="50" spans="1:22" x14ac:dyDescent="0.25">
      <c r="A50" t="s">
        <v>41</v>
      </c>
      <c r="B50">
        <v>0</v>
      </c>
      <c r="C50" s="1">
        <v>2.3599999999999999E-2</v>
      </c>
      <c r="D50" s="1">
        <v>1.32E-2</v>
      </c>
      <c r="E50" s="1">
        <v>2.8600000000000001E-3</v>
      </c>
      <c r="F50" s="1">
        <v>1.44E-2</v>
      </c>
      <c r="G50" s="1">
        <v>8.5599999999999996E-2</v>
      </c>
      <c r="H50" s="1">
        <v>9.0799999999999998E-5</v>
      </c>
      <c r="I50" s="1">
        <v>2.2000000000000001E-4</v>
      </c>
      <c r="J50" s="1">
        <v>0</v>
      </c>
      <c r="K50" s="1">
        <v>2.52E-4</v>
      </c>
      <c r="L50" s="1">
        <v>7.8100000000000001E-3</v>
      </c>
      <c r="M50" s="1">
        <v>0.11899999999999999</v>
      </c>
      <c r="N50" s="1">
        <v>9.1199999999999996E-3</v>
      </c>
      <c r="O50" s="1">
        <v>0</v>
      </c>
      <c r="P50" s="1">
        <v>1.38E-2</v>
      </c>
      <c r="Q50" s="1">
        <v>0</v>
      </c>
      <c r="R50" s="1">
        <v>0</v>
      </c>
      <c r="S50" s="1">
        <v>0</v>
      </c>
      <c r="T50" s="1">
        <v>1.1299999999999999E-2</v>
      </c>
      <c r="U50" s="1">
        <v>0</v>
      </c>
      <c r="V50" s="1">
        <v>0</v>
      </c>
    </row>
    <row r="51" spans="1:22" x14ac:dyDescent="0.25">
      <c r="A51" t="s">
        <v>42</v>
      </c>
      <c r="B51">
        <v>0</v>
      </c>
      <c r="C51" s="1">
        <v>0</v>
      </c>
      <c r="D51" s="1">
        <v>8.0799999999999999E-5</v>
      </c>
      <c r="E51" s="1">
        <v>0</v>
      </c>
      <c r="F51" s="1">
        <v>2.7099999999999999E-2</v>
      </c>
      <c r="G51" s="1">
        <v>0</v>
      </c>
      <c r="H51" s="1">
        <v>2.2700000000000001E-2</v>
      </c>
      <c r="I51" s="1">
        <v>1.6799999999999999E-2</v>
      </c>
      <c r="J51" s="1">
        <v>5.5300000000000002E-2</v>
      </c>
      <c r="K51" s="1">
        <v>0</v>
      </c>
      <c r="L51" s="1">
        <v>2.2300000000000002E-3</v>
      </c>
      <c r="M51" s="1">
        <v>7.8399999999999997E-4</v>
      </c>
      <c r="N51" s="1">
        <v>0</v>
      </c>
      <c r="O51" s="1">
        <v>3.6999999999999999E-4</v>
      </c>
      <c r="P51" s="1">
        <v>5.5599999999999996E-4</v>
      </c>
      <c r="Q51" s="1">
        <v>5.2900000000000004E-3</v>
      </c>
      <c r="R51" s="1">
        <v>2.0400000000000001E-2</v>
      </c>
      <c r="S51" s="1">
        <v>0</v>
      </c>
      <c r="T51" s="1">
        <v>0</v>
      </c>
      <c r="U51" s="1">
        <v>0</v>
      </c>
      <c r="V51" s="1">
        <v>4.4900000000000002E-2</v>
      </c>
    </row>
    <row r="52" spans="1:22" x14ac:dyDescent="0.25">
      <c r="A52" t="s">
        <v>43</v>
      </c>
      <c r="B52">
        <v>0</v>
      </c>
      <c r="C52" s="1">
        <v>0</v>
      </c>
      <c r="D52" s="1">
        <v>3.9099999999999999E-8</v>
      </c>
      <c r="E52" s="1">
        <v>0</v>
      </c>
      <c r="F52" s="1">
        <v>0</v>
      </c>
      <c r="G52" s="1">
        <v>0</v>
      </c>
      <c r="H52" s="1">
        <v>0</v>
      </c>
      <c r="I52" s="1">
        <v>4.1200000000000001E-2</v>
      </c>
      <c r="J52" s="1">
        <v>7.3700000000000002E-2</v>
      </c>
      <c r="K52" s="1">
        <v>0</v>
      </c>
      <c r="L52" s="1">
        <v>7.8899999999999999E-4</v>
      </c>
      <c r="M52" s="1">
        <v>0</v>
      </c>
      <c r="N52" s="1">
        <v>0</v>
      </c>
      <c r="O52" s="1">
        <v>0</v>
      </c>
      <c r="P52" s="1">
        <v>8.6899999999999998E-3</v>
      </c>
      <c r="Q52" s="1">
        <v>1.31E-3</v>
      </c>
      <c r="R52" s="1">
        <v>0.27700000000000002</v>
      </c>
      <c r="S52" s="1">
        <v>0</v>
      </c>
      <c r="T52" s="1">
        <v>7.6099999999999996E-3</v>
      </c>
      <c r="U52" s="1">
        <v>0</v>
      </c>
      <c r="V52" s="1">
        <v>0</v>
      </c>
    </row>
    <row r="53" spans="1:22" x14ac:dyDescent="0.25">
      <c r="A53" t="s">
        <v>44</v>
      </c>
      <c r="B53">
        <v>0</v>
      </c>
      <c r="C53" s="1">
        <v>3.0599999999999999E-2</v>
      </c>
      <c r="D53" s="1">
        <v>0.111</v>
      </c>
      <c r="E53" s="1">
        <v>0</v>
      </c>
      <c r="F53" s="1">
        <v>0</v>
      </c>
      <c r="G53" s="1">
        <v>0</v>
      </c>
      <c r="H53" s="1">
        <v>1.0699999999999999E-6</v>
      </c>
      <c r="I53" s="1">
        <v>0</v>
      </c>
      <c r="J53" s="1">
        <v>7.8200000000000006E-2</v>
      </c>
      <c r="K53" s="1">
        <v>0</v>
      </c>
      <c r="L53" s="1">
        <v>0</v>
      </c>
      <c r="M53" s="1">
        <v>0</v>
      </c>
      <c r="N53" s="1">
        <v>0</v>
      </c>
      <c r="O53" s="1">
        <v>2.53E-2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8.0400000000000003E-3</v>
      </c>
    </row>
    <row r="54" spans="1:22" x14ac:dyDescent="0.25">
      <c r="A54" t="s">
        <v>45</v>
      </c>
      <c r="B54">
        <v>0</v>
      </c>
      <c r="C54" s="1">
        <v>0</v>
      </c>
      <c r="D54" s="1">
        <v>3.3699999999999999E-5</v>
      </c>
      <c r="E54" s="1">
        <v>0</v>
      </c>
      <c r="F54" s="1">
        <v>2.7300000000000001E-2</v>
      </c>
      <c r="G54" s="1">
        <v>0</v>
      </c>
      <c r="H54" s="1">
        <v>0</v>
      </c>
      <c r="I54" s="1">
        <v>1.7000000000000001E-4</v>
      </c>
      <c r="J54" s="1">
        <v>0</v>
      </c>
      <c r="K54" s="1">
        <v>0</v>
      </c>
      <c r="L54" s="1">
        <v>4.4699999999999997E-2</v>
      </c>
      <c r="M54" s="1">
        <v>0</v>
      </c>
      <c r="N54" s="1">
        <v>0</v>
      </c>
      <c r="O54" s="1">
        <v>0</v>
      </c>
      <c r="P54" s="1">
        <v>0</v>
      </c>
      <c r="Q54" s="1">
        <v>4.48E-2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</row>
    <row r="55" spans="1:22" x14ac:dyDescent="0.25">
      <c r="A55" t="s">
        <v>47</v>
      </c>
      <c r="B55">
        <v>0</v>
      </c>
      <c r="C55" s="1">
        <v>1.17E-3</v>
      </c>
      <c r="D55" s="1">
        <v>1.82E-3</v>
      </c>
      <c r="E55" s="1">
        <v>9.7300000000000004E-7</v>
      </c>
      <c r="F55" s="1">
        <v>4.48E-2</v>
      </c>
      <c r="G55" s="1">
        <v>0</v>
      </c>
      <c r="H55" s="1">
        <v>2.8800000000000001E-4</v>
      </c>
      <c r="I55" s="1">
        <v>1.6900000000000001E-3</v>
      </c>
      <c r="J55" s="1">
        <v>1.26E-2</v>
      </c>
      <c r="K55" s="1">
        <v>3.0999999999999999E-3</v>
      </c>
      <c r="L55" s="1">
        <v>2.0299999999999999E-2</v>
      </c>
      <c r="M55" s="1">
        <v>0</v>
      </c>
      <c r="N55" s="1">
        <v>0</v>
      </c>
      <c r="O55" s="1">
        <v>1.67E-2</v>
      </c>
      <c r="P55" s="1">
        <v>0</v>
      </c>
      <c r="Q55" s="1">
        <v>1.17E-3</v>
      </c>
      <c r="R55" s="1">
        <v>0</v>
      </c>
      <c r="S55" s="1">
        <v>2.2599999999999999E-3</v>
      </c>
      <c r="T55" s="1">
        <v>0</v>
      </c>
      <c r="U55" s="1">
        <v>0</v>
      </c>
      <c r="V55" s="1">
        <v>0</v>
      </c>
    </row>
    <row r="56" spans="1:22" x14ac:dyDescent="0.25">
      <c r="A56" t="s">
        <v>48</v>
      </c>
      <c r="B56">
        <v>0</v>
      </c>
      <c r="C56" s="1">
        <v>0</v>
      </c>
      <c r="D56" s="1">
        <v>8.94E-3</v>
      </c>
      <c r="E56" s="1">
        <v>0</v>
      </c>
      <c r="F56" s="1">
        <v>4.6600000000000001E-3</v>
      </c>
      <c r="G56" s="1">
        <v>0</v>
      </c>
      <c r="H56" s="1">
        <v>0</v>
      </c>
      <c r="I56" s="1">
        <v>3.8600000000000001E-3</v>
      </c>
      <c r="J56" s="1">
        <v>0.14699999999999999</v>
      </c>
      <c r="K56" s="1">
        <v>3.0800000000000001E-4</v>
      </c>
      <c r="L56" s="1">
        <v>2.2099999999999998E-5</v>
      </c>
      <c r="M56" s="1">
        <v>3.4000000000000002E-2</v>
      </c>
      <c r="N56" s="1">
        <v>0</v>
      </c>
      <c r="O56" s="1">
        <v>0</v>
      </c>
      <c r="P56" s="1">
        <v>5.3699999999999998E-3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</row>
    <row r="57" spans="1:22" x14ac:dyDescent="0.25">
      <c r="A57" t="s">
        <v>49</v>
      </c>
      <c r="B57">
        <v>0</v>
      </c>
      <c r="C57" s="1">
        <v>2.5700000000000001E-2</v>
      </c>
      <c r="D57" s="1">
        <v>3.47E-3</v>
      </c>
      <c r="E57" s="1">
        <v>6.7599999999999993E-2</v>
      </c>
      <c r="F57" s="1">
        <v>1.39E-3</v>
      </c>
      <c r="G57" s="1">
        <v>0</v>
      </c>
      <c r="H57" s="1">
        <v>0</v>
      </c>
      <c r="I57" s="1">
        <v>7.77E-3</v>
      </c>
      <c r="J57" s="1">
        <v>6.0699999999999998E-5</v>
      </c>
      <c r="K57" s="1">
        <v>4.82E-2</v>
      </c>
      <c r="L57" s="1">
        <v>1.31E-3</v>
      </c>
      <c r="M57" s="1">
        <v>3.6999999999999998E-2</v>
      </c>
      <c r="N57" s="1">
        <v>0</v>
      </c>
      <c r="O57" s="1">
        <v>0</v>
      </c>
      <c r="P57" s="1">
        <v>1.38E-2</v>
      </c>
      <c r="Q57" s="1">
        <v>0</v>
      </c>
      <c r="R57" s="1">
        <v>0</v>
      </c>
      <c r="S57" s="1">
        <v>0</v>
      </c>
      <c r="T57" s="1">
        <v>2.8899999999999999E-2</v>
      </c>
      <c r="U57" s="1">
        <v>0</v>
      </c>
      <c r="V57" s="1">
        <v>0</v>
      </c>
    </row>
    <row r="58" spans="1:22" x14ac:dyDescent="0.25">
      <c r="A58" t="s">
        <v>50</v>
      </c>
      <c r="B58">
        <v>0</v>
      </c>
      <c r="C58" s="1">
        <v>7.8600000000000003E-2</v>
      </c>
      <c r="D58" s="1">
        <v>0</v>
      </c>
      <c r="E58" s="1">
        <v>2.42E-4</v>
      </c>
      <c r="F58" s="1">
        <v>1.5699999999999999E-2</v>
      </c>
      <c r="G58" s="1">
        <v>0</v>
      </c>
      <c r="H58" s="1">
        <v>2.0999999999999999E-3</v>
      </c>
      <c r="I58" s="1">
        <v>3.19E-4</v>
      </c>
      <c r="J58" s="1">
        <v>8.8999999999999999E-3</v>
      </c>
      <c r="K58" s="1">
        <v>8.8999999999999999E-3</v>
      </c>
      <c r="L58" s="1">
        <v>1.15E-3</v>
      </c>
      <c r="M58" s="1">
        <v>4.0800000000000003E-2</v>
      </c>
      <c r="N58" s="1">
        <v>0</v>
      </c>
      <c r="O58" s="1">
        <v>2.3300000000000001E-2</v>
      </c>
      <c r="P58" s="1">
        <v>2.0400000000000001E-2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1:22" x14ac:dyDescent="0.25">
      <c r="A59" t="s">
        <v>51</v>
      </c>
      <c r="B59">
        <v>0</v>
      </c>
      <c r="C59" s="1">
        <v>3.14E-3</v>
      </c>
      <c r="D59" s="1">
        <v>1.9499999999999999E-3</v>
      </c>
      <c r="E59" s="1">
        <v>2.8700000000000002E-3</v>
      </c>
      <c r="F59" s="1">
        <v>2.3800000000000002E-3</v>
      </c>
      <c r="G59" s="1">
        <v>0</v>
      </c>
      <c r="H59" s="1">
        <v>1.2500000000000001E-2</v>
      </c>
      <c r="I59" s="1">
        <v>9.1999999999999998E-3</v>
      </c>
      <c r="J59" s="1">
        <v>5.96E-3</v>
      </c>
      <c r="K59" s="1">
        <v>7.2999999999999995E-2</v>
      </c>
      <c r="L59" s="1">
        <v>2.99E-3</v>
      </c>
      <c r="M59" s="1">
        <v>3.82E-3</v>
      </c>
      <c r="N59" s="1">
        <v>1.18E-2</v>
      </c>
      <c r="O59" s="1">
        <v>0</v>
      </c>
      <c r="P59" s="1">
        <v>2.7100000000000002E-3</v>
      </c>
      <c r="Q59" s="1">
        <v>0</v>
      </c>
      <c r="R59" s="1">
        <v>2.2200000000000001E-2</v>
      </c>
      <c r="S59" s="1">
        <v>0</v>
      </c>
      <c r="T59" s="1">
        <v>0.17</v>
      </c>
      <c r="U59" s="1">
        <v>0</v>
      </c>
      <c r="V59" s="1">
        <v>1.48E-3</v>
      </c>
    </row>
    <row r="60" spans="1:22" x14ac:dyDescent="0.25">
      <c r="A60" t="s">
        <v>52</v>
      </c>
      <c r="B60">
        <v>0</v>
      </c>
      <c r="C60" s="1">
        <v>1.4E-2</v>
      </c>
      <c r="D60" s="1">
        <v>0.09</v>
      </c>
      <c r="E60" s="1">
        <v>0</v>
      </c>
      <c r="F60" s="1">
        <v>0</v>
      </c>
      <c r="G60" s="1">
        <v>7.3999999999999999E-4</v>
      </c>
      <c r="H60" s="1">
        <v>1.5100000000000001E-3</v>
      </c>
      <c r="I60" s="1">
        <v>7.9299999999999995E-3</v>
      </c>
      <c r="J60" s="1">
        <v>0</v>
      </c>
      <c r="K60" s="1">
        <v>1.3799999999999999E-4</v>
      </c>
      <c r="L60" s="1">
        <v>1.4E-3</v>
      </c>
      <c r="M60" s="1">
        <v>1.4999999999999999E-2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3.7799999999999999E-3</v>
      </c>
      <c r="T60" s="1">
        <v>0</v>
      </c>
      <c r="U60" s="1">
        <v>0</v>
      </c>
      <c r="V60" s="1">
        <v>0</v>
      </c>
    </row>
    <row r="61" spans="1:22" x14ac:dyDescent="0.25">
      <c r="A61" t="s">
        <v>53</v>
      </c>
      <c r="B61">
        <v>0</v>
      </c>
      <c r="C61" s="1">
        <v>0</v>
      </c>
      <c r="D61" s="1">
        <v>0</v>
      </c>
      <c r="E61" s="1">
        <v>0</v>
      </c>
      <c r="F61" s="1">
        <v>1.9699999999999999E-2</v>
      </c>
      <c r="G61" s="1">
        <v>0</v>
      </c>
      <c r="H61" s="1">
        <v>0</v>
      </c>
      <c r="I61" s="1">
        <v>4.9399999999999999E-3</v>
      </c>
      <c r="J61" s="1">
        <v>0</v>
      </c>
      <c r="K61" s="1">
        <v>0</v>
      </c>
      <c r="L61" s="1">
        <v>8.4600000000000005E-3</v>
      </c>
      <c r="M61" s="1">
        <v>0</v>
      </c>
      <c r="N61" s="1">
        <v>0</v>
      </c>
      <c r="O61" s="1">
        <v>0</v>
      </c>
      <c r="P61" s="1">
        <v>0</v>
      </c>
      <c r="Q61" s="1">
        <v>6.2100000000000002E-2</v>
      </c>
      <c r="R61" s="1">
        <v>3.2099999999999997E-2</v>
      </c>
      <c r="S61" s="1">
        <v>0</v>
      </c>
      <c r="T61" s="1">
        <v>0</v>
      </c>
      <c r="U61" s="1">
        <v>0</v>
      </c>
      <c r="V61" s="1">
        <v>0</v>
      </c>
    </row>
    <row r="62" spans="1:22" x14ac:dyDescent="0.25">
      <c r="A62" t="s">
        <v>54</v>
      </c>
      <c r="B62">
        <v>0</v>
      </c>
      <c r="C62" s="1">
        <v>2.46E-2</v>
      </c>
      <c r="D62" s="1">
        <v>2.9100000000000003E-4</v>
      </c>
      <c r="E62" s="1">
        <v>2.4600000000000002E-4</v>
      </c>
      <c r="F62" s="1">
        <v>1.5699999999999999E-2</v>
      </c>
      <c r="G62" s="1">
        <v>5.28E-2</v>
      </c>
      <c r="H62" s="1">
        <v>0</v>
      </c>
      <c r="I62" s="1">
        <v>2.24E-4</v>
      </c>
      <c r="J62" s="1">
        <v>1.2699999999999999E-2</v>
      </c>
      <c r="K62" s="1">
        <v>3.5200000000000001E-3</v>
      </c>
      <c r="L62" s="1">
        <v>4.3899999999999998E-3</v>
      </c>
      <c r="M62" s="1">
        <v>2.64E-2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3.4099999999999998E-2</v>
      </c>
      <c r="U62" s="1">
        <v>0</v>
      </c>
      <c r="V62" s="1">
        <v>0</v>
      </c>
    </row>
    <row r="63" spans="1:22" x14ac:dyDescent="0.25">
      <c r="A63" t="s">
        <v>56</v>
      </c>
      <c r="B63">
        <v>0</v>
      </c>
      <c r="C63" s="1">
        <v>0</v>
      </c>
      <c r="D63" s="1">
        <v>0</v>
      </c>
      <c r="E63" s="1">
        <v>0</v>
      </c>
      <c r="F63" s="1">
        <v>3.2099999999999997E-2</v>
      </c>
      <c r="G63" s="1">
        <v>0</v>
      </c>
      <c r="H63" s="1">
        <v>0</v>
      </c>
      <c r="I63" s="1">
        <v>2.6599999999999999E-2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1.44E-2</v>
      </c>
      <c r="R63" s="1">
        <v>0</v>
      </c>
      <c r="S63" s="1">
        <v>0</v>
      </c>
      <c r="T63" s="1">
        <v>0</v>
      </c>
      <c r="U63" s="1">
        <v>6.1500000000000001E-3</v>
      </c>
      <c r="V63" s="1">
        <v>0</v>
      </c>
    </row>
    <row r="64" spans="1:22" x14ac:dyDescent="0.25">
      <c r="A64" t="s">
        <v>57</v>
      </c>
      <c r="B64">
        <v>0</v>
      </c>
      <c r="C64" s="1">
        <v>0</v>
      </c>
      <c r="D64" s="1">
        <v>6.9100000000000003E-3</v>
      </c>
      <c r="E64" s="1">
        <v>0</v>
      </c>
      <c r="F64" s="1">
        <v>1.5200000000000001E-3</v>
      </c>
      <c r="G64" s="1">
        <v>0</v>
      </c>
      <c r="H64" s="1">
        <v>0</v>
      </c>
      <c r="I64" s="1">
        <v>0</v>
      </c>
      <c r="J64" s="1">
        <v>0.14099999999999999</v>
      </c>
      <c r="K64" s="1">
        <v>0</v>
      </c>
      <c r="L64" s="1">
        <v>5.9100000000000005E-4</v>
      </c>
      <c r="M64" s="1">
        <v>2.8400000000000002E-2</v>
      </c>
      <c r="N64" s="1">
        <v>0</v>
      </c>
      <c r="O64" s="1">
        <v>0</v>
      </c>
      <c r="P64" s="1">
        <v>8.3499999999999998E-3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</row>
    <row r="65" spans="1:22" x14ac:dyDescent="0.25">
      <c r="A65" t="s">
        <v>58</v>
      </c>
      <c r="B65">
        <v>0</v>
      </c>
      <c r="C65" s="1">
        <v>0</v>
      </c>
      <c r="D65" s="1">
        <v>1.8400000000000001E-3</v>
      </c>
      <c r="E65" s="1">
        <v>9.4599999999999996E-5</v>
      </c>
      <c r="F65" s="1">
        <v>3.5000000000000003E-2</v>
      </c>
      <c r="G65" s="1">
        <v>0</v>
      </c>
      <c r="H65" s="1">
        <v>5.53E-4</v>
      </c>
      <c r="I65" s="1">
        <v>5.3899999999999998E-4</v>
      </c>
      <c r="J65" s="1">
        <v>1.11E-2</v>
      </c>
      <c r="K65" s="1">
        <v>2.7000000000000001E-3</v>
      </c>
      <c r="L65" s="1">
        <v>1.6400000000000001E-2</v>
      </c>
      <c r="M65" s="1">
        <v>0</v>
      </c>
      <c r="N65" s="1">
        <v>0</v>
      </c>
      <c r="O65" s="1">
        <v>1.1900000000000001E-2</v>
      </c>
      <c r="P65" s="1">
        <v>0</v>
      </c>
      <c r="Q65" s="1">
        <v>3.9399999999999999E-3</v>
      </c>
      <c r="R65" s="1">
        <v>0</v>
      </c>
      <c r="S65" s="1">
        <v>1.4499999999999999E-3</v>
      </c>
      <c r="T65" s="1">
        <v>0</v>
      </c>
      <c r="U65" s="1">
        <v>0</v>
      </c>
      <c r="V65" s="1">
        <v>0</v>
      </c>
    </row>
    <row r="66" spans="1:22" x14ac:dyDescent="0.25">
      <c r="A66" t="s">
        <v>59</v>
      </c>
      <c r="B66">
        <v>0</v>
      </c>
      <c r="C66" s="1">
        <v>1.49E-2</v>
      </c>
      <c r="D66" s="1">
        <v>7.9900000000000006E-3</v>
      </c>
      <c r="E66" s="1">
        <v>0</v>
      </c>
      <c r="F66" s="1">
        <v>8.6099999999999996E-3</v>
      </c>
      <c r="G66" s="1">
        <v>2.3300000000000001E-2</v>
      </c>
      <c r="H66" s="1">
        <v>0</v>
      </c>
      <c r="I66" s="1">
        <v>6.8700000000000003E-5</v>
      </c>
      <c r="J66" s="1">
        <v>0</v>
      </c>
      <c r="K66" s="1">
        <v>2.8800000000000002E-3</v>
      </c>
      <c r="L66" s="1">
        <v>3.3300000000000001E-3</v>
      </c>
      <c r="M66" s="1">
        <v>8.9099999999999999E-2</v>
      </c>
      <c r="N66" s="1">
        <v>3.15E-2</v>
      </c>
      <c r="O66" s="1">
        <v>1.95E-2</v>
      </c>
      <c r="P66" s="1">
        <v>3.56E-2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</row>
    <row r="67" spans="1:22" x14ac:dyDescent="0.25">
      <c r="A67" t="s">
        <v>60</v>
      </c>
      <c r="B67">
        <v>0</v>
      </c>
      <c r="C67" s="1">
        <v>1.2699999999999999E-2</v>
      </c>
      <c r="D67" s="1">
        <v>2.7599999999999999E-3</v>
      </c>
      <c r="E67" s="1">
        <v>6.6000000000000003E-2</v>
      </c>
      <c r="F67" s="1">
        <v>1.7700000000000001E-3</v>
      </c>
      <c r="G67" s="1">
        <v>0</v>
      </c>
      <c r="H67" s="1">
        <v>0</v>
      </c>
      <c r="I67" s="1">
        <v>3.64E-3</v>
      </c>
      <c r="J67" s="1">
        <v>5.62E-4</v>
      </c>
      <c r="K67" s="1">
        <v>4.1099999999999998E-2</v>
      </c>
      <c r="L67" s="1">
        <v>1.7899999999999999E-3</v>
      </c>
      <c r="M67" s="1">
        <v>2.7199999999999998E-2</v>
      </c>
      <c r="N67" s="1">
        <v>0</v>
      </c>
      <c r="O67" s="1">
        <v>0</v>
      </c>
      <c r="P67" s="1">
        <v>2.0299999999999999E-2</v>
      </c>
      <c r="Q67" s="1">
        <v>0</v>
      </c>
      <c r="R67" s="1">
        <v>0</v>
      </c>
      <c r="S67" s="1">
        <v>0</v>
      </c>
      <c r="T67" s="1">
        <v>2.8000000000000001E-2</v>
      </c>
      <c r="U67" s="1">
        <v>0</v>
      </c>
      <c r="V67" s="1">
        <v>0</v>
      </c>
    </row>
    <row r="68" spans="1:22" x14ac:dyDescent="0.25">
      <c r="A68" t="s">
        <v>61</v>
      </c>
      <c r="B68">
        <v>0</v>
      </c>
      <c r="C68" s="1">
        <v>8.1700000000000002E-3</v>
      </c>
      <c r="D68" s="1">
        <v>0</v>
      </c>
      <c r="E68" s="1">
        <v>0</v>
      </c>
      <c r="F68" s="1">
        <v>1.9300000000000001E-2</v>
      </c>
      <c r="G68" s="1">
        <v>0</v>
      </c>
      <c r="H68" s="1">
        <v>0</v>
      </c>
      <c r="I68" s="1">
        <v>3.2199999999999999E-2</v>
      </c>
      <c r="J68" s="1">
        <v>2.8300000000000001E-3</v>
      </c>
      <c r="K68" s="1">
        <v>3.4999999999999997E-5</v>
      </c>
      <c r="L68" s="1">
        <v>2.31E-3</v>
      </c>
      <c r="M68" s="1">
        <v>6.8799999999999998E-3</v>
      </c>
      <c r="N68" s="1">
        <v>1.3100000000000001E-2</v>
      </c>
      <c r="O68" s="1">
        <v>0</v>
      </c>
      <c r="P68" s="1">
        <v>2.1100000000000001E-4</v>
      </c>
      <c r="Q68" s="1">
        <v>0</v>
      </c>
      <c r="R68" s="1">
        <v>1.78E-2</v>
      </c>
      <c r="S68" s="1">
        <v>0</v>
      </c>
      <c r="T68" s="1">
        <v>0</v>
      </c>
      <c r="U68" s="1">
        <v>1.89E-2</v>
      </c>
      <c r="V68" s="1">
        <v>0</v>
      </c>
    </row>
    <row r="69" spans="1:22" x14ac:dyDescent="0.25">
      <c r="A69" t="s">
        <v>62</v>
      </c>
      <c r="B69">
        <v>0</v>
      </c>
      <c r="C69" s="1">
        <v>2.0300000000000001E-3</v>
      </c>
      <c r="D69" s="1">
        <v>2.65E-3</v>
      </c>
      <c r="E69" s="1">
        <v>0</v>
      </c>
      <c r="F69" s="1">
        <v>3.0700000000000002E-2</v>
      </c>
      <c r="G69" s="1">
        <v>0</v>
      </c>
      <c r="H69" s="1">
        <v>5.2099999999999998E-4</v>
      </c>
      <c r="I69" s="1">
        <v>0</v>
      </c>
      <c r="J69" s="1">
        <v>2.99E-3</v>
      </c>
      <c r="K69" s="1">
        <v>2E-3</v>
      </c>
      <c r="L69" s="1">
        <v>9.6200000000000001E-3</v>
      </c>
      <c r="M69" s="1">
        <v>6.0900000000000003E-2</v>
      </c>
      <c r="N69" s="1">
        <v>0</v>
      </c>
      <c r="O69" s="1">
        <v>0</v>
      </c>
      <c r="P69" s="1">
        <v>0</v>
      </c>
      <c r="Q69" s="1">
        <v>0</v>
      </c>
      <c r="R69" s="1">
        <v>2.42E-4</v>
      </c>
      <c r="S69" s="1">
        <v>0</v>
      </c>
      <c r="T69" s="1">
        <v>0</v>
      </c>
      <c r="U69" s="1">
        <v>0</v>
      </c>
      <c r="V69" s="1">
        <v>7.9399999999999991E-3</v>
      </c>
    </row>
    <row r="70" spans="1:22" x14ac:dyDescent="0.25">
      <c r="A70" t="s">
        <v>63</v>
      </c>
      <c r="B70">
        <v>0</v>
      </c>
      <c r="C70" s="1">
        <v>0</v>
      </c>
      <c r="D70" s="1">
        <v>0</v>
      </c>
      <c r="E70" s="1">
        <v>0</v>
      </c>
      <c r="F70" s="1">
        <v>2.9100000000000001E-2</v>
      </c>
      <c r="G70" s="1">
        <v>8.5899999999999995E-4</v>
      </c>
      <c r="H70" s="1">
        <v>0</v>
      </c>
      <c r="I70" s="1">
        <v>7.6499999999999997E-3</v>
      </c>
      <c r="J70" s="1">
        <v>8.0400000000000003E-3</v>
      </c>
      <c r="K70" s="1">
        <v>3.6600000000000001E-4</v>
      </c>
      <c r="L70" s="1">
        <v>0</v>
      </c>
      <c r="M70" s="1">
        <v>0</v>
      </c>
      <c r="N70" s="1">
        <v>0</v>
      </c>
      <c r="O70" s="1">
        <v>0</v>
      </c>
      <c r="P70" s="1">
        <v>5.79E-3</v>
      </c>
      <c r="Q70" s="1">
        <v>1.3100000000000001E-2</v>
      </c>
      <c r="R70" s="1">
        <v>2.9399999999999999E-2</v>
      </c>
      <c r="S70" s="1">
        <v>0</v>
      </c>
      <c r="T70" s="1">
        <v>0</v>
      </c>
      <c r="U70" s="1">
        <v>6.1399999999999996E-3</v>
      </c>
      <c r="V70" s="1">
        <v>0</v>
      </c>
    </row>
    <row r="71" spans="1:22" x14ac:dyDescent="0.25">
      <c r="A71" t="s">
        <v>64</v>
      </c>
      <c r="B71">
        <v>0</v>
      </c>
      <c r="C71" s="1">
        <v>2.32E-3</v>
      </c>
      <c r="D71" s="1">
        <v>2.1000000000000001E-4</v>
      </c>
      <c r="E71" s="1">
        <v>0</v>
      </c>
      <c r="F71" s="1">
        <v>1.0200000000000001E-2</v>
      </c>
      <c r="G71" s="1">
        <v>3.0699999999999998E-3</v>
      </c>
      <c r="H71" s="1">
        <v>0</v>
      </c>
      <c r="I71" s="1">
        <v>2.5000000000000001E-2</v>
      </c>
      <c r="J71" s="1">
        <v>4.5300000000000002E-3</v>
      </c>
      <c r="K71" s="1">
        <v>6.0600000000000003E-3</v>
      </c>
      <c r="L71" s="1">
        <v>0</v>
      </c>
      <c r="M71" s="1">
        <v>3.5099999999999999E-2</v>
      </c>
      <c r="N71" s="1">
        <v>0</v>
      </c>
      <c r="O71" s="1">
        <v>0</v>
      </c>
      <c r="P71" s="1">
        <v>1.16E-4</v>
      </c>
      <c r="Q71" s="1">
        <v>0</v>
      </c>
      <c r="R71" s="1">
        <v>6.1399999999999996E-3</v>
      </c>
      <c r="S71" s="1">
        <v>0</v>
      </c>
      <c r="T71" s="1">
        <v>0</v>
      </c>
      <c r="U71" s="1">
        <v>7.0299999999999998E-3</v>
      </c>
      <c r="V71" s="1">
        <v>2.3E-2</v>
      </c>
    </row>
    <row r="72" spans="1:22" x14ac:dyDescent="0.25">
      <c r="A72" t="s">
        <v>65</v>
      </c>
      <c r="B72">
        <v>0</v>
      </c>
      <c r="C72" s="1">
        <v>0</v>
      </c>
      <c r="D72" s="1">
        <v>5.13E-3</v>
      </c>
      <c r="E72" s="1">
        <v>5.1100000000000002E-5</v>
      </c>
      <c r="F72" s="1">
        <v>0</v>
      </c>
      <c r="G72" s="1">
        <v>0.14899999999999999</v>
      </c>
      <c r="H72" s="1">
        <v>1.66E-4</v>
      </c>
      <c r="I72" s="1">
        <v>0</v>
      </c>
      <c r="J72" s="1">
        <v>1.03E-2</v>
      </c>
      <c r="K72" s="1">
        <v>1.8500000000000001E-3</v>
      </c>
      <c r="L72" s="1">
        <v>0</v>
      </c>
      <c r="M72" s="1">
        <v>0</v>
      </c>
      <c r="N72" s="1">
        <v>4.02E-2</v>
      </c>
      <c r="O72" s="1">
        <v>0</v>
      </c>
      <c r="P72" s="1">
        <v>4.3799999999999999E-2</v>
      </c>
      <c r="Q72" s="1">
        <v>0</v>
      </c>
      <c r="R72" s="1">
        <v>0</v>
      </c>
      <c r="S72" s="1">
        <v>4.2199999999999998E-3</v>
      </c>
      <c r="T72" s="1">
        <v>6.0900000000000003E-2</v>
      </c>
      <c r="U72" s="1">
        <v>0</v>
      </c>
      <c r="V72" s="1">
        <v>0</v>
      </c>
    </row>
    <row r="73" spans="1:22" x14ac:dyDescent="0.25">
      <c r="A73" t="s">
        <v>66</v>
      </c>
      <c r="B73">
        <v>0</v>
      </c>
      <c r="C73" s="1">
        <v>5.8199999999999997E-3</v>
      </c>
      <c r="D73" s="1">
        <v>2.7900000000000001E-4</v>
      </c>
      <c r="E73" s="1">
        <v>0</v>
      </c>
      <c r="F73" s="1">
        <v>2.7400000000000001E-2</v>
      </c>
      <c r="G73" s="1">
        <v>7.9900000000000001E-4</v>
      </c>
      <c r="H73" s="1">
        <v>0</v>
      </c>
      <c r="I73" s="1">
        <v>2.65E-3</v>
      </c>
      <c r="J73" s="1">
        <v>9.3399999999999993E-3</v>
      </c>
      <c r="K73" s="1">
        <v>1.1299999999999999E-2</v>
      </c>
      <c r="L73" s="1">
        <v>0</v>
      </c>
      <c r="M73" s="1">
        <v>4.1000000000000002E-2</v>
      </c>
      <c r="N73" s="1">
        <v>0</v>
      </c>
      <c r="O73" s="1">
        <v>6.8799999999999998E-3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3.0899999999999999E-3</v>
      </c>
      <c r="V73" s="1">
        <v>9.6600000000000002E-3</v>
      </c>
    </row>
    <row r="74" spans="1:22" x14ac:dyDescent="0.25">
      <c r="A74" t="s">
        <v>67</v>
      </c>
      <c r="B74">
        <v>0</v>
      </c>
      <c r="C74" s="1">
        <v>0</v>
      </c>
      <c r="D74" s="1">
        <v>3.8099999999999999E-4</v>
      </c>
      <c r="E74" s="1">
        <v>0</v>
      </c>
      <c r="F74" s="1">
        <v>2.76E-2</v>
      </c>
      <c r="G74" s="1">
        <v>2.5299999999999998E-5</v>
      </c>
      <c r="H74" s="1">
        <v>0</v>
      </c>
      <c r="I74" s="1">
        <v>0</v>
      </c>
      <c r="J74" s="1">
        <v>0</v>
      </c>
      <c r="K74" s="1">
        <v>0</v>
      </c>
      <c r="L74" s="1">
        <v>3.1399999999999997E-2</v>
      </c>
      <c r="M74" s="1">
        <v>0</v>
      </c>
      <c r="N74" s="1">
        <v>0</v>
      </c>
      <c r="O74" s="1">
        <v>0</v>
      </c>
      <c r="P74" s="1">
        <v>0</v>
      </c>
      <c r="Q74" s="1">
        <v>1.8600000000000001E-3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</row>
    <row r="75" spans="1:22" x14ac:dyDescent="0.25">
      <c r="A75" t="s">
        <v>68</v>
      </c>
      <c r="B75">
        <v>0</v>
      </c>
      <c r="C75" s="1">
        <v>0</v>
      </c>
      <c r="D75" s="1">
        <v>0</v>
      </c>
      <c r="E75" s="1">
        <v>0</v>
      </c>
      <c r="F75" s="1">
        <v>8.7100000000000007E-3</v>
      </c>
      <c r="G75" s="1">
        <v>0.11799999999999999</v>
      </c>
      <c r="H75" s="1">
        <v>0</v>
      </c>
      <c r="I75" s="1">
        <v>1.91E-3</v>
      </c>
      <c r="J75" s="1">
        <v>5.7000000000000002E-3</v>
      </c>
      <c r="K75" s="1">
        <v>0</v>
      </c>
      <c r="L75" s="1">
        <v>7.1299999999999998E-5</v>
      </c>
      <c r="M75" s="1">
        <v>0</v>
      </c>
      <c r="N75" s="1">
        <v>0</v>
      </c>
      <c r="O75" s="1">
        <v>0</v>
      </c>
      <c r="P75" s="1">
        <v>9.8499999999999994E-3</v>
      </c>
      <c r="Q75" s="1">
        <v>0</v>
      </c>
      <c r="R75" s="1">
        <v>0</v>
      </c>
      <c r="S75" s="1">
        <v>1.7399999999999999E-2</v>
      </c>
      <c r="T75" s="1">
        <v>6.3899999999999998E-2</v>
      </c>
      <c r="U75" s="1">
        <v>0</v>
      </c>
      <c r="V75" s="1">
        <v>0</v>
      </c>
    </row>
    <row r="76" spans="1:22" x14ac:dyDescent="0.25">
      <c r="A76" t="s">
        <v>69</v>
      </c>
      <c r="B76">
        <v>0</v>
      </c>
      <c r="C76" s="1">
        <v>1.3100000000000001E-4</v>
      </c>
      <c r="D76" s="1">
        <v>9.0300000000000005E-4</v>
      </c>
      <c r="E76" s="1">
        <v>0</v>
      </c>
      <c r="F76" s="1">
        <v>9.6399999999999993E-3</v>
      </c>
      <c r="G76" s="1">
        <v>0</v>
      </c>
      <c r="H76" s="1">
        <v>2.3699999999999999E-2</v>
      </c>
      <c r="I76" s="1">
        <v>6.6600000000000001E-3</v>
      </c>
      <c r="J76" s="1">
        <v>6.1199999999999997E-2</v>
      </c>
      <c r="K76" s="1">
        <v>1.5200000000000001E-4</v>
      </c>
      <c r="L76" s="1">
        <v>2.6800000000000001E-4</v>
      </c>
      <c r="M76" s="1">
        <v>0</v>
      </c>
      <c r="N76" s="1">
        <v>0</v>
      </c>
      <c r="O76" s="1">
        <v>1.25E-3</v>
      </c>
      <c r="P76" s="1">
        <v>7.7400000000000004E-3</v>
      </c>
      <c r="Q76" s="1">
        <v>0</v>
      </c>
      <c r="R76" s="1">
        <v>1.5900000000000001E-2</v>
      </c>
      <c r="S76" s="1">
        <v>0</v>
      </c>
      <c r="T76" s="1">
        <v>0</v>
      </c>
      <c r="U76" s="1">
        <v>1.15E-2</v>
      </c>
      <c r="V76" s="1">
        <v>1.7299999999999999E-2</v>
      </c>
    </row>
    <row r="77" spans="1:22" x14ac:dyDescent="0.25">
      <c r="A77" t="s">
        <v>71</v>
      </c>
      <c r="B77">
        <v>0</v>
      </c>
      <c r="C77" s="1">
        <v>2.9100000000000001E-2</v>
      </c>
      <c r="D77" s="1">
        <v>2.8999999999999998E-3</v>
      </c>
      <c r="E77" s="1">
        <v>4.9500000000000004E-3</v>
      </c>
      <c r="F77" s="1">
        <v>4.6100000000000004E-3</v>
      </c>
      <c r="G77" s="1">
        <v>0</v>
      </c>
      <c r="H77" s="1">
        <v>0</v>
      </c>
      <c r="I77" s="1">
        <v>3.3300000000000002E-4</v>
      </c>
      <c r="J77" s="1">
        <v>6.8900000000000005E-4</v>
      </c>
      <c r="K77" s="1">
        <v>8.1499999999999993E-3</v>
      </c>
      <c r="L77" s="1">
        <v>0</v>
      </c>
      <c r="M77" s="1">
        <v>0.32800000000000001</v>
      </c>
      <c r="N77" s="1">
        <v>0</v>
      </c>
      <c r="O77" s="1">
        <v>0</v>
      </c>
      <c r="P77" s="1">
        <v>0</v>
      </c>
      <c r="Q77" s="1">
        <v>6.7299999999999999E-3</v>
      </c>
      <c r="R77" s="1">
        <v>0</v>
      </c>
      <c r="S77" s="1">
        <v>0</v>
      </c>
      <c r="T77" s="1">
        <v>0</v>
      </c>
      <c r="U77" s="1">
        <v>1.1299999999999999E-3</v>
      </c>
      <c r="V77" s="1">
        <v>0</v>
      </c>
    </row>
    <row r="78" spans="1:22" x14ac:dyDescent="0.25">
      <c r="A78" t="s">
        <v>72</v>
      </c>
      <c r="B78">
        <v>0</v>
      </c>
      <c r="C78" s="1">
        <v>0</v>
      </c>
      <c r="D78" s="1">
        <v>6.0099999999999997E-3</v>
      </c>
      <c r="E78" s="1">
        <v>2.7000000000000001E-3</v>
      </c>
      <c r="F78" s="1">
        <v>5.5199999999999997E-4</v>
      </c>
      <c r="G78" s="1">
        <v>0</v>
      </c>
      <c r="H78" s="1">
        <v>1.43E-2</v>
      </c>
      <c r="I78" s="1">
        <v>5.0600000000000003E-3</v>
      </c>
      <c r="J78" s="1">
        <v>1.5900000000000001E-3</v>
      </c>
      <c r="K78" s="1">
        <v>6.1100000000000002E-2</v>
      </c>
      <c r="L78" s="1">
        <v>1.3699999999999999E-3</v>
      </c>
      <c r="M78" s="1">
        <v>0</v>
      </c>
      <c r="N78" s="1">
        <v>2.53E-2</v>
      </c>
      <c r="O78" s="1">
        <v>0</v>
      </c>
      <c r="P78" s="1">
        <v>5.5999999999999999E-3</v>
      </c>
      <c r="Q78" s="1">
        <v>0</v>
      </c>
      <c r="R78" s="1">
        <v>2.5399999999999999E-2</v>
      </c>
      <c r="S78" s="1">
        <v>0</v>
      </c>
      <c r="T78" s="1">
        <v>9.4500000000000001E-2</v>
      </c>
      <c r="U78" s="1">
        <v>0</v>
      </c>
      <c r="V78" s="1">
        <v>0</v>
      </c>
    </row>
    <row r="79" spans="1:22" x14ac:dyDescent="0.25">
      <c r="A79" t="s">
        <v>74</v>
      </c>
      <c r="B79">
        <v>0</v>
      </c>
      <c r="C79" s="1">
        <v>1.4200000000000001E-2</v>
      </c>
      <c r="D79" s="1">
        <v>0</v>
      </c>
      <c r="E79" s="1">
        <v>0</v>
      </c>
      <c r="F79" s="1">
        <v>1.3899999999999999E-2</v>
      </c>
      <c r="G79" s="1">
        <v>5.2200000000000003E-2</v>
      </c>
      <c r="H79" s="1">
        <v>0</v>
      </c>
      <c r="I79" s="1">
        <v>0</v>
      </c>
      <c r="J79" s="1">
        <v>2.5799999999999998E-3</v>
      </c>
      <c r="K79" s="1">
        <v>7.8799999999999996E-4</v>
      </c>
      <c r="L79" s="1">
        <v>8.5099999999999998E-4</v>
      </c>
      <c r="M79" s="1">
        <v>2.5999999999999999E-2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2.7099999999999999E-2</v>
      </c>
      <c r="U79" s="1">
        <v>0</v>
      </c>
      <c r="V79" s="1">
        <v>0</v>
      </c>
    </row>
    <row r="80" spans="1:22" x14ac:dyDescent="0.25">
      <c r="A80" t="s">
        <v>75</v>
      </c>
      <c r="B80">
        <v>0</v>
      </c>
      <c r="C80" s="1">
        <v>7.6700000000000004E-2</v>
      </c>
      <c r="D80" s="1">
        <v>0</v>
      </c>
      <c r="E80" s="1">
        <v>0</v>
      </c>
      <c r="F80" s="1">
        <v>2.4699999999999999E-4</v>
      </c>
      <c r="G80" s="1">
        <v>0</v>
      </c>
      <c r="H80" s="1">
        <v>0</v>
      </c>
      <c r="I80" s="1">
        <v>3.8700000000000002E-3</v>
      </c>
      <c r="J80" s="1">
        <v>3.7000000000000002E-3</v>
      </c>
      <c r="K80" s="1">
        <v>1.6100000000000001E-3</v>
      </c>
      <c r="L80" s="1">
        <v>8.6700000000000004E-4</v>
      </c>
      <c r="M80" s="1">
        <v>8.5100000000000002E-3</v>
      </c>
      <c r="N80" s="1">
        <v>1.7099999999999999E-3</v>
      </c>
      <c r="O80" s="1">
        <v>0</v>
      </c>
      <c r="P80" s="1">
        <v>3.2399999999999998E-2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</row>
    <row r="81" spans="1:22" x14ac:dyDescent="0.25">
      <c r="A81" t="s">
        <v>76</v>
      </c>
      <c r="B81">
        <v>0</v>
      </c>
      <c r="C81" s="1">
        <v>3.5000000000000003E-2</v>
      </c>
      <c r="D81" s="1">
        <v>8.2199999999999999E-3</v>
      </c>
      <c r="E81" s="1">
        <v>2.1099999999999999E-3</v>
      </c>
      <c r="F81" s="1">
        <v>1.84E-4</v>
      </c>
      <c r="G81" s="1">
        <v>5.7200000000000003E-3</v>
      </c>
      <c r="H81" s="1">
        <v>0</v>
      </c>
      <c r="I81" s="1">
        <v>2.3999999999999998E-3</v>
      </c>
      <c r="J81" s="1">
        <v>1.0200000000000001E-3</v>
      </c>
      <c r="K81" s="1">
        <v>1.1100000000000001E-3</v>
      </c>
      <c r="L81" s="1">
        <v>0</v>
      </c>
      <c r="M81" s="1">
        <v>9.0399999999999994E-2</v>
      </c>
      <c r="N81" s="1">
        <v>5.2900000000000003E-2</v>
      </c>
      <c r="O81" s="1">
        <v>5.2599999999999999E-3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1.08E-4</v>
      </c>
      <c r="V81" s="1">
        <v>0</v>
      </c>
    </row>
    <row r="82" spans="1:22" x14ac:dyDescent="0.25">
      <c r="A82" t="s">
        <v>77</v>
      </c>
      <c r="B82">
        <v>0</v>
      </c>
      <c r="C82" s="1">
        <v>0</v>
      </c>
      <c r="D82" s="1">
        <v>2.61E-4</v>
      </c>
      <c r="E82" s="1">
        <v>0</v>
      </c>
      <c r="F82" s="1">
        <v>1.4999999999999999E-2</v>
      </c>
      <c r="G82" s="1">
        <v>0</v>
      </c>
      <c r="H82" s="1">
        <v>0</v>
      </c>
      <c r="I82" s="1">
        <v>1.5699999999999999E-2</v>
      </c>
      <c r="J82" s="1">
        <v>2.0400000000000001E-3</v>
      </c>
      <c r="K82" s="1">
        <v>2.2599999999999999E-3</v>
      </c>
      <c r="L82" s="1">
        <v>6.6200000000000005E-4</v>
      </c>
      <c r="M82" s="1">
        <v>2.1800000000000001E-3</v>
      </c>
      <c r="N82" s="1">
        <v>0</v>
      </c>
      <c r="O82" s="1">
        <v>0</v>
      </c>
      <c r="P82" s="1">
        <v>0</v>
      </c>
      <c r="Q82" s="1">
        <v>1.44E-2</v>
      </c>
      <c r="R82" s="1">
        <v>0</v>
      </c>
      <c r="S82" s="1">
        <v>0</v>
      </c>
      <c r="T82" s="1">
        <v>5.0699999999999999E-3</v>
      </c>
      <c r="U82" s="1">
        <v>0</v>
      </c>
      <c r="V82" s="1">
        <v>1.03E-2</v>
      </c>
    </row>
    <row r="83" spans="1:22" x14ac:dyDescent="0.25">
      <c r="A83" t="s">
        <v>78</v>
      </c>
      <c r="B83">
        <v>0</v>
      </c>
      <c r="C83" s="1">
        <v>1.9599999999999999E-2</v>
      </c>
      <c r="D83" s="1">
        <v>5.5100000000000001E-3</v>
      </c>
      <c r="E83" s="1">
        <v>0</v>
      </c>
      <c r="F83" s="1">
        <v>1.15E-2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0.107</v>
      </c>
      <c r="N83" s="1">
        <v>0</v>
      </c>
      <c r="O83" s="1">
        <v>8.8699999999999994E-3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</row>
    <row r="84" spans="1:22" x14ac:dyDescent="0.25">
      <c r="A84" t="s">
        <v>79</v>
      </c>
      <c r="B84">
        <v>0</v>
      </c>
      <c r="C84" s="1">
        <v>0</v>
      </c>
      <c r="D84" s="1">
        <v>6.9199999999999998E-2</v>
      </c>
      <c r="E84" s="1">
        <v>3.5400000000000001E-2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5.2999999999999999E-2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</row>
    <row r="85" spans="1:22" x14ac:dyDescent="0.25">
      <c r="B85" t="s">
        <v>84</v>
      </c>
      <c r="C85" s="1">
        <f>AVERAGE(C35:C84)</f>
        <v>1.334582E-2</v>
      </c>
      <c r="D85" s="1">
        <f t="shared" ref="D85:V85" si="6">AVERAGE(D35:D84)</f>
        <v>3.0991990782000003E-2</v>
      </c>
      <c r="E85" s="1">
        <f t="shared" si="6"/>
        <v>4.5298934600000009E-3</v>
      </c>
      <c r="F85" s="1">
        <f t="shared" si="6"/>
        <v>1.8486319999999997E-2</v>
      </c>
      <c r="G85" s="1">
        <f t="shared" si="6"/>
        <v>1.0029725999999999E-2</v>
      </c>
      <c r="H85" s="1">
        <f t="shared" si="6"/>
        <v>3.5533973999999999E-3</v>
      </c>
      <c r="I85" s="1">
        <f t="shared" si="6"/>
        <v>1.1197233999999999E-2</v>
      </c>
      <c r="J85" s="1">
        <f t="shared" si="6"/>
        <v>2.3631434000000003E-2</v>
      </c>
      <c r="K85" s="1">
        <f t="shared" si="6"/>
        <v>6.3104600000000004E-3</v>
      </c>
      <c r="L85" s="1">
        <f t="shared" si="6"/>
        <v>8.5674480000000001E-3</v>
      </c>
      <c r="M85" s="1">
        <f t="shared" si="6"/>
        <v>3.0581904200000003E-2</v>
      </c>
      <c r="N85" s="1">
        <f t="shared" si="6"/>
        <v>4.6465999999999999E-3</v>
      </c>
      <c r="O85" s="1">
        <f t="shared" si="6"/>
        <v>3.8597999999999992E-3</v>
      </c>
      <c r="P85" s="1">
        <f t="shared" si="6"/>
        <v>4.8858211339999989E-3</v>
      </c>
      <c r="Q85" s="1">
        <f t="shared" si="6"/>
        <v>4.7103800000000001E-3</v>
      </c>
      <c r="R85" s="1">
        <f t="shared" si="6"/>
        <v>9.8642400000000015E-3</v>
      </c>
      <c r="S85" s="1">
        <f t="shared" si="6"/>
        <v>3.2322000000000006E-3</v>
      </c>
      <c r="T85" s="1">
        <f t="shared" si="6"/>
        <v>1.0651000000000001E-2</v>
      </c>
      <c r="U85" s="1">
        <f t="shared" si="6"/>
        <v>1.7419199999999999E-3</v>
      </c>
      <c r="V85" s="1">
        <f t="shared" si="6"/>
        <v>3.8871000000000001E-3</v>
      </c>
    </row>
    <row r="86" spans="1:22" x14ac:dyDescent="0.25">
      <c r="C86">
        <f>_xlfn.STDEV.P(C35:C84)</f>
        <v>2.1126010691742067E-2</v>
      </c>
      <c r="D86">
        <f t="shared" ref="D86:V86" si="7">_xlfn.STDEV.P(D35:D84)</f>
        <v>7.1504114950924721E-2</v>
      </c>
      <c r="E86">
        <f t="shared" si="7"/>
        <v>1.4638619267792433E-2</v>
      </c>
      <c r="F86">
        <f t="shared" si="7"/>
        <v>2.0973179349292752E-2</v>
      </c>
      <c r="G86">
        <f t="shared" si="7"/>
        <v>2.9852570572510569E-2</v>
      </c>
      <c r="H86">
        <f t="shared" si="7"/>
        <v>1.0192826734197498E-2</v>
      </c>
      <c r="I86">
        <f t="shared" si="7"/>
        <v>2.4086837454573483E-2</v>
      </c>
      <c r="J86">
        <f t="shared" si="7"/>
        <v>4.3490004461869659E-2</v>
      </c>
      <c r="K86">
        <f t="shared" si="7"/>
        <v>1.5355981022663449E-2</v>
      </c>
      <c r="L86">
        <f t="shared" si="7"/>
        <v>1.5201025183496537E-2</v>
      </c>
      <c r="M86">
        <f t="shared" si="7"/>
        <v>5.6690573878302779E-2</v>
      </c>
      <c r="N86">
        <f t="shared" si="7"/>
        <v>1.1531421353848796E-2</v>
      </c>
      <c r="O86">
        <f t="shared" si="7"/>
        <v>7.5143078164259412E-3</v>
      </c>
      <c r="P86">
        <f t="shared" si="7"/>
        <v>9.6911478467013E-3</v>
      </c>
      <c r="Q86">
        <f t="shared" si="7"/>
        <v>1.2656372887822169E-2</v>
      </c>
      <c r="R86">
        <f t="shared" si="7"/>
        <v>3.913011973534454E-2</v>
      </c>
      <c r="S86">
        <f t="shared" si="7"/>
        <v>1.54770029773209E-2</v>
      </c>
      <c r="T86">
        <f t="shared" si="7"/>
        <v>2.9556449668388794E-2</v>
      </c>
      <c r="U86">
        <f t="shared" si="7"/>
        <v>4.638219364540664E-3</v>
      </c>
      <c r="V86">
        <f t="shared" si="7"/>
        <v>9.5283818190708535E-3</v>
      </c>
    </row>
  </sheetData>
  <sortState xmlns:xlrd2="http://schemas.microsoft.com/office/spreadsheetml/2017/richdata2" ref="A1:V78">
    <sortCondition descending="1" ref="B1"/>
  </sortState>
  <mergeCells count="3">
    <mergeCell ref="C1:L1"/>
    <mergeCell ref="M1:Q1"/>
    <mergeCell ref="R1:V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5C839-62BE-4CA0-B126-EEBD037EB1D8}">
  <dimension ref="A1:AP88"/>
  <sheetViews>
    <sheetView workbookViewId="0">
      <selection activeCell="V88" sqref="B2:V88"/>
    </sheetView>
  </sheetViews>
  <sheetFormatPr defaultRowHeight="15" x14ac:dyDescent="0.25"/>
  <sheetData>
    <row r="1" spans="1:42" x14ac:dyDescent="0.25">
      <c r="B1">
        <v>5</v>
      </c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 t="s">
        <v>1</v>
      </c>
      <c r="N1" s="2"/>
      <c r="O1" s="2"/>
      <c r="P1" s="2"/>
      <c r="Q1" s="2"/>
      <c r="R1" s="2" t="s">
        <v>2</v>
      </c>
      <c r="S1" s="2"/>
      <c r="T1" s="2"/>
      <c r="U1" s="2"/>
      <c r="V1" s="2"/>
    </row>
    <row r="2" spans="1:42" x14ac:dyDescent="0.25">
      <c r="A2" t="s">
        <v>3</v>
      </c>
      <c r="B2">
        <v>4</v>
      </c>
      <c r="C2" s="1">
        <v>1.04E-2</v>
      </c>
      <c r="D2" s="1">
        <v>1.66E-2</v>
      </c>
      <c r="E2" s="1">
        <v>0</v>
      </c>
      <c r="F2" s="1">
        <v>0.28899999999999998</v>
      </c>
      <c r="G2" s="1">
        <v>7.0500000000000001E-4</v>
      </c>
      <c r="H2" s="1">
        <v>0</v>
      </c>
      <c r="I2" s="1">
        <v>0.20300000000000001</v>
      </c>
      <c r="J2" s="1">
        <v>0.13800000000000001</v>
      </c>
      <c r="K2" s="1">
        <v>1.2800000000000001E-2</v>
      </c>
      <c r="L2" s="1">
        <v>5.9100000000000005E-4</v>
      </c>
      <c r="M2" s="1">
        <v>8.8400000000000006E-2</v>
      </c>
      <c r="N2" s="1">
        <v>0</v>
      </c>
      <c r="O2" s="1">
        <v>0</v>
      </c>
      <c r="P2" s="1">
        <v>0</v>
      </c>
      <c r="Q2" s="1">
        <v>2.9899999999999999E-2</v>
      </c>
      <c r="R2" s="1">
        <v>4.1799999999999997E-2</v>
      </c>
      <c r="S2" s="1">
        <v>0</v>
      </c>
      <c r="T2" s="1">
        <v>0</v>
      </c>
      <c r="U2" s="1">
        <v>1.75E-3</v>
      </c>
      <c r="V2" s="1">
        <v>5.8700000000000002E-3</v>
      </c>
    </row>
    <row r="3" spans="1:42" x14ac:dyDescent="0.25">
      <c r="A3" t="s">
        <v>4</v>
      </c>
      <c r="B3">
        <v>4</v>
      </c>
      <c r="C3" s="1">
        <v>8.4700000000000001E-3</v>
      </c>
      <c r="D3" s="1">
        <v>2.3500000000000001E-3</v>
      </c>
      <c r="E3" s="1">
        <v>1.24E-3</v>
      </c>
      <c r="F3" s="1">
        <v>8.6999999999999994E-2</v>
      </c>
      <c r="G3" s="1">
        <v>7.2199999999999999E-3</v>
      </c>
      <c r="H3" s="1">
        <v>3.7300000000000001E-4</v>
      </c>
      <c r="I3" s="1">
        <v>0.28699999999999998</v>
      </c>
      <c r="J3" s="1">
        <v>7.2599999999999998E-2</v>
      </c>
      <c r="K3" s="1">
        <v>0</v>
      </c>
      <c r="L3" s="1">
        <v>3.0899999999999999E-3</v>
      </c>
      <c r="M3" s="1">
        <v>0</v>
      </c>
      <c r="N3" s="1">
        <v>0</v>
      </c>
      <c r="O3" s="1">
        <v>0</v>
      </c>
      <c r="P3" s="1">
        <v>0</v>
      </c>
      <c r="Q3" s="1">
        <v>2.58E-2</v>
      </c>
      <c r="R3" s="1">
        <v>8.5599999999999996E-2</v>
      </c>
      <c r="S3" s="1">
        <v>8.8900000000000007E-2</v>
      </c>
      <c r="T3" s="1">
        <v>0</v>
      </c>
      <c r="U3" s="1">
        <v>0.23699999999999999</v>
      </c>
      <c r="V3" s="1">
        <v>0</v>
      </c>
    </row>
    <row r="4" spans="1:42" x14ac:dyDescent="0.25">
      <c r="A4" t="s">
        <v>7</v>
      </c>
      <c r="B4">
        <v>4</v>
      </c>
      <c r="C4" s="1">
        <v>7.1700000000000002E-3</v>
      </c>
      <c r="D4" s="1">
        <v>1.65E-3</v>
      </c>
      <c r="E4" s="1">
        <v>1.5299999999999999E-3</v>
      </c>
      <c r="F4" s="1">
        <v>2.1100000000000001E-2</v>
      </c>
      <c r="G4" s="1">
        <v>1.9099999999999999E-2</v>
      </c>
      <c r="H4" s="1">
        <v>2.1100000000000001E-2</v>
      </c>
      <c r="I4" s="1">
        <v>0.16</v>
      </c>
      <c r="J4" s="1">
        <v>0.183</v>
      </c>
      <c r="K4" s="1">
        <v>0</v>
      </c>
      <c r="L4" s="1">
        <v>1.65E-3</v>
      </c>
      <c r="M4" s="1">
        <v>0</v>
      </c>
      <c r="N4" s="1">
        <v>0</v>
      </c>
      <c r="O4" s="1">
        <v>0</v>
      </c>
      <c r="P4" s="1">
        <v>9.4900000000000002E-3</v>
      </c>
      <c r="Q4" s="1">
        <v>0</v>
      </c>
      <c r="R4" s="1">
        <v>8.5999999999999993E-2</v>
      </c>
      <c r="S4" s="1">
        <v>1.7399999999999999E-2</v>
      </c>
      <c r="T4" s="1">
        <v>0</v>
      </c>
      <c r="U4" s="1">
        <v>0.315</v>
      </c>
      <c r="V4" s="1">
        <v>0</v>
      </c>
    </row>
    <row r="5" spans="1:42" x14ac:dyDescent="0.25">
      <c r="A5" t="s">
        <v>10</v>
      </c>
      <c r="B5">
        <v>4</v>
      </c>
      <c r="C5" s="1">
        <v>0</v>
      </c>
      <c r="D5" s="1">
        <v>0</v>
      </c>
      <c r="E5" s="1">
        <v>0</v>
      </c>
      <c r="F5" s="1">
        <v>9.4700000000000006E-2</v>
      </c>
      <c r="G5" s="1">
        <v>0</v>
      </c>
      <c r="H5" s="1">
        <v>0</v>
      </c>
      <c r="I5" s="1">
        <v>0.17499999999999999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0.10100000000000001</v>
      </c>
      <c r="R5" s="1">
        <v>4.7500000000000001E-2</v>
      </c>
      <c r="S5" s="1">
        <v>0</v>
      </c>
      <c r="T5" s="1">
        <v>0</v>
      </c>
      <c r="U5" s="1">
        <v>0</v>
      </c>
      <c r="V5" s="1">
        <v>8.5500000000000003E-3</v>
      </c>
    </row>
    <row r="6" spans="1:42" x14ac:dyDescent="0.25">
      <c r="A6" t="s">
        <v>16</v>
      </c>
      <c r="B6">
        <v>4</v>
      </c>
      <c r="C6" s="1">
        <v>0</v>
      </c>
      <c r="D6" s="1">
        <v>1.01E-3</v>
      </c>
      <c r="E6" s="1">
        <v>0</v>
      </c>
      <c r="F6" s="1">
        <v>6.0999999999999999E-2</v>
      </c>
      <c r="G6" s="1">
        <v>0</v>
      </c>
      <c r="H6" s="1">
        <v>0</v>
      </c>
      <c r="I6" s="1">
        <v>0.13900000000000001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5.1700000000000003E-2</v>
      </c>
      <c r="R6" s="1">
        <v>1.77E-2</v>
      </c>
      <c r="S6" s="1">
        <v>0</v>
      </c>
      <c r="T6" s="1">
        <v>0</v>
      </c>
      <c r="U6" s="1">
        <v>0</v>
      </c>
      <c r="V6" s="1">
        <v>0</v>
      </c>
    </row>
    <row r="7" spans="1:42" x14ac:dyDescent="0.25">
      <c r="A7" t="s">
        <v>18</v>
      </c>
      <c r="B7">
        <v>4</v>
      </c>
      <c r="C7" s="1">
        <v>1.34E-2</v>
      </c>
      <c r="D7" s="1">
        <v>1.5399999999999999E-3</v>
      </c>
      <c r="E7" s="1">
        <v>1.0499999999999999E-3</v>
      </c>
      <c r="F7" s="1">
        <v>0</v>
      </c>
      <c r="G7" s="1">
        <v>8.8100000000000001E-3</v>
      </c>
      <c r="H7" s="1">
        <v>0</v>
      </c>
      <c r="I7" s="1">
        <v>0.111</v>
      </c>
      <c r="J7" s="1">
        <v>0.11600000000000001</v>
      </c>
      <c r="K7" s="1">
        <v>0</v>
      </c>
      <c r="L7" s="1">
        <v>9.9699999999999997E-3</v>
      </c>
      <c r="M7" s="1">
        <v>0</v>
      </c>
      <c r="N7" s="1">
        <v>2.07E-2</v>
      </c>
      <c r="O7" s="1">
        <v>0</v>
      </c>
      <c r="P7" s="1">
        <v>0</v>
      </c>
      <c r="Q7" s="1">
        <v>0</v>
      </c>
      <c r="R7" s="1">
        <v>4.0399999999999998E-2</v>
      </c>
      <c r="S7" s="1">
        <v>5.5899999999999998E-2</v>
      </c>
      <c r="T7" s="1">
        <v>0</v>
      </c>
      <c r="U7" s="1">
        <v>0.25700000000000001</v>
      </c>
      <c r="V7" s="1">
        <v>0</v>
      </c>
    </row>
    <row r="8" spans="1:42" x14ac:dyDescent="0.25">
      <c r="A8" t="s">
        <v>43</v>
      </c>
      <c r="B8">
        <v>4</v>
      </c>
      <c r="C8" s="1">
        <v>0</v>
      </c>
      <c r="D8" s="1">
        <v>3.9099999999999999E-8</v>
      </c>
      <c r="E8" s="1">
        <v>0</v>
      </c>
      <c r="F8" s="1">
        <v>0</v>
      </c>
      <c r="G8" s="1">
        <v>0</v>
      </c>
      <c r="H8" s="1">
        <v>0</v>
      </c>
      <c r="I8" s="1">
        <v>4.1200000000000001E-2</v>
      </c>
      <c r="J8" s="1">
        <v>7.3700000000000002E-2</v>
      </c>
      <c r="K8" s="1">
        <v>0</v>
      </c>
      <c r="L8" s="1">
        <v>7.8899999999999999E-4</v>
      </c>
      <c r="M8" s="1">
        <v>0</v>
      </c>
      <c r="N8" s="1">
        <v>0</v>
      </c>
      <c r="O8" s="1">
        <v>0</v>
      </c>
      <c r="P8" s="1">
        <v>8.6899999999999998E-3</v>
      </c>
      <c r="Q8" s="1">
        <v>1.31E-3</v>
      </c>
      <c r="R8" s="1">
        <v>0.27700000000000002</v>
      </c>
      <c r="S8" s="1">
        <v>0</v>
      </c>
      <c r="T8" s="1">
        <v>7.6099999999999996E-3</v>
      </c>
      <c r="U8" s="1">
        <v>0</v>
      </c>
      <c r="V8" s="1">
        <v>0</v>
      </c>
    </row>
    <row r="9" spans="1:42" x14ac:dyDescent="0.25">
      <c r="A9" t="s">
        <v>46</v>
      </c>
      <c r="B9">
        <v>4</v>
      </c>
      <c r="C9" s="1">
        <v>0</v>
      </c>
      <c r="D9" s="1">
        <v>0</v>
      </c>
      <c r="E9" s="1">
        <v>0</v>
      </c>
      <c r="F9" s="1">
        <v>0</v>
      </c>
      <c r="G9" s="1">
        <v>5.6400000000000005E-4</v>
      </c>
      <c r="H9" s="1">
        <v>3.0599999999999999E-2</v>
      </c>
      <c r="I9" s="1">
        <v>5.47E-3</v>
      </c>
      <c r="J9" s="1">
        <v>7.8700000000000006E-2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6.3400000000000001E-3</v>
      </c>
      <c r="Q9" s="1">
        <v>0</v>
      </c>
      <c r="R9" s="1">
        <v>0.34799999999999998</v>
      </c>
      <c r="S9" s="1">
        <v>0</v>
      </c>
      <c r="T9" s="1">
        <v>0.104</v>
      </c>
      <c r="U9" s="1">
        <v>0</v>
      </c>
      <c r="V9" s="1">
        <v>0</v>
      </c>
      <c r="W9" s="1">
        <f>C10-W11</f>
        <v>2.6504588764428346E-3</v>
      </c>
      <c r="X9" s="1">
        <f t="shared" ref="X9:AP9" si="0">D10-X11</f>
        <v>5.9441680292043539E-4</v>
      </c>
      <c r="Y9" s="1">
        <f t="shared" si="0"/>
        <v>2.0219002215695215E-4</v>
      </c>
      <c r="Z9" s="1">
        <f t="shared" si="0"/>
        <v>2.928515755458129E-2</v>
      </c>
      <c r="AA9" s="1">
        <f t="shared" si="0"/>
        <v>1.7361202276738831E-3</v>
      </c>
      <c r="AB9" s="1">
        <f t="shared" si="0"/>
        <v>1.5055528157229036E-3</v>
      </c>
      <c r="AC9" s="1">
        <f t="shared" si="0"/>
        <v>0.10357248912897754</v>
      </c>
      <c r="AD9" s="1">
        <f t="shared" si="0"/>
        <v>5.6773710663564639E-2</v>
      </c>
      <c r="AE9" s="1">
        <f t="shared" si="0"/>
        <v>-2.552485287265246E-4</v>
      </c>
      <c r="AF9" s="1">
        <f t="shared" si="0"/>
        <v>6.2290316575500907E-4</v>
      </c>
      <c r="AG9" s="1">
        <f t="shared" si="0"/>
        <v>-1.7628101515175625E-3</v>
      </c>
      <c r="AH9" s="1">
        <f t="shared" si="0"/>
        <v>-4.1278473004992657E-4</v>
      </c>
      <c r="AI9" s="1" t="e">
        <f t="shared" si="0"/>
        <v>#NUM!</v>
      </c>
      <c r="AJ9" s="1">
        <f t="shared" si="0"/>
        <v>1.2941180371044188E-3</v>
      </c>
      <c r="AK9" s="1">
        <f t="shared" si="0"/>
        <v>1.15647641237404E-2</v>
      </c>
      <c r="AL9" s="1">
        <f t="shared" si="0"/>
        <v>6.7288109684546363E-2</v>
      </c>
      <c r="AM9" s="1">
        <f t="shared" si="0"/>
        <v>6.3794782188388664E-3</v>
      </c>
      <c r="AN9" s="1">
        <f t="shared" si="0"/>
        <v>-1.0049681499316784E-3</v>
      </c>
      <c r="AO9" s="1">
        <f t="shared" si="0"/>
        <v>4.3516172403673593E-2</v>
      </c>
      <c r="AP9" s="1">
        <f t="shared" si="0"/>
        <v>4.0308580082114168E-4</v>
      </c>
    </row>
    <row r="10" spans="1:42" x14ac:dyDescent="0.25">
      <c r="B10" t="s">
        <v>80</v>
      </c>
      <c r="C10" s="1">
        <f>AVERAGE(C2:C9)</f>
        <v>4.9299999999999995E-3</v>
      </c>
      <c r="D10" s="1">
        <f t="shared" ref="D10:V10" si="1">AVERAGE(D2:D9)</f>
        <v>2.8937548875000003E-3</v>
      </c>
      <c r="E10" s="1">
        <f t="shared" si="1"/>
        <v>4.7749999999999995E-4</v>
      </c>
      <c r="F10" s="1">
        <f t="shared" si="1"/>
        <v>6.9099999999999995E-2</v>
      </c>
      <c r="G10" s="1">
        <f t="shared" si="1"/>
        <v>4.5498750000000001E-3</v>
      </c>
      <c r="H10" s="1">
        <f t="shared" si="1"/>
        <v>6.5091249999999993E-3</v>
      </c>
      <c r="I10" s="1">
        <f t="shared" si="1"/>
        <v>0.14020874999999999</v>
      </c>
      <c r="J10" s="1">
        <f t="shared" si="1"/>
        <v>8.2750000000000004E-2</v>
      </c>
      <c r="K10" s="1">
        <f t="shared" si="1"/>
        <v>1.6000000000000001E-3</v>
      </c>
      <c r="L10" s="1">
        <f t="shared" si="1"/>
        <v>2.01125E-3</v>
      </c>
      <c r="M10" s="1">
        <f t="shared" si="1"/>
        <v>1.1050000000000001E-2</v>
      </c>
      <c r="N10" s="1">
        <f t="shared" si="1"/>
        <v>2.5875E-3</v>
      </c>
      <c r="O10" s="1">
        <f t="shared" si="1"/>
        <v>0</v>
      </c>
      <c r="P10" s="1">
        <f t="shared" si="1"/>
        <v>3.065E-3</v>
      </c>
      <c r="Q10" s="1">
        <f t="shared" si="1"/>
        <v>2.6213750000000001E-2</v>
      </c>
      <c r="R10" s="1">
        <f t="shared" si="1"/>
        <v>0.11799999999999999</v>
      </c>
      <c r="S10" s="1">
        <f t="shared" si="1"/>
        <v>2.0275000000000001E-2</v>
      </c>
      <c r="T10" s="1">
        <f t="shared" si="1"/>
        <v>1.395125E-2</v>
      </c>
      <c r="U10" s="1">
        <f t="shared" si="1"/>
        <v>0.10134375</v>
      </c>
      <c r="V10" s="1">
        <f t="shared" si="1"/>
        <v>1.8025000000000001E-3</v>
      </c>
      <c r="W10" s="1">
        <f>C10+W11</f>
        <v>7.2095411235571644E-3</v>
      </c>
      <c r="X10" s="1">
        <f t="shared" ref="X10:AP10" si="2">D10+X11</f>
        <v>5.1930929720795651E-3</v>
      </c>
      <c r="Y10" s="1">
        <f t="shared" si="2"/>
        <v>7.5280997784304775E-4</v>
      </c>
      <c r="Z10" s="1">
        <f t="shared" si="2"/>
        <v>0.1089148424454187</v>
      </c>
      <c r="AA10" s="1">
        <f t="shared" si="2"/>
        <v>7.3636297723261171E-3</v>
      </c>
      <c r="AB10" s="1">
        <f t="shared" si="2"/>
        <v>1.1512697184277096E-2</v>
      </c>
      <c r="AC10" s="1">
        <f t="shared" si="2"/>
        <v>0.17684501087102245</v>
      </c>
      <c r="AD10" s="1">
        <f t="shared" si="2"/>
        <v>0.10872628933643537</v>
      </c>
      <c r="AE10" s="1">
        <f t="shared" si="2"/>
        <v>3.4552485287265245E-3</v>
      </c>
      <c r="AF10" s="1">
        <f t="shared" si="2"/>
        <v>3.3995968342449912E-3</v>
      </c>
      <c r="AG10" s="1">
        <f t="shared" si="2"/>
        <v>2.3862810151517564E-2</v>
      </c>
      <c r="AH10" s="1">
        <f t="shared" si="2"/>
        <v>5.5877847300499269E-3</v>
      </c>
      <c r="AI10" s="1" t="e">
        <f t="shared" si="2"/>
        <v>#NUM!</v>
      </c>
      <c r="AJ10" s="1">
        <f t="shared" si="2"/>
        <v>4.8358819628955812E-3</v>
      </c>
      <c r="AK10" s="1">
        <f t="shared" si="2"/>
        <v>4.0862735876259604E-2</v>
      </c>
      <c r="AL10" s="1">
        <f t="shared" si="2"/>
        <v>0.16871189031545364</v>
      </c>
      <c r="AM10" s="1">
        <f t="shared" si="2"/>
        <v>3.4170521781161138E-2</v>
      </c>
      <c r="AN10" s="1">
        <f t="shared" si="2"/>
        <v>2.8907468149931677E-2</v>
      </c>
      <c r="AO10" s="1">
        <f t="shared" si="2"/>
        <v>0.15917132759632641</v>
      </c>
      <c r="AP10" s="1">
        <f t="shared" si="2"/>
        <v>3.2019141991788585E-3</v>
      </c>
    </row>
    <row r="11" spans="1:42" x14ac:dyDescent="0.25">
      <c r="C11">
        <f>_xlfn.STDEV.P(C2:C9)</f>
        <v>5.2013291570520712E-3</v>
      </c>
      <c r="D11">
        <f t="shared" ref="D11:V11" si="3">_xlfn.STDEV.P(D2:D9)</f>
        <v>5.2465007530029927E-3</v>
      </c>
      <c r="E11">
        <f t="shared" si="3"/>
        <v>6.2818687506187201E-4</v>
      </c>
      <c r="F11">
        <f t="shared" si="3"/>
        <v>9.0847275688377124E-2</v>
      </c>
      <c r="G11">
        <f t="shared" si="3"/>
        <v>6.4202679157006363E-3</v>
      </c>
      <c r="H11">
        <f t="shared" si="3"/>
        <v>1.1416870537033124E-2</v>
      </c>
      <c r="I11">
        <f t="shared" si="3"/>
        <v>8.3594566425919697E-2</v>
      </c>
      <c r="J11">
        <f t="shared" si="3"/>
        <v>5.9271240918340823E-2</v>
      </c>
      <c r="K11">
        <f t="shared" si="3"/>
        <v>4.2332020977033447E-3</v>
      </c>
      <c r="L11">
        <f t="shared" si="3"/>
        <v>3.1678519832056547E-3</v>
      </c>
      <c r="M11">
        <f t="shared" si="3"/>
        <v>2.9235551987263731E-2</v>
      </c>
      <c r="N11">
        <f t="shared" si="3"/>
        <v>6.8458815173796277E-3</v>
      </c>
      <c r="O11">
        <f t="shared" si="3"/>
        <v>0</v>
      </c>
      <c r="P11">
        <f t="shared" si="3"/>
        <v>4.0406991969212458E-3</v>
      </c>
      <c r="Q11">
        <f t="shared" si="3"/>
        <v>3.3425234829952959E-2</v>
      </c>
      <c r="R11">
        <f t="shared" si="3"/>
        <v>0.11571154868897056</v>
      </c>
      <c r="S11">
        <f t="shared" si="3"/>
        <v>3.1706022692857584E-2</v>
      </c>
      <c r="T11">
        <f t="shared" si="3"/>
        <v>3.4126260210247179E-2</v>
      </c>
      <c r="U11">
        <f t="shared" si="3"/>
        <v>0.13194772505972774</v>
      </c>
      <c r="V11">
        <f t="shared" si="3"/>
        <v>3.1931048761354524E-3</v>
      </c>
      <c r="W11">
        <f>_xlfn.CONFIDENCE.NORM(0.05,C11,20)</f>
        <v>2.2795411235571649E-3</v>
      </c>
      <c r="X11">
        <f t="shared" ref="X11:AP11" si="4">_xlfn.CONFIDENCE.NORM(0.05,D11,20)</f>
        <v>2.2993380845795649E-3</v>
      </c>
      <c r="Y11">
        <f t="shared" si="4"/>
        <v>2.753099778430478E-4</v>
      </c>
      <c r="Z11">
        <f t="shared" si="4"/>
        <v>3.9814842445418705E-2</v>
      </c>
      <c r="AA11">
        <f t="shared" si="4"/>
        <v>2.813754772326117E-3</v>
      </c>
      <c r="AB11">
        <f t="shared" si="4"/>
        <v>5.0035721842770957E-3</v>
      </c>
      <c r="AC11">
        <f t="shared" si="4"/>
        <v>3.6636260871022459E-2</v>
      </c>
      <c r="AD11">
        <f t="shared" si="4"/>
        <v>2.5976289336435362E-2</v>
      </c>
      <c r="AE11">
        <f t="shared" si="4"/>
        <v>1.8552485287265247E-3</v>
      </c>
      <c r="AF11">
        <f t="shared" si="4"/>
        <v>1.388346834244991E-3</v>
      </c>
      <c r="AG11">
        <f t="shared" si="4"/>
        <v>1.2812810151517563E-2</v>
      </c>
      <c r="AH11">
        <f t="shared" si="4"/>
        <v>3.0002847300499265E-3</v>
      </c>
      <c r="AI11" t="e">
        <f t="shared" si="4"/>
        <v>#NUM!</v>
      </c>
      <c r="AJ11">
        <f t="shared" si="4"/>
        <v>1.7708819628955812E-3</v>
      </c>
      <c r="AK11">
        <f t="shared" si="4"/>
        <v>1.4648985876259601E-2</v>
      </c>
      <c r="AL11">
        <f t="shared" si="4"/>
        <v>5.0711890315453631E-2</v>
      </c>
      <c r="AM11">
        <f t="shared" si="4"/>
        <v>1.3895521781161135E-2</v>
      </c>
      <c r="AN11">
        <f t="shared" si="4"/>
        <v>1.4956218149931678E-2</v>
      </c>
      <c r="AO11">
        <f t="shared" si="4"/>
        <v>5.7827577596326403E-2</v>
      </c>
      <c r="AP11">
        <f t="shared" si="4"/>
        <v>1.3994141991788584E-3</v>
      </c>
    </row>
    <row r="12" spans="1:42" x14ac:dyDescent="0.25">
      <c r="A12" t="s">
        <v>5</v>
      </c>
      <c r="B12">
        <v>3</v>
      </c>
      <c r="C12" s="1">
        <v>0.186</v>
      </c>
      <c r="D12" s="1">
        <v>3.6700000000000003E-2</v>
      </c>
      <c r="E12" s="1">
        <v>0.152</v>
      </c>
      <c r="F12" s="1">
        <v>4.1300000000000003E-2</v>
      </c>
      <c r="G12" s="1">
        <v>0.19400000000000001</v>
      </c>
      <c r="H12" s="1">
        <v>3.8899999999999998E-3</v>
      </c>
      <c r="I12" s="1">
        <v>7.5700000000000003E-3</v>
      </c>
      <c r="J12" s="1">
        <v>0.151</v>
      </c>
      <c r="K12" s="1">
        <v>0</v>
      </c>
      <c r="L12" s="1">
        <v>3.7400000000000003E-2</v>
      </c>
      <c r="M12" s="1">
        <v>4.4999999999999998E-2</v>
      </c>
      <c r="N12" s="1">
        <v>5.1799999999999999E-2</v>
      </c>
      <c r="O12" s="1">
        <v>0.27100000000000002</v>
      </c>
      <c r="P12" s="1">
        <v>0.122</v>
      </c>
      <c r="Q12" s="1">
        <v>0</v>
      </c>
      <c r="R12" s="1">
        <v>0</v>
      </c>
      <c r="S12" s="1">
        <v>6.43E-3</v>
      </c>
      <c r="T12" s="1">
        <v>0</v>
      </c>
      <c r="U12" s="1">
        <v>3.0300000000000001E-2</v>
      </c>
      <c r="V12" s="1">
        <v>0.11</v>
      </c>
    </row>
    <row r="13" spans="1:42" x14ac:dyDescent="0.25">
      <c r="A13" t="s">
        <v>8</v>
      </c>
      <c r="B13">
        <v>3</v>
      </c>
      <c r="C13" s="1">
        <v>0.253</v>
      </c>
      <c r="D13" s="1">
        <v>4.0400000000000002E-3</v>
      </c>
      <c r="E13" s="1">
        <v>0.246</v>
      </c>
      <c r="F13" s="1">
        <v>0</v>
      </c>
      <c r="G13" s="1">
        <v>0.186</v>
      </c>
      <c r="H13" s="1">
        <v>1.3599999999999999E-2</v>
      </c>
      <c r="I13" s="1">
        <v>1.2E-4</v>
      </c>
      <c r="J13" s="1">
        <v>1.6900000000000001E-3</v>
      </c>
      <c r="K13" s="1">
        <v>4.7600000000000003E-2</v>
      </c>
      <c r="L13" s="1">
        <v>1.2699999999999999E-2</v>
      </c>
      <c r="M13" s="1">
        <v>1.35E-2</v>
      </c>
      <c r="N13" s="1">
        <v>3.2199999999999999E-2</v>
      </c>
      <c r="O13" s="1">
        <v>0.223</v>
      </c>
      <c r="P13" s="1">
        <v>0.129</v>
      </c>
      <c r="Q13" s="1">
        <v>0</v>
      </c>
      <c r="R13" s="1">
        <v>9.8499999999999994E-3</v>
      </c>
      <c r="S13" s="1">
        <v>0</v>
      </c>
      <c r="T13" s="1">
        <v>0</v>
      </c>
      <c r="U13" s="1">
        <v>6.0600000000000003E-3</v>
      </c>
      <c r="V13" s="1">
        <v>0.112</v>
      </c>
    </row>
    <row r="14" spans="1:42" x14ac:dyDescent="0.25">
      <c r="A14" t="s">
        <v>13</v>
      </c>
      <c r="B14">
        <v>3</v>
      </c>
      <c r="C14" s="1">
        <v>0.19600000000000001</v>
      </c>
      <c r="D14" s="1">
        <v>8.1899999999999994E-3</v>
      </c>
      <c r="E14" s="1">
        <v>0.159</v>
      </c>
      <c r="F14" s="1">
        <v>0</v>
      </c>
      <c r="G14" s="1">
        <v>0.182</v>
      </c>
      <c r="H14" s="1">
        <v>8.3800000000000003E-3</v>
      </c>
      <c r="I14" s="1">
        <v>0</v>
      </c>
      <c r="J14" s="1">
        <v>3.7599999999999999E-3</v>
      </c>
      <c r="K14" s="1">
        <v>0</v>
      </c>
      <c r="L14" s="1">
        <v>1.4500000000000001E-2</v>
      </c>
      <c r="M14" s="1">
        <v>0</v>
      </c>
      <c r="N14" s="1">
        <v>5.3499999999999999E-2</v>
      </c>
      <c r="O14" s="1">
        <v>0.27</v>
      </c>
      <c r="P14" s="1">
        <v>0.1</v>
      </c>
      <c r="Q14" s="1">
        <v>0</v>
      </c>
      <c r="R14" s="1">
        <v>5.79E-3</v>
      </c>
      <c r="S14" s="1">
        <v>2.5899999999999999E-2</v>
      </c>
      <c r="T14" s="1">
        <v>0</v>
      </c>
      <c r="U14" s="1">
        <v>1.01E-3</v>
      </c>
      <c r="V14" s="1">
        <v>0.114</v>
      </c>
    </row>
    <row r="15" spans="1:42" x14ac:dyDescent="0.25">
      <c r="A15" t="s">
        <v>14</v>
      </c>
      <c r="B15">
        <v>3</v>
      </c>
      <c r="C15" s="1">
        <v>6.8099999999999994E-2</v>
      </c>
      <c r="D15" s="1">
        <v>9.2700000000000005E-3</v>
      </c>
      <c r="E15" s="1">
        <v>0</v>
      </c>
      <c r="F15" s="1">
        <v>4.9299999999999997E-2</v>
      </c>
      <c r="G15" s="1">
        <v>0.18099999999999999</v>
      </c>
      <c r="H15" s="1">
        <v>0</v>
      </c>
      <c r="I15" s="1">
        <v>2.0799999999999998E-3</v>
      </c>
      <c r="J15" s="1">
        <v>2.5500000000000002E-3</v>
      </c>
      <c r="K15" s="1">
        <v>5.8000000000000003E-2</v>
      </c>
      <c r="L15" s="1">
        <v>1.5299999999999999E-2</v>
      </c>
      <c r="M15" s="1">
        <v>0.127</v>
      </c>
      <c r="N15" s="1">
        <v>0</v>
      </c>
      <c r="O15" s="1">
        <v>0</v>
      </c>
      <c r="P15" s="1">
        <v>0.24</v>
      </c>
      <c r="Q15" s="1">
        <v>0</v>
      </c>
      <c r="R15" s="1">
        <v>0</v>
      </c>
      <c r="S15" s="1">
        <v>0</v>
      </c>
      <c r="T15" s="1">
        <v>0.111</v>
      </c>
      <c r="U15" s="1">
        <v>0</v>
      </c>
      <c r="V15" s="1">
        <v>0</v>
      </c>
    </row>
    <row r="16" spans="1:42" x14ac:dyDescent="0.25">
      <c r="A16" t="s">
        <v>20</v>
      </c>
      <c r="B16">
        <v>3</v>
      </c>
      <c r="C16" s="1">
        <v>0.185</v>
      </c>
      <c r="D16" s="1">
        <v>0</v>
      </c>
      <c r="E16" s="1">
        <v>0</v>
      </c>
      <c r="F16" s="1">
        <v>2.0100000000000001E-3</v>
      </c>
      <c r="G16" s="1">
        <v>2.64E-3</v>
      </c>
      <c r="H16" s="1">
        <v>0</v>
      </c>
      <c r="I16" s="1">
        <v>1.83E-2</v>
      </c>
      <c r="J16" s="1">
        <v>2.64E-3</v>
      </c>
      <c r="K16" s="1">
        <v>4.1799999999999997E-2</v>
      </c>
      <c r="L16" s="1">
        <v>2.0600000000000002E-3</v>
      </c>
      <c r="M16" s="1">
        <v>0.16300000000000001</v>
      </c>
      <c r="N16" s="1">
        <v>3.3700000000000001E-2</v>
      </c>
      <c r="O16" s="1">
        <v>0</v>
      </c>
      <c r="P16" s="1">
        <v>0.222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</row>
    <row r="17" spans="1:22" x14ac:dyDescent="0.25">
      <c r="A17" t="s">
        <v>31</v>
      </c>
      <c r="B17">
        <v>3</v>
      </c>
      <c r="C17" s="1">
        <v>7.17E-2</v>
      </c>
      <c r="D17" s="1">
        <v>1.1000000000000001E-3</v>
      </c>
      <c r="E17" s="1">
        <v>0</v>
      </c>
      <c r="F17" s="1">
        <v>3.0300000000000001E-2</v>
      </c>
      <c r="G17" s="1">
        <v>8.5400000000000005E-4</v>
      </c>
      <c r="H17" s="1">
        <v>0</v>
      </c>
      <c r="I17" s="1">
        <v>0</v>
      </c>
      <c r="J17" s="1">
        <v>5.3800000000000002E-3</v>
      </c>
      <c r="K17" s="1">
        <v>4.82E-2</v>
      </c>
      <c r="L17" s="1">
        <v>4.64E-3</v>
      </c>
      <c r="M17" s="1">
        <v>3.3799999999999997E-2</v>
      </c>
      <c r="N17" s="1">
        <v>0</v>
      </c>
      <c r="O17" s="1">
        <v>0</v>
      </c>
      <c r="P17" s="1">
        <v>0.19900000000000001</v>
      </c>
      <c r="Q17" s="1">
        <v>6.1900000000000002E-3</v>
      </c>
      <c r="R17" s="1">
        <v>0</v>
      </c>
      <c r="S17" s="1">
        <v>0</v>
      </c>
      <c r="T17" s="1">
        <v>9.6500000000000004E-4</v>
      </c>
      <c r="U17" s="1">
        <v>0</v>
      </c>
      <c r="V17" s="1">
        <v>0</v>
      </c>
    </row>
    <row r="18" spans="1:22" x14ac:dyDescent="0.25">
      <c r="A18" t="s">
        <v>37</v>
      </c>
      <c r="B18">
        <v>3</v>
      </c>
      <c r="C18" s="1">
        <v>4.4400000000000002E-2</v>
      </c>
      <c r="D18" s="1">
        <v>5.5199999999999997E-3</v>
      </c>
      <c r="E18" s="1">
        <v>0</v>
      </c>
      <c r="F18" s="1">
        <v>2.3800000000000002E-2</v>
      </c>
      <c r="G18" s="1">
        <v>1.74E-3</v>
      </c>
      <c r="H18" s="1">
        <v>0</v>
      </c>
      <c r="I18" s="1">
        <v>0</v>
      </c>
      <c r="J18" s="1">
        <v>4.5399999999999998E-3</v>
      </c>
      <c r="K18" s="1">
        <v>3.9399999999999998E-2</v>
      </c>
      <c r="L18" s="1">
        <v>0</v>
      </c>
      <c r="M18" s="1">
        <v>2.07E-2</v>
      </c>
      <c r="N18" s="1">
        <v>0</v>
      </c>
      <c r="O18" s="1">
        <v>0</v>
      </c>
      <c r="P18" s="1">
        <v>0.19400000000000001</v>
      </c>
      <c r="Q18" s="1">
        <v>6.2199999999999998E-3</v>
      </c>
      <c r="R18" s="1">
        <v>0</v>
      </c>
      <c r="S18" s="1">
        <v>0</v>
      </c>
      <c r="T18" s="1">
        <v>4.3899999999999998E-3</v>
      </c>
      <c r="U18" s="1">
        <v>0</v>
      </c>
      <c r="V18" s="1">
        <v>0</v>
      </c>
    </row>
    <row r="19" spans="1:22" x14ac:dyDescent="0.25">
      <c r="A19" t="s">
        <v>55</v>
      </c>
      <c r="B19">
        <v>3</v>
      </c>
      <c r="C19" s="1">
        <v>6.3399999999999998E-2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2.9499999999999998E-2</v>
      </c>
      <c r="L19" s="1">
        <v>1.23E-3</v>
      </c>
      <c r="M19" s="1">
        <v>1.18E-2</v>
      </c>
      <c r="N19" s="1">
        <v>0</v>
      </c>
      <c r="O19" s="1">
        <v>0</v>
      </c>
      <c r="P19" s="1">
        <v>0.2</v>
      </c>
      <c r="Q19" s="1">
        <v>0</v>
      </c>
      <c r="R19" s="1">
        <v>2.4199999999999998E-3</v>
      </c>
      <c r="S19" s="1">
        <v>0</v>
      </c>
      <c r="T19" s="1">
        <v>1.5100000000000001E-2</v>
      </c>
      <c r="U19" s="1">
        <v>0</v>
      </c>
      <c r="V19" s="1">
        <v>0</v>
      </c>
    </row>
    <row r="20" spans="1:22" x14ac:dyDescent="0.25">
      <c r="A20" t="s">
        <v>70</v>
      </c>
      <c r="B20">
        <v>3</v>
      </c>
      <c r="C20" s="1">
        <v>3.6299999999999999E-2</v>
      </c>
      <c r="D20" s="1">
        <v>0</v>
      </c>
      <c r="E20" s="1">
        <v>0</v>
      </c>
      <c r="F20" s="1">
        <v>0</v>
      </c>
      <c r="G20" s="1">
        <v>0</v>
      </c>
      <c r="H20" s="1">
        <v>4.1399999999999998E-4</v>
      </c>
      <c r="I20" s="1">
        <v>0</v>
      </c>
      <c r="J20" s="1">
        <v>0</v>
      </c>
      <c r="K20" s="1">
        <v>2.6499999999999999E-2</v>
      </c>
      <c r="L20" s="1">
        <v>1.34E-3</v>
      </c>
      <c r="M20" s="1">
        <v>1.2E-2</v>
      </c>
      <c r="N20" s="1">
        <v>0</v>
      </c>
      <c r="O20" s="1">
        <v>0</v>
      </c>
      <c r="P20" s="1">
        <v>0.193</v>
      </c>
      <c r="Q20" s="1">
        <v>0</v>
      </c>
      <c r="R20" s="1">
        <v>4.5300000000000002E-3</v>
      </c>
      <c r="S20" s="1">
        <v>0</v>
      </c>
      <c r="T20" s="1">
        <v>1.66E-2</v>
      </c>
      <c r="U20" s="1">
        <v>0</v>
      </c>
      <c r="V20" s="1">
        <v>0</v>
      </c>
    </row>
    <row r="21" spans="1:22" x14ac:dyDescent="0.25">
      <c r="B21" t="s">
        <v>81</v>
      </c>
      <c r="C21" s="1">
        <f>AVERAGE(C12:C20)</f>
        <v>0.12265555555555557</v>
      </c>
      <c r="D21" s="1">
        <f t="shared" ref="D21:V21" si="5">AVERAGE(D12:D20)</f>
        <v>7.2022222222222227E-3</v>
      </c>
      <c r="E21" s="1">
        <f t="shared" si="5"/>
        <v>6.1888888888888896E-2</v>
      </c>
      <c r="F21" s="1">
        <f t="shared" si="5"/>
        <v>1.6301111111111113E-2</v>
      </c>
      <c r="G21" s="1">
        <f t="shared" si="5"/>
        <v>8.313711111111112E-2</v>
      </c>
      <c r="H21" s="1">
        <f t="shared" si="5"/>
        <v>2.9204444444444443E-3</v>
      </c>
      <c r="I21" s="1">
        <f t="shared" si="5"/>
        <v>3.1188888888888889E-3</v>
      </c>
      <c r="J21" s="1">
        <f t="shared" si="5"/>
        <v>1.906222222222222E-2</v>
      </c>
      <c r="K21" s="1">
        <f t="shared" si="5"/>
        <v>3.2333333333333332E-2</v>
      </c>
      <c r="L21" s="1">
        <f t="shared" si="5"/>
        <v>9.9077777777777775E-3</v>
      </c>
      <c r="M21" s="1">
        <f t="shared" si="5"/>
        <v>4.7422222222222227E-2</v>
      </c>
      <c r="N21" s="1">
        <f t="shared" si="5"/>
        <v>1.9022222222222222E-2</v>
      </c>
      <c r="O21" s="1">
        <f t="shared" si="5"/>
        <v>8.4888888888888889E-2</v>
      </c>
      <c r="P21" s="1">
        <f t="shared" si="5"/>
        <v>0.17766666666666667</v>
      </c>
      <c r="Q21" s="1">
        <f t="shared" si="5"/>
        <v>1.3788888888888889E-3</v>
      </c>
      <c r="R21" s="1">
        <f t="shared" si="5"/>
        <v>2.5100000000000001E-3</v>
      </c>
      <c r="S21" s="1">
        <f t="shared" si="5"/>
        <v>3.5922222222222219E-3</v>
      </c>
      <c r="T21" s="1">
        <f t="shared" si="5"/>
        <v>1.6450555555555555E-2</v>
      </c>
      <c r="U21" s="1">
        <f t="shared" si="5"/>
        <v>4.1522222222222221E-3</v>
      </c>
      <c r="V21" s="1">
        <f t="shared" si="5"/>
        <v>3.7333333333333336E-2</v>
      </c>
    </row>
    <row r="22" spans="1:22" x14ac:dyDescent="0.25">
      <c r="C22">
        <f>_xlfn.STDEV.P(C12:C20)</f>
        <v>7.6691041213880637E-2</v>
      </c>
      <c r="D22">
        <f t="shared" ref="D22:V22" si="6">_xlfn.STDEV.P(D12:D20)</f>
        <v>1.095978991868587E-2</v>
      </c>
      <c r="E22">
        <f t="shared" si="6"/>
        <v>9.0938861567593177E-2</v>
      </c>
      <c r="F22">
        <f t="shared" si="6"/>
        <v>1.8953786162045384E-2</v>
      </c>
      <c r="G22">
        <f t="shared" si="6"/>
        <v>9.1846316880663248E-2</v>
      </c>
      <c r="H22">
        <f t="shared" si="6"/>
        <v>4.6395274450724234E-3</v>
      </c>
      <c r="I22">
        <f t="shared" si="6"/>
        <v>5.8593561353605791E-3</v>
      </c>
      <c r="J22">
        <f t="shared" si="6"/>
        <v>4.6679411302052352E-2</v>
      </c>
      <c r="K22">
        <f t="shared" si="6"/>
        <v>1.948247075364587E-2</v>
      </c>
      <c r="L22">
        <f t="shared" si="6"/>
        <v>1.1303859496038191E-2</v>
      </c>
      <c r="M22">
        <f t="shared" si="6"/>
        <v>5.4282814505304387E-2</v>
      </c>
      <c r="N22">
        <f t="shared" si="6"/>
        <v>2.2264609574528197E-2</v>
      </c>
      <c r="O22">
        <f t="shared" si="6"/>
        <v>0.12074531915882053</v>
      </c>
      <c r="P22">
        <f t="shared" si="6"/>
        <v>4.5711656670433157E-2</v>
      </c>
      <c r="Q22">
        <f t="shared" si="6"/>
        <v>2.579674589488822E-3</v>
      </c>
      <c r="R22">
        <f t="shared" si="6"/>
        <v>3.3370479302654446E-3</v>
      </c>
      <c r="S22">
        <f t="shared" si="6"/>
        <v>8.1378290549995614E-3</v>
      </c>
      <c r="T22">
        <f t="shared" si="6"/>
        <v>3.4008473326873873E-2</v>
      </c>
      <c r="U22">
        <f t="shared" si="6"/>
        <v>9.432009068153422E-3</v>
      </c>
      <c r="V22">
        <f t="shared" si="6"/>
        <v>5.2805723595500939E-2</v>
      </c>
    </row>
    <row r="23" spans="1:22" x14ac:dyDescent="0.25">
      <c r="A23" t="s">
        <v>6</v>
      </c>
      <c r="B23">
        <v>2</v>
      </c>
      <c r="C23" s="1">
        <v>0</v>
      </c>
      <c r="D23" s="1">
        <v>0</v>
      </c>
      <c r="E23" s="1">
        <v>0</v>
      </c>
      <c r="F23" s="1">
        <v>0.30499999999999999</v>
      </c>
      <c r="G23" s="1">
        <v>0</v>
      </c>
      <c r="H23" s="1">
        <v>0</v>
      </c>
      <c r="I23" s="1">
        <v>3.0499999999999999E-2</v>
      </c>
      <c r="J23" s="1">
        <v>9.9500000000000001E-4</v>
      </c>
      <c r="K23" s="1">
        <v>0</v>
      </c>
      <c r="L23" s="1">
        <v>0.20599999999999999</v>
      </c>
      <c r="M23" s="1">
        <v>0</v>
      </c>
      <c r="N23" s="1">
        <v>0</v>
      </c>
      <c r="O23" s="1">
        <v>0</v>
      </c>
      <c r="P23" s="1">
        <v>0</v>
      </c>
      <c r="Q23" s="1">
        <v>0.45200000000000001</v>
      </c>
      <c r="R23" s="1">
        <v>2.2699999999999999E-3</v>
      </c>
      <c r="S23" s="1">
        <v>0</v>
      </c>
      <c r="T23" s="1">
        <v>0</v>
      </c>
      <c r="U23" s="1">
        <v>6.4599999999999996E-3</v>
      </c>
      <c r="V23" s="1">
        <v>0</v>
      </c>
    </row>
    <row r="24" spans="1:22" x14ac:dyDescent="0.25">
      <c r="A24" t="s">
        <v>9</v>
      </c>
      <c r="B24">
        <v>2</v>
      </c>
      <c r="C24" s="1">
        <v>0</v>
      </c>
      <c r="D24" s="1">
        <v>1.6299999999999999E-3</v>
      </c>
      <c r="E24" s="1">
        <v>0</v>
      </c>
      <c r="F24" s="1">
        <v>0.189</v>
      </c>
      <c r="G24" s="1">
        <v>2.8699999999999998E-4</v>
      </c>
      <c r="H24" s="1">
        <v>3.3700000000000002E-3</v>
      </c>
      <c r="I24" s="1">
        <v>2.9000000000000001E-2</v>
      </c>
      <c r="J24" s="1">
        <v>1.5300000000000001E-4</v>
      </c>
      <c r="K24" s="1">
        <v>2.8800000000000002E-3</v>
      </c>
      <c r="L24" s="1">
        <v>2.3599999999999999E-2</v>
      </c>
      <c r="M24" s="1">
        <v>0</v>
      </c>
      <c r="N24" s="1">
        <v>0</v>
      </c>
      <c r="O24" s="1">
        <v>9.4800000000000006E-3</v>
      </c>
      <c r="P24" s="1">
        <v>0</v>
      </c>
      <c r="Q24" s="1">
        <v>5.9499999999999997E-2</v>
      </c>
      <c r="R24" s="1">
        <v>1.5299999999999999E-2</v>
      </c>
      <c r="S24" s="1">
        <v>0</v>
      </c>
      <c r="T24" s="1">
        <v>0</v>
      </c>
      <c r="U24" s="1">
        <v>0</v>
      </c>
      <c r="V24" s="1">
        <v>0</v>
      </c>
    </row>
    <row r="25" spans="1:22" x14ac:dyDescent="0.25">
      <c r="A25" t="s">
        <v>21</v>
      </c>
      <c r="B25">
        <v>2</v>
      </c>
      <c r="C25" s="1">
        <v>0</v>
      </c>
      <c r="D25" s="1">
        <v>2.7599999999999999E-4</v>
      </c>
      <c r="E25" s="1">
        <v>0</v>
      </c>
      <c r="F25" s="1">
        <v>9.7100000000000006E-2</v>
      </c>
      <c r="G25" s="1">
        <v>0</v>
      </c>
      <c r="H25" s="1">
        <v>0</v>
      </c>
      <c r="I25" s="1">
        <v>2.3700000000000001E-3</v>
      </c>
      <c r="J25" s="1">
        <v>0</v>
      </c>
      <c r="K25" s="1">
        <v>0</v>
      </c>
      <c r="L25" s="1">
        <v>0.17</v>
      </c>
      <c r="M25" s="1">
        <v>0</v>
      </c>
      <c r="N25" s="1">
        <v>0</v>
      </c>
      <c r="O25" s="1">
        <v>0</v>
      </c>
      <c r="P25" s="1">
        <v>0</v>
      </c>
      <c r="Q25" s="1">
        <v>0.36899999999999999</v>
      </c>
      <c r="R25" s="1">
        <v>0</v>
      </c>
      <c r="S25" s="1">
        <v>0</v>
      </c>
      <c r="T25" s="1">
        <v>0</v>
      </c>
      <c r="U25" s="1">
        <v>4.1799999999999997E-3</v>
      </c>
      <c r="V25" s="1">
        <v>0</v>
      </c>
    </row>
    <row r="26" spans="1:22" x14ac:dyDescent="0.25">
      <c r="A26" t="s">
        <v>24</v>
      </c>
      <c r="B26">
        <v>2</v>
      </c>
      <c r="C26" s="1">
        <v>0</v>
      </c>
      <c r="D26" s="1">
        <v>0</v>
      </c>
      <c r="E26" s="1">
        <v>0</v>
      </c>
      <c r="F26" s="1">
        <v>6.8400000000000002E-2</v>
      </c>
      <c r="G26" s="1">
        <v>2.52E-4</v>
      </c>
      <c r="H26" s="1">
        <v>0</v>
      </c>
      <c r="I26" s="1">
        <v>2.49E-3</v>
      </c>
      <c r="J26" s="1">
        <v>0</v>
      </c>
      <c r="K26" s="1">
        <v>0</v>
      </c>
      <c r="L26" s="1">
        <v>5.96E-2</v>
      </c>
      <c r="M26" s="1">
        <v>0</v>
      </c>
      <c r="N26" s="1">
        <v>0</v>
      </c>
      <c r="O26" s="1">
        <v>0</v>
      </c>
      <c r="P26" s="1">
        <v>2.03E-4</v>
      </c>
      <c r="Q26" s="1">
        <v>5.7700000000000001E-2</v>
      </c>
      <c r="R26" s="1">
        <v>2.2800000000000001E-2</v>
      </c>
      <c r="S26" s="1">
        <v>0</v>
      </c>
      <c r="T26" s="1">
        <v>0</v>
      </c>
      <c r="U26" s="1">
        <v>6.8800000000000003E-4</v>
      </c>
      <c r="V26" s="1">
        <v>0</v>
      </c>
    </row>
    <row r="27" spans="1:22" x14ac:dyDescent="0.25">
      <c r="A27" t="s">
        <v>27</v>
      </c>
      <c r="B27">
        <v>2</v>
      </c>
      <c r="C27" s="1">
        <v>0</v>
      </c>
      <c r="D27" s="1">
        <v>0</v>
      </c>
      <c r="E27" s="1">
        <v>0</v>
      </c>
      <c r="F27" s="1">
        <v>6.2100000000000002E-2</v>
      </c>
      <c r="G27" s="1">
        <v>0</v>
      </c>
      <c r="H27" s="1">
        <v>0</v>
      </c>
      <c r="I27" s="1">
        <v>2.9499999999999998E-2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8.5599999999999996E-2</v>
      </c>
      <c r="R27" s="1">
        <v>2.98E-2</v>
      </c>
      <c r="S27" s="1">
        <v>0</v>
      </c>
      <c r="T27" s="1">
        <v>0</v>
      </c>
      <c r="U27" s="1">
        <v>1.6100000000000001E-3</v>
      </c>
      <c r="V27" s="1">
        <v>0</v>
      </c>
    </row>
    <row r="28" spans="1:22" x14ac:dyDescent="0.25">
      <c r="A28" t="s">
        <v>39</v>
      </c>
      <c r="B28">
        <v>2</v>
      </c>
      <c r="C28" s="1">
        <v>0</v>
      </c>
      <c r="D28" s="1">
        <v>6.8999999999999997E-4</v>
      </c>
      <c r="E28" s="1">
        <v>0</v>
      </c>
      <c r="F28" s="1">
        <v>2.0899999999999998E-2</v>
      </c>
      <c r="G28" s="1">
        <v>0</v>
      </c>
      <c r="H28" s="1">
        <v>0</v>
      </c>
      <c r="I28" s="1">
        <v>5.3499999999999999E-4</v>
      </c>
      <c r="J28" s="1">
        <v>0</v>
      </c>
      <c r="K28" s="1">
        <v>0</v>
      </c>
      <c r="L28" s="1">
        <v>0.105</v>
      </c>
      <c r="M28" s="1">
        <v>0</v>
      </c>
      <c r="N28" s="1">
        <v>0</v>
      </c>
      <c r="O28" s="1">
        <v>0</v>
      </c>
      <c r="P28" s="1">
        <v>0</v>
      </c>
      <c r="Q28" s="1">
        <v>0.29799999999999999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</row>
    <row r="29" spans="1:22" x14ac:dyDescent="0.25">
      <c r="B29" t="s">
        <v>82</v>
      </c>
      <c r="C29" s="1">
        <f>AVERAGE(C23:C28)</f>
        <v>0</v>
      </c>
      <c r="D29" s="1">
        <f t="shared" ref="D29:V29" si="7">AVERAGE(D23:D28)</f>
        <v>4.3266666666666665E-4</v>
      </c>
      <c r="E29" s="1">
        <f t="shared" si="7"/>
        <v>0</v>
      </c>
      <c r="F29" s="1">
        <f t="shared" si="7"/>
        <v>0.12375000000000001</v>
      </c>
      <c r="G29" s="1">
        <f t="shared" si="7"/>
        <v>8.9833333333333326E-5</v>
      </c>
      <c r="H29" s="1">
        <f t="shared" si="7"/>
        <v>5.6166666666666669E-4</v>
      </c>
      <c r="I29" s="1">
        <f t="shared" si="7"/>
        <v>1.57325E-2</v>
      </c>
      <c r="J29" s="1">
        <f t="shared" si="7"/>
        <v>1.9133333333333331E-4</v>
      </c>
      <c r="K29" s="1">
        <f t="shared" si="7"/>
        <v>4.8000000000000001E-4</v>
      </c>
      <c r="L29" s="1">
        <f t="shared" si="7"/>
        <v>9.4033333333333344E-2</v>
      </c>
      <c r="M29" s="1">
        <f t="shared" si="7"/>
        <v>0</v>
      </c>
      <c r="N29" s="1">
        <f t="shared" si="7"/>
        <v>0</v>
      </c>
      <c r="O29" s="1">
        <f t="shared" si="7"/>
        <v>1.58E-3</v>
      </c>
      <c r="P29" s="1">
        <f t="shared" si="7"/>
        <v>3.3833333333333334E-5</v>
      </c>
      <c r="Q29" s="1">
        <f t="shared" si="7"/>
        <v>0.22030000000000002</v>
      </c>
      <c r="R29" s="1">
        <f t="shared" si="7"/>
        <v>1.1695000000000002E-2</v>
      </c>
      <c r="S29" s="1">
        <f t="shared" si="7"/>
        <v>0</v>
      </c>
      <c r="T29" s="1">
        <f t="shared" si="7"/>
        <v>0</v>
      </c>
      <c r="U29" s="1">
        <f t="shared" si="7"/>
        <v>2.1563333333333335E-3</v>
      </c>
      <c r="V29" s="1">
        <f t="shared" si="7"/>
        <v>0</v>
      </c>
    </row>
    <row r="30" spans="1:22" x14ac:dyDescent="0.25">
      <c r="C30">
        <f>_xlfn.STDEV.P(C23:C28)</f>
        <v>0</v>
      </c>
      <c r="D30">
        <f t="shared" ref="D30:V30" si="8">_xlfn.STDEV.P(D23:D28)</f>
        <v>5.8962888516610353E-4</v>
      </c>
      <c r="E30">
        <f t="shared" si="8"/>
        <v>0</v>
      </c>
      <c r="F30">
        <f t="shared" si="8"/>
        <v>9.5970320933088465E-2</v>
      </c>
      <c r="G30">
        <f t="shared" si="8"/>
        <v>1.2744465029529048E-4</v>
      </c>
      <c r="H30">
        <f t="shared" si="8"/>
        <v>1.2559248473623819E-3</v>
      </c>
      <c r="I30">
        <f t="shared" si="8"/>
        <v>1.3955488093100385E-2</v>
      </c>
      <c r="J30">
        <f t="shared" si="8"/>
        <v>3.6372685111525963E-4</v>
      </c>
      <c r="K30">
        <f t="shared" si="8"/>
        <v>1.0733126291998993E-3</v>
      </c>
      <c r="L30">
        <f t="shared" si="8"/>
        <v>7.462853937260791E-2</v>
      </c>
      <c r="M30">
        <f t="shared" si="8"/>
        <v>0</v>
      </c>
      <c r="N30">
        <f t="shared" si="8"/>
        <v>0</v>
      </c>
      <c r="O30">
        <f t="shared" si="8"/>
        <v>3.5329874044496678E-3</v>
      </c>
      <c r="P30">
        <f t="shared" si="8"/>
        <v>7.5653633238742884E-5</v>
      </c>
      <c r="Q30">
        <f t="shared" si="8"/>
        <v>0.15930754324052998</v>
      </c>
      <c r="R30">
        <f t="shared" si="8"/>
        <v>1.1736586315165635E-2</v>
      </c>
      <c r="S30">
        <f t="shared" si="8"/>
        <v>0</v>
      </c>
      <c r="T30">
        <f t="shared" si="8"/>
        <v>0</v>
      </c>
      <c r="U30">
        <f t="shared" si="8"/>
        <v>2.3934216557519117E-3</v>
      </c>
      <c r="V30">
        <f t="shared" si="8"/>
        <v>0</v>
      </c>
    </row>
    <row r="31" spans="1:22" x14ac:dyDescent="0.25">
      <c r="A31" t="s">
        <v>11</v>
      </c>
      <c r="B31">
        <v>1</v>
      </c>
      <c r="C31" s="1">
        <v>3.54E-5</v>
      </c>
      <c r="D31" s="1">
        <v>4.5199999999999997E-3</v>
      </c>
      <c r="E31" s="1">
        <v>0.16700000000000001</v>
      </c>
      <c r="F31" s="1">
        <v>2.4299999999999999E-2</v>
      </c>
      <c r="G31" s="1">
        <v>7.3899999999999993E-2</v>
      </c>
      <c r="H31" s="1">
        <v>0.32</v>
      </c>
      <c r="I31" s="1">
        <v>1.5699999999999999E-2</v>
      </c>
      <c r="J31" s="1">
        <v>4.7100000000000003E-2</v>
      </c>
      <c r="K31" s="1">
        <v>0.17899999999999999</v>
      </c>
      <c r="L31" s="1">
        <v>1.2200000000000001E-2</v>
      </c>
      <c r="M31" s="1">
        <v>5.2199999999999998E-3</v>
      </c>
      <c r="N31" s="1">
        <v>7.1400000000000005E-2</v>
      </c>
      <c r="O31" s="1">
        <v>0</v>
      </c>
      <c r="P31" s="1">
        <v>0</v>
      </c>
      <c r="Q31" s="1">
        <v>0</v>
      </c>
      <c r="R31" s="1">
        <v>0.124</v>
      </c>
      <c r="S31" s="1">
        <v>7.7100000000000002E-2</v>
      </c>
      <c r="T31" s="1">
        <v>1.55E-2</v>
      </c>
      <c r="U31" s="1">
        <v>5.2600000000000001E-2</v>
      </c>
      <c r="V31" s="1">
        <v>1.7999999999999999E-2</v>
      </c>
    </row>
    <row r="32" spans="1:22" x14ac:dyDescent="0.25">
      <c r="A32" t="s">
        <v>15</v>
      </c>
      <c r="B32">
        <v>1</v>
      </c>
      <c r="C32" s="1">
        <v>6.88E-2</v>
      </c>
      <c r="D32" s="1">
        <v>6.3099999999999996E-3</v>
      </c>
      <c r="E32" s="1">
        <v>6.8699999999999997E-2</v>
      </c>
      <c r="F32" s="1">
        <v>1.32E-2</v>
      </c>
      <c r="G32" s="1">
        <v>5.3099999999999996E-3</v>
      </c>
      <c r="H32" s="1">
        <v>7.5900000000000004E-3</v>
      </c>
      <c r="I32" s="1">
        <v>2.2200000000000001E-2</v>
      </c>
      <c r="J32" s="1">
        <v>1.9400000000000001E-2</v>
      </c>
      <c r="K32" s="1">
        <v>0.16200000000000001</v>
      </c>
      <c r="L32" s="1">
        <v>1.9099999999999999E-2</v>
      </c>
      <c r="M32" s="1">
        <v>4.6199999999999998E-2</v>
      </c>
      <c r="N32" s="1">
        <v>0</v>
      </c>
      <c r="O32" s="1">
        <v>0</v>
      </c>
      <c r="P32" s="1">
        <v>2.07E-2</v>
      </c>
      <c r="Q32" s="1">
        <v>0</v>
      </c>
      <c r="R32" s="1">
        <v>5.5399999999999998E-3</v>
      </c>
      <c r="S32" s="1">
        <v>0</v>
      </c>
      <c r="T32" s="1">
        <v>0.34799999999999998</v>
      </c>
      <c r="U32" s="1">
        <v>0</v>
      </c>
      <c r="V32" s="1">
        <v>1.43E-2</v>
      </c>
    </row>
    <row r="33" spans="1:22" x14ac:dyDescent="0.25">
      <c r="A33" t="s">
        <v>17</v>
      </c>
      <c r="B33">
        <v>1</v>
      </c>
      <c r="C33" s="1">
        <v>2.7899999999999999E-3</v>
      </c>
      <c r="D33" s="1">
        <v>9.5499999999999995E-3</v>
      </c>
      <c r="E33" s="1">
        <v>0.20899999999999999</v>
      </c>
      <c r="F33" s="1">
        <v>0</v>
      </c>
      <c r="G33" s="1">
        <v>4.3999999999999997E-2</v>
      </c>
      <c r="H33" s="1">
        <v>0.24099999999999999</v>
      </c>
      <c r="I33" s="1">
        <v>0</v>
      </c>
      <c r="J33" s="1">
        <v>0</v>
      </c>
      <c r="K33" s="1">
        <v>0.22800000000000001</v>
      </c>
      <c r="L33" s="1">
        <v>5.2499999999999997E-4</v>
      </c>
      <c r="M33" s="1">
        <v>8.8900000000000003E-3</v>
      </c>
      <c r="N33" s="1">
        <v>0.17100000000000001</v>
      </c>
      <c r="O33" s="1">
        <v>0</v>
      </c>
      <c r="P33" s="1">
        <v>0</v>
      </c>
      <c r="Q33" s="1">
        <v>0</v>
      </c>
      <c r="R33" s="1">
        <v>0</v>
      </c>
      <c r="S33" s="1">
        <v>0.104</v>
      </c>
      <c r="T33" s="1">
        <v>0.10100000000000001</v>
      </c>
      <c r="U33" s="1">
        <v>1.09E-2</v>
      </c>
      <c r="V33" s="1">
        <v>0</v>
      </c>
    </row>
    <row r="34" spans="1:22" x14ac:dyDescent="0.25">
      <c r="A34" t="s">
        <v>23</v>
      </c>
      <c r="B34">
        <v>1</v>
      </c>
      <c r="C34" s="1">
        <v>0</v>
      </c>
      <c r="D34" s="1">
        <v>6.6400000000000001E-3</v>
      </c>
      <c r="E34" s="1">
        <v>0.185</v>
      </c>
      <c r="F34" s="1">
        <v>0</v>
      </c>
      <c r="G34" s="1">
        <v>5.9200000000000003E-2</v>
      </c>
      <c r="H34" s="1">
        <v>0.24199999999999999</v>
      </c>
      <c r="I34" s="1">
        <v>0</v>
      </c>
      <c r="J34" s="1">
        <v>1.14E-3</v>
      </c>
      <c r="K34" s="1">
        <v>0.158</v>
      </c>
      <c r="L34" s="1">
        <v>1.24E-3</v>
      </c>
      <c r="M34" s="1">
        <v>0</v>
      </c>
      <c r="N34" s="1">
        <v>0.13100000000000001</v>
      </c>
      <c r="O34" s="1">
        <v>0</v>
      </c>
      <c r="P34" s="1">
        <v>0</v>
      </c>
      <c r="Q34" s="1">
        <v>0</v>
      </c>
      <c r="R34" s="1">
        <v>0</v>
      </c>
      <c r="S34" s="1">
        <v>0.123</v>
      </c>
      <c r="T34" s="1">
        <v>0</v>
      </c>
      <c r="U34" s="1">
        <v>8.2399999999999997E-4</v>
      </c>
      <c r="V34" s="1">
        <v>0</v>
      </c>
    </row>
    <row r="35" spans="1:22" x14ac:dyDescent="0.25">
      <c r="A35" t="s">
        <v>73</v>
      </c>
      <c r="B35">
        <v>1</v>
      </c>
      <c r="C35" s="1">
        <v>0</v>
      </c>
      <c r="D35" s="1">
        <v>1.2800000000000001E-3</v>
      </c>
      <c r="E35" s="1">
        <v>4.0300000000000002E-2</v>
      </c>
      <c r="F35" s="1">
        <v>1.12E-4</v>
      </c>
      <c r="G35" s="1">
        <v>0</v>
      </c>
      <c r="H35" s="1">
        <v>2.93E-2</v>
      </c>
      <c r="I35" s="1">
        <v>0</v>
      </c>
      <c r="J35" s="1">
        <v>3.6099999999999999E-4</v>
      </c>
      <c r="K35" s="1">
        <v>5.8399999999999997E-3</v>
      </c>
      <c r="L35" s="1">
        <v>8.4899999999999993E-3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0.51100000000000001</v>
      </c>
      <c r="T35" s="1">
        <v>0</v>
      </c>
      <c r="U35" s="1">
        <v>5.6300000000000003E-2</v>
      </c>
      <c r="V35" s="1">
        <v>0</v>
      </c>
    </row>
    <row r="36" spans="1:22" x14ac:dyDescent="0.25">
      <c r="B36" t="s">
        <v>83</v>
      </c>
      <c r="C36" s="1">
        <f>AVERAGE(C31:C35)</f>
        <v>1.432508E-2</v>
      </c>
      <c r="D36" s="1">
        <f t="shared" ref="D36:V36" si="9">AVERAGE(D31:D35)</f>
        <v>5.6600000000000001E-3</v>
      </c>
      <c r="E36" s="1">
        <f t="shared" si="9"/>
        <v>0.13399999999999998</v>
      </c>
      <c r="F36" s="1">
        <f t="shared" si="9"/>
        <v>7.5224000000000003E-3</v>
      </c>
      <c r="G36" s="1">
        <f t="shared" si="9"/>
        <v>3.6482000000000001E-2</v>
      </c>
      <c r="H36" s="1">
        <f t="shared" si="9"/>
        <v>0.16797799999999999</v>
      </c>
      <c r="I36" s="1">
        <f t="shared" si="9"/>
        <v>7.5800000000000008E-3</v>
      </c>
      <c r="J36" s="1">
        <f t="shared" si="9"/>
        <v>1.3600200000000002E-2</v>
      </c>
      <c r="K36" s="1">
        <f t="shared" si="9"/>
        <v>0.14656799999999998</v>
      </c>
      <c r="L36" s="1">
        <f t="shared" si="9"/>
        <v>8.3109999999999989E-3</v>
      </c>
      <c r="M36" s="1">
        <f t="shared" si="9"/>
        <v>1.2062E-2</v>
      </c>
      <c r="N36" s="1">
        <f t="shared" si="9"/>
        <v>7.4679999999999996E-2</v>
      </c>
      <c r="O36" s="1">
        <f t="shared" si="9"/>
        <v>0</v>
      </c>
      <c r="P36" s="1">
        <f t="shared" si="9"/>
        <v>4.1399999999999996E-3</v>
      </c>
      <c r="Q36" s="1">
        <f t="shared" si="9"/>
        <v>0</v>
      </c>
      <c r="R36" s="1">
        <f t="shared" si="9"/>
        <v>2.5907999999999997E-2</v>
      </c>
      <c r="S36" s="1">
        <f t="shared" si="9"/>
        <v>0.16302</v>
      </c>
      <c r="T36" s="1">
        <f t="shared" si="9"/>
        <v>9.290000000000001E-2</v>
      </c>
      <c r="U36" s="1">
        <f t="shared" si="9"/>
        <v>2.4124800000000002E-2</v>
      </c>
      <c r="V36" s="1">
        <f t="shared" si="9"/>
        <v>6.4599999999999987E-3</v>
      </c>
    </row>
    <row r="37" spans="1:22" x14ac:dyDescent="0.25">
      <c r="C37">
        <f>_xlfn.STDEV.P(C31:C35)</f>
        <v>2.725870784952214E-2</v>
      </c>
      <c r="D37">
        <f t="shared" ref="D37:V37" si="10">_xlfn.STDEV.P(D31:D35)</f>
        <v>2.7202573407675954E-3</v>
      </c>
      <c r="E37">
        <f t="shared" si="10"/>
        <v>6.687118961107244E-2</v>
      </c>
      <c r="F37">
        <f t="shared" si="10"/>
        <v>9.8164151827436468E-3</v>
      </c>
      <c r="G37">
        <f t="shared" si="10"/>
        <v>2.9241629503158673E-2</v>
      </c>
      <c r="H37">
        <f t="shared" si="10"/>
        <v>0.12560099974124408</v>
      </c>
      <c r="I37">
        <f t="shared" si="10"/>
        <v>9.5083962895958444E-3</v>
      </c>
      <c r="J37">
        <f t="shared" si="10"/>
        <v>1.828317653363332E-2</v>
      </c>
      <c r="K37">
        <f t="shared" si="10"/>
        <v>7.4640756266265165E-2</v>
      </c>
      <c r="L37">
        <f t="shared" si="10"/>
        <v>6.9595936662997819E-3</v>
      </c>
      <c r="M37">
        <f t="shared" si="10"/>
        <v>1.7396903632543346E-2</v>
      </c>
      <c r="N37">
        <f t="shared" si="10"/>
        <v>6.8723282808666811E-2</v>
      </c>
      <c r="O37">
        <f t="shared" si="10"/>
        <v>0</v>
      </c>
      <c r="P37">
        <f t="shared" si="10"/>
        <v>8.2800000000000009E-3</v>
      </c>
      <c r="Q37">
        <f t="shared" si="10"/>
        <v>0</v>
      </c>
      <c r="R37">
        <f t="shared" si="10"/>
        <v>4.9092910445399346E-2</v>
      </c>
      <c r="S37">
        <f t="shared" si="10"/>
        <v>0.17895966472923447</v>
      </c>
      <c r="T37">
        <f t="shared" si="10"/>
        <v>0.13296104692728619</v>
      </c>
      <c r="U37">
        <f t="shared" si="10"/>
        <v>2.5083496968325607E-2</v>
      </c>
      <c r="V37">
        <f t="shared" si="10"/>
        <v>7.9978997243026258E-3</v>
      </c>
    </row>
    <row r="38" spans="1:22" x14ac:dyDescent="0.25">
      <c r="A38" t="s">
        <v>12</v>
      </c>
      <c r="B38">
        <v>0</v>
      </c>
      <c r="C38" s="1">
        <v>8.7499999999999994E-2</v>
      </c>
      <c r="D38" s="1">
        <v>0.30199999999999999</v>
      </c>
      <c r="E38" s="1">
        <v>0</v>
      </c>
      <c r="F38" s="1">
        <v>0</v>
      </c>
      <c r="G38" s="1">
        <v>0</v>
      </c>
      <c r="H38" s="1">
        <v>6.0499999999999998E-2</v>
      </c>
      <c r="I38" s="1">
        <v>0</v>
      </c>
      <c r="J38" s="1">
        <v>5.79E-2</v>
      </c>
      <c r="K38" s="1">
        <v>1.91E-3</v>
      </c>
      <c r="L38" s="1">
        <v>2.76E-2</v>
      </c>
      <c r="M38" s="1">
        <v>2.6800000000000001E-2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0.109</v>
      </c>
      <c r="T38" s="1">
        <v>0</v>
      </c>
      <c r="U38" s="1">
        <v>0</v>
      </c>
      <c r="V38" s="1">
        <v>0</v>
      </c>
    </row>
    <row r="39" spans="1:22" x14ac:dyDescent="0.25">
      <c r="A39" t="s">
        <v>19</v>
      </c>
      <c r="B39">
        <v>0</v>
      </c>
      <c r="C39" s="1">
        <v>5.7299999999999997E-2</v>
      </c>
      <c r="D39" s="1">
        <v>0.26800000000000002</v>
      </c>
      <c r="E39" s="1">
        <v>0</v>
      </c>
      <c r="F39" s="1">
        <v>0</v>
      </c>
      <c r="G39" s="1">
        <v>0</v>
      </c>
      <c r="H39" s="1">
        <v>5.7200000000000003E-3</v>
      </c>
      <c r="I39" s="1">
        <v>0</v>
      </c>
      <c r="J39" s="1">
        <v>6.25E-2</v>
      </c>
      <c r="K39" s="1">
        <v>0</v>
      </c>
      <c r="L39" s="1">
        <v>3.0699999999999998E-3</v>
      </c>
      <c r="M39" s="1">
        <v>4.2100000000000002E-3</v>
      </c>
      <c r="N39" s="1">
        <v>0</v>
      </c>
      <c r="O39" s="1">
        <v>1.9199999999999998E-2</v>
      </c>
      <c r="P39" s="1">
        <v>0</v>
      </c>
      <c r="Q39" s="1">
        <v>0</v>
      </c>
      <c r="R39" s="1">
        <v>0</v>
      </c>
      <c r="S39" s="1">
        <v>1.1900000000000001E-2</v>
      </c>
      <c r="T39" s="1">
        <v>0</v>
      </c>
      <c r="U39" s="1">
        <v>0</v>
      </c>
      <c r="V39" s="1">
        <v>2.7899999999999999E-3</v>
      </c>
    </row>
    <row r="40" spans="1:22" x14ac:dyDescent="0.25">
      <c r="A40" t="s">
        <v>22</v>
      </c>
      <c r="B40">
        <v>0</v>
      </c>
      <c r="C40" s="1">
        <v>1.0200000000000001E-3</v>
      </c>
      <c r="D40" s="1">
        <v>1.8499999999999999E-2</v>
      </c>
      <c r="E40" s="1">
        <v>0</v>
      </c>
      <c r="F40" s="1">
        <v>6.2E-2</v>
      </c>
      <c r="G40" s="1">
        <v>0</v>
      </c>
      <c r="H40" s="1">
        <v>0</v>
      </c>
      <c r="I40" s="1">
        <v>5.0699999999999999E-3</v>
      </c>
      <c r="J40" s="1">
        <v>0.16200000000000001</v>
      </c>
      <c r="K40" s="1">
        <v>3.1199999999999999E-3</v>
      </c>
      <c r="L40" s="1">
        <v>1.23E-2</v>
      </c>
      <c r="M40" s="1">
        <v>3.61E-2</v>
      </c>
      <c r="N40" s="1">
        <v>0</v>
      </c>
      <c r="O40" s="1">
        <v>1.6999999999999999E-3</v>
      </c>
      <c r="P40" s="1">
        <v>5.6699999999999998E-8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</row>
    <row r="41" spans="1:22" x14ac:dyDescent="0.25">
      <c r="A41" t="s">
        <v>25</v>
      </c>
      <c r="B41">
        <v>0</v>
      </c>
      <c r="C41" s="1">
        <v>5.77E-3</v>
      </c>
      <c r="D41" s="1">
        <v>5.0299999999999997E-3</v>
      </c>
      <c r="E41" s="1">
        <v>0</v>
      </c>
      <c r="F41" s="1">
        <v>0.108</v>
      </c>
      <c r="G41" s="1">
        <v>1.73E-3</v>
      </c>
      <c r="H41" s="1">
        <v>0</v>
      </c>
      <c r="I41" s="1">
        <v>0</v>
      </c>
      <c r="J41" s="1">
        <v>9.6600000000000002E-3</v>
      </c>
      <c r="K41" s="1">
        <v>1.6799999999999999E-2</v>
      </c>
      <c r="L41" s="1">
        <v>1.2E-2</v>
      </c>
      <c r="M41" s="1">
        <v>5.57E-2</v>
      </c>
      <c r="N41" s="1">
        <v>0</v>
      </c>
      <c r="O41" s="1">
        <v>1.84E-2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1.32E-2</v>
      </c>
    </row>
    <row r="42" spans="1:22" x14ac:dyDescent="0.25">
      <c r="A42" t="s">
        <v>26</v>
      </c>
      <c r="B42">
        <v>0</v>
      </c>
      <c r="C42" s="1">
        <v>0</v>
      </c>
      <c r="D42" s="1">
        <v>2.7699999999999999E-3</v>
      </c>
      <c r="E42" s="1">
        <v>0</v>
      </c>
      <c r="F42" s="1">
        <v>2.35E-2</v>
      </c>
      <c r="G42" s="1">
        <v>0</v>
      </c>
      <c r="H42" s="1">
        <v>0</v>
      </c>
      <c r="I42" s="1">
        <v>0.129</v>
      </c>
      <c r="J42" s="1">
        <v>0</v>
      </c>
      <c r="K42" s="1">
        <v>0</v>
      </c>
      <c r="L42" s="1">
        <v>2.2000000000000001E-3</v>
      </c>
      <c r="M42" s="1">
        <v>1.2100000000000001E-6</v>
      </c>
      <c r="N42" s="1">
        <v>0</v>
      </c>
      <c r="O42" s="1">
        <v>0</v>
      </c>
      <c r="P42" s="1">
        <v>0</v>
      </c>
      <c r="Q42" s="1">
        <v>7.7799999999999996E-3</v>
      </c>
      <c r="R42" s="1">
        <v>7.3800000000000003E-3</v>
      </c>
      <c r="S42" s="1">
        <v>0</v>
      </c>
      <c r="T42" s="1">
        <v>1.17E-3</v>
      </c>
      <c r="U42" s="1">
        <v>0</v>
      </c>
      <c r="V42" s="1">
        <v>1.29E-2</v>
      </c>
    </row>
    <row r="43" spans="1:22" x14ac:dyDescent="0.25">
      <c r="A43" t="s">
        <v>28</v>
      </c>
      <c r="B43">
        <v>0</v>
      </c>
      <c r="C43" s="1">
        <v>1.41E-2</v>
      </c>
      <c r="D43" s="1">
        <v>0.253</v>
      </c>
      <c r="E43" s="1">
        <v>3.8800000000000001E-2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7.6499999999999999E-2</v>
      </c>
      <c r="M43" s="1">
        <v>9.1699999999999993E-3</v>
      </c>
      <c r="N43" s="1">
        <v>0</v>
      </c>
      <c r="O43" s="1">
        <v>0</v>
      </c>
      <c r="P43" s="1">
        <v>2.6800000000000001E-4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</row>
    <row r="44" spans="1:22" x14ac:dyDescent="0.25">
      <c r="A44" t="s">
        <v>29</v>
      </c>
      <c r="B44">
        <v>0</v>
      </c>
      <c r="C44" s="1">
        <v>0</v>
      </c>
      <c r="D44" s="1">
        <v>1.6799999999999999E-2</v>
      </c>
      <c r="E44" s="1">
        <v>0</v>
      </c>
      <c r="F44" s="1">
        <v>4.3999999999999997E-2</v>
      </c>
      <c r="G44" s="1">
        <v>0</v>
      </c>
      <c r="H44" s="1">
        <v>0</v>
      </c>
      <c r="I44" s="1">
        <v>0</v>
      </c>
      <c r="J44" s="1">
        <v>0.154</v>
      </c>
      <c r="K44" s="1">
        <v>1.2999999999999999E-4</v>
      </c>
      <c r="L44" s="1">
        <v>1.2999999999999999E-2</v>
      </c>
      <c r="M44" s="1">
        <v>2.1700000000000001E-2</v>
      </c>
      <c r="N44" s="1">
        <v>0</v>
      </c>
      <c r="O44" s="1">
        <v>0</v>
      </c>
      <c r="P44" s="1">
        <v>5.2300000000000003E-3</v>
      </c>
      <c r="Q44" s="1">
        <v>2.97E-3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1:22" x14ac:dyDescent="0.25">
      <c r="A45" t="s">
        <v>30</v>
      </c>
      <c r="B45">
        <v>0</v>
      </c>
      <c r="C45" s="1">
        <v>2.3300000000000001E-2</v>
      </c>
      <c r="D45" s="1">
        <v>0.17199999999999999</v>
      </c>
      <c r="E45" s="1">
        <v>1.2600000000000001E-3</v>
      </c>
      <c r="F45" s="1">
        <v>1.83E-4</v>
      </c>
      <c r="G45" s="1">
        <v>6.9300000000000004E-4</v>
      </c>
      <c r="H45" s="1">
        <v>5.9300000000000004E-3</v>
      </c>
      <c r="I45" s="1">
        <v>4.79E-3</v>
      </c>
      <c r="J45" s="1">
        <v>0</v>
      </c>
      <c r="K45" s="1">
        <v>9.3199999999999999E-4</v>
      </c>
      <c r="L45" s="1">
        <v>2.2100000000000002E-2</v>
      </c>
      <c r="M45" s="1">
        <v>1.77E-2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1.1599999999999999E-2</v>
      </c>
      <c r="T45" s="1">
        <v>0</v>
      </c>
      <c r="U45" s="1">
        <v>0</v>
      </c>
      <c r="V45" s="1">
        <v>0</v>
      </c>
    </row>
    <row r="46" spans="1:22" x14ac:dyDescent="0.25">
      <c r="A46" t="s">
        <v>32</v>
      </c>
      <c r="B46">
        <v>0</v>
      </c>
      <c r="C46" s="1">
        <v>0</v>
      </c>
      <c r="D46" s="1">
        <v>0</v>
      </c>
      <c r="E46" s="1">
        <v>0</v>
      </c>
      <c r="F46" s="1">
        <v>3.3799999999999997E-2</v>
      </c>
      <c r="G46" s="1">
        <v>0</v>
      </c>
      <c r="H46" s="1">
        <v>2.5499999999999998E-2</v>
      </c>
      <c r="I46" s="1">
        <v>2.63E-2</v>
      </c>
      <c r="J46" s="1">
        <v>6.6400000000000001E-2</v>
      </c>
      <c r="K46" s="1">
        <v>3.29E-3</v>
      </c>
      <c r="L46" s="1">
        <v>2.2499999999999998E-3</v>
      </c>
      <c r="M46" s="1">
        <v>1.24E-2</v>
      </c>
      <c r="N46" s="1">
        <v>0</v>
      </c>
      <c r="O46" s="1">
        <v>0</v>
      </c>
      <c r="P46" s="1">
        <v>3.7100000000000002E-3</v>
      </c>
      <c r="Q46" s="1">
        <v>5.8300000000000001E-3</v>
      </c>
      <c r="R46" s="1">
        <v>1.8100000000000002E-2</v>
      </c>
      <c r="S46" s="1">
        <v>0</v>
      </c>
      <c r="T46" s="1">
        <v>0</v>
      </c>
      <c r="U46" s="1">
        <v>0</v>
      </c>
      <c r="V46" s="1">
        <v>4.2099999999999999E-2</v>
      </c>
    </row>
    <row r="47" spans="1:22" x14ac:dyDescent="0.25">
      <c r="A47" t="s">
        <v>33</v>
      </c>
      <c r="B47">
        <v>0</v>
      </c>
      <c r="C47" s="1">
        <v>0</v>
      </c>
      <c r="D47" s="1">
        <v>3.4299999999999999E-3</v>
      </c>
      <c r="E47" s="1">
        <v>0</v>
      </c>
      <c r="F47" s="1">
        <v>1.4200000000000001E-2</v>
      </c>
      <c r="G47" s="1">
        <v>0</v>
      </c>
      <c r="H47" s="1">
        <v>0</v>
      </c>
      <c r="I47" s="1">
        <v>0.105</v>
      </c>
      <c r="J47" s="1">
        <v>0</v>
      </c>
      <c r="K47" s="1">
        <v>0</v>
      </c>
      <c r="L47" s="1">
        <v>7.8100000000000001E-4</v>
      </c>
      <c r="M47" s="1">
        <v>1.89E-3</v>
      </c>
      <c r="N47" s="1">
        <v>0</v>
      </c>
      <c r="O47" s="1">
        <v>0</v>
      </c>
      <c r="P47" s="1">
        <v>0</v>
      </c>
      <c r="Q47" s="1">
        <v>1.3899999999999999E-4</v>
      </c>
      <c r="R47" s="1">
        <v>6.5500000000000003E-3</v>
      </c>
      <c r="S47" s="1">
        <v>0</v>
      </c>
      <c r="T47" s="1">
        <v>0</v>
      </c>
      <c r="U47" s="1">
        <v>0</v>
      </c>
      <c r="V47" s="1">
        <v>7.45E-4</v>
      </c>
    </row>
    <row r="48" spans="1:22" x14ac:dyDescent="0.25">
      <c r="A48" t="s">
        <v>34</v>
      </c>
      <c r="B48">
        <v>0</v>
      </c>
      <c r="C48" s="1">
        <v>1.52E-2</v>
      </c>
      <c r="D48" s="1">
        <v>0.14299999999999999</v>
      </c>
      <c r="E48" s="1">
        <v>0</v>
      </c>
      <c r="F48" s="1">
        <v>1.7600000000000001E-3</v>
      </c>
      <c r="G48" s="1">
        <v>1.3600000000000001E-3</v>
      </c>
      <c r="H48" s="1">
        <v>0</v>
      </c>
      <c r="I48" s="1">
        <v>3.5300000000000002E-3</v>
      </c>
      <c r="J48" s="1">
        <v>0</v>
      </c>
      <c r="K48" s="1">
        <v>5.9199999999999997E-4</v>
      </c>
      <c r="L48" s="1">
        <v>7.5399999999999998E-3</v>
      </c>
      <c r="M48" s="1">
        <v>1.3100000000000001E-2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</row>
    <row r="49" spans="1:22" x14ac:dyDescent="0.25">
      <c r="A49" t="s">
        <v>35</v>
      </c>
      <c r="B49">
        <v>0</v>
      </c>
      <c r="C49" s="1">
        <v>3.1800000000000002E-2</v>
      </c>
      <c r="D49" s="1">
        <v>1.2E-2</v>
      </c>
      <c r="E49" s="1">
        <v>1.31E-3</v>
      </c>
      <c r="F49" s="1">
        <v>3.0099999999999998E-2</v>
      </c>
      <c r="G49" s="1">
        <v>5.5900000000000004E-3</v>
      </c>
      <c r="H49" s="1">
        <v>0</v>
      </c>
      <c r="I49" s="1">
        <v>1.6799999999999999E-4</v>
      </c>
      <c r="J49" s="1">
        <v>2.5699999999999998E-3</v>
      </c>
      <c r="K49" s="1">
        <v>2.6800000000000001E-3</v>
      </c>
      <c r="L49" s="1">
        <v>0</v>
      </c>
      <c r="M49" s="1">
        <v>0.19400000000000001</v>
      </c>
      <c r="N49" s="1">
        <v>3.32E-2</v>
      </c>
      <c r="O49" s="1">
        <v>2.52E-2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7.8799999999999996E-4</v>
      </c>
      <c r="V49" s="1">
        <v>0</v>
      </c>
    </row>
    <row r="50" spans="1:22" x14ac:dyDescent="0.25">
      <c r="A50" t="s">
        <v>36</v>
      </c>
      <c r="B50">
        <v>0</v>
      </c>
      <c r="C50" s="1">
        <v>9.2200000000000008E-3</v>
      </c>
      <c r="D50" s="1">
        <v>0</v>
      </c>
      <c r="E50" s="1">
        <v>0</v>
      </c>
      <c r="F50" s="1">
        <v>4.1399999999999999E-2</v>
      </c>
      <c r="G50" s="1">
        <v>0</v>
      </c>
      <c r="H50" s="1">
        <v>0</v>
      </c>
      <c r="I50" s="1">
        <v>3.85E-2</v>
      </c>
      <c r="J50" s="1">
        <v>2.9099999999999998E-3</v>
      </c>
      <c r="K50" s="1">
        <v>0</v>
      </c>
      <c r="L50" s="1">
        <v>2.4499999999999999E-3</v>
      </c>
      <c r="M50" s="1">
        <v>8.8500000000000002E-3</v>
      </c>
      <c r="N50" s="1">
        <v>1.35E-2</v>
      </c>
      <c r="O50" s="1">
        <v>0</v>
      </c>
      <c r="P50" s="1">
        <v>0</v>
      </c>
      <c r="Q50" s="1">
        <v>0</v>
      </c>
      <c r="R50" s="1">
        <v>1.46E-2</v>
      </c>
      <c r="S50" s="1">
        <v>0</v>
      </c>
      <c r="T50" s="1">
        <v>0</v>
      </c>
      <c r="U50" s="1">
        <v>2.2499999999999999E-2</v>
      </c>
      <c r="V50" s="1">
        <v>0</v>
      </c>
    </row>
    <row r="51" spans="1:22" x14ac:dyDescent="0.25">
      <c r="A51" t="s">
        <v>38</v>
      </c>
      <c r="B51">
        <v>0</v>
      </c>
      <c r="C51" s="1">
        <v>0</v>
      </c>
      <c r="D51" s="1">
        <v>1.1299999999999999E-3</v>
      </c>
      <c r="E51" s="1">
        <v>0</v>
      </c>
      <c r="F51" s="1">
        <v>6.2E-2</v>
      </c>
      <c r="G51" s="1">
        <v>0</v>
      </c>
      <c r="H51" s="1">
        <v>1.5900000000000001E-3</v>
      </c>
      <c r="I51" s="1">
        <v>0</v>
      </c>
      <c r="J51" s="1">
        <v>0</v>
      </c>
      <c r="K51" s="1">
        <v>5.1900000000000002E-3</v>
      </c>
      <c r="L51" s="1">
        <v>2.8500000000000001E-2</v>
      </c>
      <c r="M51" s="1">
        <v>0</v>
      </c>
      <c r="N51" s="1">
        <v>0</v>
      </c>
      <c r="O51" s="1">
        <v>9.1599999999999997E-3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</row>
    <row r="52" spans="1:22" x14ac:dyDescent="0.25">
      <c r="A52" t="s">
        <v>40</v>
      </c>
      <c r="B52">
        <v>0</v>
      </c>
      <c r="C52" s="1">
        <v>0</v>
      </c>
      <c r="D52" s="1">
        <v>0</v>
      </c>
      <c r="E52" s="1">
        <v>0</v>
      </c>
      <c r="F52" s="1">
        <v>4.2599999999999999E-2</v>
      </c>
      <c r="G52" s="1">
        <v>0</v>
      </c>
      <c r="H52" s="1">
        <v>0</v>
      </c>
      <c r="I52" s="1">
        <v>1.89E-2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4.9700000000000001E-2</v>
      </c>
      <c r="R52" s="1">
        <v>0</v>
      </c>
      <c r="S52" s="1">
        <v>0</v>
      </c>
      <c r="T52" s="1">
        <v>0</v>
      </c>
      <c r="U52" s="1">
        <v>9.7599999999999996E-3</v>
      </c>
      <c r="V52" s="1">
        <v>0</v>
      </c>
    </row>
    <row r="53" spans="1:22" x14ac:dyDescent="0.25">
      <c r="A53" t="s">
        <v>41</v>
      </c>
      <c r="B53">
        <v>0</v>
      </c>
      <c r="C53" s="1">
        <v>2.3599999999999999E-2</v>
      </c>
      <c r="D53" s="1">
        <v>1.32E-2</v>
      </c>
      <c r="E53" s="1">
        <v>2.8600000000000001E-3</v>
      </c>
      <c r="F53" s="1">
        <v>1.44E-2</v>
      </c>
      <c r="G53" s="1">
        <v>8.5599999999999996E-2</v>
      </c>
      <c r="H53" s="1">
        <v>9.0799999999999998E-5</v>
      </c>
      <c r="I53" s="1">
        <v>2.2000000000000001E-4</v>
      </c>
      <c r="J53" s="1">
        <v>0</v>
      </c>
      <c r="K53" s="1">
        <v>2.52E-4</v>
      </c>
      <c r="L53" s="1">
        <v>7.8100000000000001E-3</v>
      </c>
      <c r="M53" s="1">
        <v>0.11899999999999999</v>
      </c>
      <c r="N53" s="1">
        <v>9.1199999999999996E-3</v>
      </c>
      <c r="O53" s="1">
        <v>0</v>
      </c>
      <c r="P53" s="1">
        <v>1.38E-2</v>
      </c>
      <c r="Q53" s="1">
        <v>0</v>
      </c>
      <c r="R53" s="1">
        <v>0</v>
      </c>
      <c r="S53" s="1">
        <v>0</v>
      </c>
      <c r="T53" s="1">
        <v>1.1299999999999999E-2</v>
      </c>
      <c r="U53" s="1">
        <v>0</v>
      </c>
      <c r="V53" s="1">
        <v>0</v>
      </c>
    </row>
    <row r="54" spans="1:22" x14ac:dyDescent="0.25">
      <c r="A54" t="s">
        <v>42</v>
      </c>
      <c r="B54">
        <v>0</v>
      </c>
      <c r="C54" s="1">
        <v>0</v>
      </c>
      <c r="D54" s="1">
        <v>8.0799999999999999E-5</v>
      </c>
      <c r="E54" s="1">
        <v>0</v>
      </c>
      <c r="F54" s="1">
        <v>2.7099999999999999E-2</v>
      </c>
      <c r="G54" s="1">
        <v>0</v>
      </c>
      <c r="H54" s="1">
        <v>2.2700000000000001E-2</v>
      </c>
      <c r="I54" s="1">
        <v>1.6799999999999999E-2</v>
      </c>
      <c r="J54" s="1">
        <v>5.5300000000000002E-2</v>
      </c>
      <c r="K54" s="1">
        <v>0</v>
      </c>
      <c r="L54" s="1">
        <v>2.2300000000000002E-3</v>
      </c>
      <c r="M54" s="1">
        <v>7.8399999999999997E-4</v>
      </c>
      <c r="N54" s="1">
        <v>0</v>
      </c>
      <c r="O54" s="1">
        <v>3.6999999999999999E-4</v>
      </c>
      <c r="P54" s="1">
        <v>5.5599999999999996E-4</v>
      </c>
      <c r="Q54" s="1">
        <v>5.2900000000000004E-3</v>
      </c>
      <c r="R54" s="1">
        <v>2.0400000000000001E-2</v>
      </c>
      <c r="S54" s="1">
        <v>0</v>
      </c>
      <c r="T54" s="1">
        <v>0</v>
      </c>
      <c r="U54" s="1">
        <v>0</v>
      </c>
      <c r="V54" s="1">
        <v>4.4900000000000002E-2</v>
      </c>
    </row>
    <row r="55" spans="1:22" x14ac:dyDescent="0.25">
      <c r="A55" t="s">
        <v>44</v>
      </c>
      <c r="B55">
        <v>0</v>
      </c>
      <c r="C55" s="1">
        <v>3.0599999999999999E-2</v>
      </c>
      <c r="D55" s="1">
        <v>0.111</v>
      </c>
      <c r="E55" s="1">
        <v>0</v>
      </c>
      <c r="F55" s="1">
        <v>0</v>
      </c>
      <c r="G55" s="1">
        <v>0</v>
      </c>
      <c r="H55" s="1">
        <v>1.0699999999999999E-6</v>
      </c>
      <c r="I55" s="1">
        <v>0</v>
      </c>
      <c r="J55" s="1">
        <v>7.8200000000000006E-2</v>
      </c>
      <c r="K55" s="1">
        <v>0</v>
      </c>
      <c r="L55" s="1">
        <v>0</v>
      </c>
      <c r="M55" s="1">
        <v>0</v>
      </c>
      <c r="N55" s="1">
        <v>0</v>
      </c>
      <c r="O55" s="1">
        <v>2.53E-2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8.0400000000000003E-3</v>
      </c>
    </row>
    <row r="56" spans="1:22" x14ac:dyDescent="0.25">
      <c r="A56" t="s">
        <v>45</v>
      </c>
      <c r="B56">
        <v>0</v>
      </c>
      <c r="C56" s="1">
        <v>0</v>
      </c>
      <c r="D56" s="1">
        <v>3.3699999999999999E-5</v>
      </c>
      <c r="E56" s="1">
        <v>0</v>
      </c>
      <c r="F56" s="1">
        <v>2.7300000000000001E-2</v>
      </c>
      <c r="G56" s="1">
        <v>0</v>
      </c>
      <c r="H56" s="1">
        <v>0</v>
      </c>
      <c r="I56" s="1">
        <v>1.7000000000000001E-4</v>
      </c>
      <c r="J56" s="1">
        <v>0</v>
      </c>
      <c r="K56" s="1">
        <v>0</v>
      </c>
      <c r="L56" s="1">
        <v>4.4699999999999997E-2</v>
      </c>
      <c r="M56" s="1">
        <v>0</v>
      </c>
      <c r="N56" s="1">
        <v>0</v>
      </c>
      <c r="O56" s="1">
        <v>0</v>
      </c>
      <c r="P56" s="1">
        <v>0</v>
      </c>
      <c r="Q56" s="1">
        <v>4.48E-2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</row>
    <row r="57" spans="1:22" x14ac:dyDescent="0.25">
      <c r="A57" t="s">
        <v>47</v>
      </c>
      <c r="B57">
        <v>0</v>
      </c>
      <c r="C57" s="1">
        <v>1.17E-3</v>
      </c>
      <c r="D57" s="1">
        <v>1.82E-3</v>
      </c>
      <c r="E57" s="1">
        <v>9.7300000000000004E-7</v>
      </c>
      <c r="F57" s="1">
        <v>4.48E-2</v>
      </c>
      <c r="G57" s="1">
        <v>0</v>
      </c>
      <c r="H57" s="1">
        <v>2.8800000000000001E-4</v>
      </c>
      <c r="I57" s="1">
        <v>1.6900000000000001E-3</v>
      </c>
      <c r="J57" s="1">
        <v>1.26E-2</v>
      </c>
      <c r="K57" s="1">
        <v>3.0999999999999999E-3</v>
      </c>
      <c r="L57" s="1">
        <v>2.0299999999999999E-2</v>
      </c>
      <c r="M57" s="1">
        <v>0</v>
      </c>
      <c r="N57" s="1">
        <v>0</v>
      </c>
      <c r="O57" s="1">
        <v>1.67E-2</v>
      </c>
      <c r="P57" s="1">
        <v>0</v>
      </c>
      <c r="Q57" s="1">
        <v>1.17E-3</v>
      </c>
      <c r="R57" s="1">
        <v>0</v>
      </c>
      <c r="S57" s="1">
        <v>2.2599999999999999E-3</v>
      </c>
      <c r="T57" s="1">
        <v>0</v>
      </c>
      <c r="U57" s="1">
        <v>0</v>
      </c>
      <c r="V57" s="1">
        <v>0</v>
      </c>
    </row>
    <row r="58" spans="1:22" x14ac:dyDescent="0.25">
      <c r="A58" t="s">
        <v>48</v>
      </c>
      <c r="B58">
        <v>0</v>
      </c>
      <c r="C58" s="1">
        <v>0</v>
      </c>
      <c r="D58" s="1">
        <v>8.94E-3</v>
      </c>
      <c r="E58" s="1">
        <v>0</v>
      </c>
      <c r="F58" s="1">
        <v>4.6600000000000001E-3</v>
      </c>
      <c r="G58" s="1">
        <v>0</v>
      </c>
      <c r="H58" s="1">
        <v>0</v>
      </c>
      <c r="I58" s="1">
        <v>3.8600000000000001E-3</v>
      </c>
      <c r="J58" s="1">
        <v>0.14699999999999999</v>
      </c>
      <c r="K58" s="1">
        <v>3.0800000000000001E-4</v>
      </c>
      <c r="L58" s="1">
        <v>2.2099999999999998E-5</v>
      </c>
      <c r="M58" s="1">
        <v>3.4000000000000002E-2</v>
      </c>
      <c r="N58" s="1">
        <v>0</v>
      </c>
      <c r="O58" s="1">
        <v>0</v>
      </c>
      <c r="P58" s="1">
        <v>5.3699999999999998E-3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1:22" x14ac:dyDescent="0.25">
      <c r="A59" t="s">
        <v>49</v>
      </c>
      <c r="B59">
        <v>0</v>
      </c>
      <c r="C59" s="1">
        <v>2.5700000000000001E-2</v>
      </c>
      <c r="D59" s="1">
        <v>3.47E-3</v>
      </c>
      <c r="E59" s="1">
        <v>6.7599999999999993E-2</v>
      </c>
      <c r="F59" s="1">
        <v>1.39E-3</v>
      </c>
      <c r="G59" s="1">
        <v>0</v>
      </c>
      <c r="H59" s="1">
        <v>0</v>
      </c>
      <c r="I59" s="1">
        <v>7.77E-3</v>
      </c>
      <c r="J59" s="1">
        <v>6.0699999999999998E-5</v>
      </c>
      <c r="K59" s="1">
        <v>4.82E-2</v>
      </c>
      <c r="L59" s="1">
        <v>1.31E-3</v>
      </c>
      <c r="M59" s="1">
        <v>3.6999999999999998E-2</v>
      </c>
      <c r="N59" s="1">
        <v>0</v>
      </c>
      <c r="O59" s="1">
        <v>0</v>
      </c>
      <c r="P59" s="1">
        <v>1.38E-2</v>
      </c>
      <c r="Q59" s="1">
        <v>0</v>
      </c>
      <c r="R59" s="1">
        <v>0</v>
      </c>
      <c r="S59" s="1">
        <v>0</v>
      </c>
      <c r="T59" s="1">
        <v>2.8899999999999999E-2</v>
      </c>
      <c r="U59" s="1">
        <v>0</v>
      </c>
      <c r="V59" s="1">
        <v>0</v>
      </c>
    </row>
    <row r="60" spans="1:22" x14ac:dyDescent="0.25">
      <c r="A60" t="s">
        <v>50</v>
      </c>
      <c r="B60">
        <v>0</v>
      </c>
      <c r="C60" s="1">
        <v>7.8600000000000003E-2</v>
      </c>
      <c r="D60" s="1">
        <v>0</v>
      </c>
      <c r="E60" s="1">
        <v>2.42E-4</v>
      </c>
      <c r="F60" s="1">
        <v>1.5699999999999999E-2</v>
      </c>
      <c r="G60" s="1">
        <v>0</v>
      </c>
      <c r="H60" s="1">
        <v>2.0999999999999999E-3</v>
      </c>
      <c r="I60" s="1">
        <v>3.19E-4</v>
      </c>
      <c r="J60" s="1">
        <v>8.8999999999999999E-3</v>
      </c>
      <c r="K60" s="1">
        <v>8.8999999999999999E-3</v>
      </c>
      <c r="L60" s="1">
        <v>1.15E-3</v>
      </c>
      <c r="M60" s="1">
        <v>4.0800000000000003E-2</v>
      </c>
      <c r="N60" s="1">
        <v>0</v>
      </c>
      <c r="O60" s="1">
        <v>2.3300000000000001E-2</v>
      </c>
      <c r="P60" s="1">
        <v>2.0400000000000001E-2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  <row r="61" spans="1:22" x14ac:dyDescent="0.25">
      <c r="A61" t="s">
        <v>51</v>
      </c>
      <c r="B61">
        <v>0</v>
      </c>
      <c r="C61" s="1">
        <v>3.14E-3</v>
      </c>
      <c r="D61" s="1">
        <v>1.9499999999999999E-3</v>
      </c>
      <c r="E61" s="1">
        <v>2.8700000000000002E-3</v>
      </c>
      <c r="F61" s="1">
        <v>2.3800000000000002E-3</v>
      </c>
      <c r="G61" s="1">
        <v>0</v>
      </c>
      <c r="H61" s="1">
        <v>1.2500000000000001E-2</v>
      </c>
      <c r="I61" s="1">
        <v>9.1999999999999998E-3</v>
      </c>
      <c r="J61" s="1">
        <v>5.96E-3</v>
      </c>
      <c r="K61" s="1">
        <v>7.2999999999999995E-2</v>
      </c>
      <c r="L61" s="1">
        <v>2.99E-3</v>
      </c>
      <c r="M61" s="1">
        <v>3.82E-3</v>
      </c>
      <c r="N61" s="1">
        <v>1.18E-2</v>
      </c>
      <c r="O61" s="1">
        <v>0</v>
      </c>
      <c r="P61" s="1">
        <v>2.7100000000000002E-3</v>
      </c>
      <c r="Q61" s="1">
        <v>0</v>
      </c>
      <c r="R61" s="1">
        <v>2.2200000000000001E-2</v>
      </c>
      <c r="S61" s="1">
        <v>0</v>
      </c>
      <c r="T61" s="1">
        <v>0.17</v>
      </c>
      <c r="U61" s="1">
        <v>0</v>
      </c>
      <c r="V61" s="1">
        <v>1.48E-3</v>
      </c>
    </row>
    <row r="62" spans="1:22" x14ac:dyDescent="0.25">
      <c r="A62" t="s">
        <v>52</v>
      </c>
      <c r="B62">
        <v>0</v>
      </c>
      <c r="C62" s="1">
        <v>1.4E-2</v>
      </c>
      <c r="D62" s="1">
        <v>0.09</v>
      </c>
      <c r="E62" s="1">
        <v>0</v>
      </c>
      <c r="F62" s="1">
        <v>0</v>
      </c>
      <c r="G62" s="1">
        <v>7.3999999999999999E-4</v>
      </c>
      <c r="H62" s="1">
        <v>1.5100000000000001E-3</v>
      </c>
      <c r="I62" s="1">
        <v>7.9299999999999995E-3</v>
      </c>
      <c r="J62" s="1">
        <v>0</v>
      </c>
      <c r="K62" s="1">
        <v>1.3799999999999999E-4</v>
      </c>
      <c r="L62" s="1">
        <v>1.4E-3</v>
      </c>
      <c r="M62" s="1">
        <v>1.4999999999999999E-2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3.7799999999999999E-3</v>
      </c>
      <c r="T62" s="1">
        <v>0</v>
      </c>
      <c r="U62" s="1">
        <v>0</v>
      </c>
      <c r="V62" s="1">
        <v>0</v>
      </c>
    </row>
    <row r="63" spans="1:22" x14ac:dyDescent="0.25">
      <c r="A63" t="s">
        <v>53</v>
      </c>
      <c r="B63">
        <v>0</v>
      </c>
      <c r="C63" s="1">
        <v>0</v>
      </c>
      <c r="D63" s="1">
        <v>0</v>
      </c>
      <c r="E63" s="1">
        <v>0</v>
      </c>
      <c r="F63" s="1">
        <v>1.9699999999999999E-2</v>
      </c>
      <c r="G63" s="1">
        <v>0</v>
      </c>
      <c r="H63" s="1">
        <v>0</v>
      </c>
      <c r="I63" s="1">
        <v>4.9399999999999999E-3</v>
      </c>
      <c r="J63" s="1">
        <v>0</v>
      </c>
      <c r="K63" s="1">
        <v>0</v>
      </c>
      <c r="L63" s="1">
        <v>8.4600000000000005E-3</v>
      </c>
      <c r="M63" s="1">
        <v>0</v>
      </c>
      <c r="N63" s="1">
        <v>0</v>
      </c>
      <c r="O63" s="1">
        <v>0</v>
      </c>
      <c r="P63" s="1">
        <v>0</v>
      </c>
      <c r="Q63" s="1">
        <v>6.2100000000000002E-2</v>
      </c>
      <c r="R63" s="1">
        <v>3.2099999999999997E-2</v>
      </c>
      <c r="S63" s="1">
        <v>0</v>
      </c>
      <c r="T63" s="1">
        <v>0</v>
      </c>
      <c r="U63" s="1">
        <v>0</v>
      </c>
      <c r="V63" s="1">
        <v>0</v>
      </c>
    </row>
    <row r="64" spans="1:22" x14ac:dyDescent="0.25">
      <c r="A64" t="s">
        <v>54</v>
      </c>
      <c r="B64">
        <v>0</v>
      </c>
      <c r="C64" s="1">
        <v>2.46E-2</v>
      </c>
      <c r="D64" s="1">
        <v>2.9100000000000003E-4</v>
      </c>
      <c r="E64" s="1">
        <v>2.4600000000000002E-4</v>
      </c>
      <c r="F64" s="1">
        <v>1.5699999999999999E-2</v>
      </c>
      <c r="G64" s="1">
        <v>5.28E-2</v>
      </c>
      <c r="H64" s="1">
        <v>0</v>
      </c>
      <c r="I64" s="1">
        <v>2.24E-4</v>
      </c>
      <c r="J64" s="1">
        <v>1.2699999999999999E-2</v>
      </c>
      <c r="K64" s="1">
        <v>3.5200000000000001E-3</v>
      </c>
      <c r="L64" s="1">
        <v>4.3899999999999998E-3</v>
      </c>
      <c r="M64" s="1">
        <v>2.64E-2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3.4099999999999998E-2</v>
      </c>
      <c r="U64" s="1">
        <v>0</v>
      </c>
      <c r="V64" s="1">
        <v>0</v>
      </c>
    </row>
    <row r="65" spans="1:22" x14ac:dyDescent="0.25">
      <c r="A65" t="s">
        <v>56</v>
      </c>
      <c r="B65">
        <v>0</v>
      </c>
      <c r="C65" s="1">
        <v>0</v>
      </c>
      <c r="D65" s="1">
        <v>0</v>
      </c>
      <c r="E65" s="1">
        <v>0</v>
      </c>
      <c r="F65" s="1">
        <v>3.2099999999999997E-2</v>
      </c>
      <c r="G65" s="1">
        <v>0</v>
      </c>
      <c r="H65" s="1">
        <v>0</v>
      </c>
      <c r="I65" s="1">
        <v>2.6599999999999999E-2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1.44E-2</v>
      </c>
      <c r="R65" s="1">
        <v>0</v>
      </c>
      <c r="S65" s="1">
        <v>0</v>
      </c>
      <c r="T65" s="1">
        <v>0</v>
      </c>
      <c r="U65" s="1">
        <v>6.1500000000000001E-3</v>
      </c>
      <c r="V65" s="1">
        <v>0</v>
      </c>
    </row>
    <row r="66" spans="1:22" x14ac:dyDescent="0.25">
      <c r="A66" t="s">
        <v>57</v>
      </c>
      <c r="B66">
        <v>0</v>
      </c>
      <c r="C66" s="1">
        <v>0</v>
      </c>
      <c r="D66" s="1">
        <v>6.9100000000000003E-3</v>
      </c>
      <c r="E66" s="1">
        <v>0</v>
      </c>
      <c r="F66" s="1">
        <v>1.5200000000000001E-3</v>
      </c>
      <c r="G66" s="1">
        <v>0</v>
      </c>
      <c r="H66" s="1">
        <v>0</v>
      </c>
      <c r="I66" s="1">
        <v>0</v>
      </c>
      <c r="J66" s="1">
        <v>0.14099999999999999</v>
      </c>
      <c r="K66" s="1">
        <v>0</v>
      </c>
      <c r="L66" s="1">
        <v>5.9100000000000005E-4</v>
      </c>
      <c r="M66" s="1">
        <v>2.8400000000000002E-2</v>
      </c>
      <c r="N66" s="1">
        <v>0</v>
      </c>
      <c r="O66" s="1">
        <v>0</v>
      </c>
      <c r="P66" s="1">
        <v>8.3499999999999998E-3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</row>
    <row r="67" spans="1:22" x14ac:dyDescent="0.25">
      <c r="A67" t="s">
        <v>58</v>
      </c>
      <c r="B67">
        <v>0</v>
      </c>
      <c r="C67" s="1">
        <v>0</v>
      </c>
      <c r="D67" s="1">
        <v>1.8400000000000001E-3</v>
      </c>
      <c r="E67" s="1">
        <v>9.4599999999999996E-5</v>
      </c>
      <c r="F67" s="1">
        <v>3.5000000000000003E-2</v>
      </c>
      <c r="G67" s="1">
        <v>0</v>
      </c>
      <c r="H67" s="1">
        <v>5.53E-4</v>
      </c>
      <c r="I67" s="1">
        <v>5.3899999999999998E-4</v>
      </c>
      <c r="J67" s="1">
        <v>1.11E-2</v>
      </c>
      <c r="K67" s="1">
        <v>2.7000000000000001E-3</v>
      </c>
      <c r="L67" s="1">
        <v>1.6400000000000001E-2</v>
      </c>
      <c r="M67" s="1">
        <v>0</v>
      </c>
      <c r="N67" s="1">
        <v>0</v>
      </c>
      <c r="O67" s="1">
        <v>1.1900000000000001E-2</v>
      </c>
      <c r="P67" s="1">
        <v>0</v>
      </c>
      <c r="Q67" s="1">
        <v>3.9399999999999999E-3</v>
      </c>
      <c r="R67" s="1">
        <v>0</v>
      </c>
      <c r="S67" s="1">
        <v>1.4499999999999999E-3</v>
      </c>
      <c r="T67" s="1">
        <v>0</v>
      </c>
      <c r="U67" s="1">
        <v>0</v>
      </c>
      <c r="V67" s="1">
        <v>0</v>
      </c>
    </row>
    <row r="68" spans="1:22" x14ac:dyDescent="0.25">
      <c r="A68" t="s">
        <v>59</v>
      </c>
      <c r="B68">
        <v>0</v>
      </c>
      <c r="C68" s="1">
        <v>1.49E-2</v>
      </c>
      <c r="D68" s="1">
        <v>7.9900000000000006E-3</v>
      </c>
      <c r="E68" s="1">
        <v>0</v>
      </c>
      <c r="F68" s="1">
        <v>8.6099999999999996E-3</v>
      </c>
      <c r="G68" s="1">
        <v>2.3300000000000001E-2</v>
      </c>
      <c r="H68" s="1">
        <v>0</v>
      </c>
      <c r="I68" s="1">
        <v>6.8700000000000003E-5</v>
      </c>
      <c r="J68" s="1">
        <v>0</v>
      </c>
      <c r="K68" s="1">
        <v>2.8800000000000002E-3</v>
      </c>
      <c r="L68" s="1">
        <v>3.3300000000000001E-3</v>
      </c>
      <c r="M68" s="1">
        <v>8.9099999999999999E-2</v>
      </c>
      <c r="N68" s="1">
        <v>3.15E-2</v>
      </c>
      <c r="O68" s="1">
        <v>1.95E-2</v>
      </c>
      <c r="P68" s="1">
        <v>3.56E-2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</row>
    <row r="69" spans="1:22" x14ac:dyDescent="0.25">
      <c r="A69" t="s">
        <v>60</v>
      </c>
      <c r="B69">
        <v>0</v>
      </c>
      <c r="C69" s="1">
        <v>1.2699999999999999E-2</v>
      </c>
      <c r="D69" s="1">
        <v>2.7599999999999999E-3</v>
      </c>
      <c r="E69" s="1">
        <v>6.6000000000000003E-2</v>
      </c>
      <c r="F69" s="1">
        <v>1.7700000000000001E-3</v>
      </c>
      <c r="G69" s="1">
        <v>0</v>
      </c>
      <c r="H69" s="1">
        <v>0</v>
      </c>
      <c r="I69" s="1">
        <v>3.64E-3</v>
      </c>
      <c r="J69" s="1">
        <v>5.62E-4</v>
      </c>
      <c r="K69" s="1">
        <v>4.1099999999999998E-2</v>
      </c>
      <c r="L69" s="1">
        <v>1.7899999999999999E-3</v>
      </c>
      <c r="M69" s="1">
        <v>2.7199999999999998E-2</v>
      </c>
      <c r="N69" s="1">
        <v>0</v>
      </c>
      <c r="O69" s="1">
        <v>0</v>
      </c>
      <c r="P69" s="1">
        <v>2.0299999999999999E-2</v>
      </c>
      <c r="Q69" s="1">
        <v>0</v>
      </c>
      <c r="R69" s="1">
        <v>0</v>
      </c>
      <c r="S69" s="1">
        <v>0</v>
      </c>
      <c r="T69" s="1">
        <v>2.8000000000000001E-2</v>
      </c>
      <c r="U69" s="1">
        <v>0</v>
      </c>
      <c r="V69" s="1">
        <v>0</v>
      </c>
    </row>
    <row r="70" spans="1:22" x14ac:dyDescent="0.25">
      <c r="A70" t="s">
        <v>61</v>
      </c>
      <c r="B70">
        <v>0</v>
      </c>
      <c r="C70" s="1">
        <v>8.1700000000000002E-3</v>
      </c>
      <c r="D70" s="1">
        <v>0</v>
      </c>
      <c r="E70" s="1">
        <v>0</v>
      </c>
      <c r="F70" s="1">
        <v>1.9300000000000001E-2</v>
      </c>
      <c r="G70" s="1">
        <v>0</v>
      </c>
      <c r="H70" s="1">
        <v>0</v>
      </c>
      <c r="I70" s="1">
        <v>3.2199999999999999E-2</v>
      </c>
      <c r="J70" s="1">
        <v>2.8300000000000001E-3</v>
      </c>
      <c r="K70" s="1">
        <v>3.4999999999999997E-5</v>
      </c>
      <c r="L70" s="1">
        <v>2.31E-3</v>
      </c>
      <c r="M70" s="1">
        <v>6.8799999999999998E-3</v>
      </c>
      <c r="N70" s="1">
        <v>1.3100000000000001E-2</v>
      </c>
      <c r="O70" s="1">
        <v>0</v>
      </c>
      <c r="P70" s="1">
        <v>2.1100000000000001E-4</v>
      </c>
      <c r="Q70" s="1">
        <v>0</v>
      </c>
      <c r="R70" s="1">
        <v>1.78E-2</v>
      </c>
      <c r="S70" s="1">
        <v>0</v>
      </c>
      <c r="T70" s="1">
        <v>0</v>
      </c>
      <c r="U70" s="1">
        <v>1.89E-2</v>
      </c>
      <c r="V70" s="1">
        <v>0</v>
      </c>
    </row>
    <row r="71" spans="1:22" x14ac:dyDescent="0.25">
      <c r="A71" t="s">
        <v>62</v>
      </c>
      <c r="B71">
        <v>0</v>
      </c>
      <c r="C71" s="1">
        <v>2.0300000000000001E-3</v>
      </c>
      <c r="D71" s="1">
        <v>2.65E-3</v>
      </c>
      <c r="E71" s="1">
        <v>0</v>
      </c>
      <c r="F71" s="1">
        <v>3.0700000000000002E-2</v>
      </c>
      <c r="G71" s="1">
        <v>0</v>
      </c>
      <c r="H71" s="1">
        <v>5.2099999999999998E-4</v>
      </c>
      <c r="I71" s="1">
        <v>0</v>
      </c>
      <c r="J71" s="1">
        <v>2.99E-3</v>
      </c>
      <c r="K71" s="1">
        <v>2E-3</v>
      </c>
      <c r="L71" s="1">
        <v>9.6200000000000001E-3</v>
      </c>
      <c r="M71" s="1">
        <v>6.0900000000000003E-2</v>
      </c>
      <c r="N71" s="1">
        <v>0</v>
      </c>
      <c r="O71" s="1">
        <v>0</v>
      </c>
      <c r="P71" s="1">
        <v>0</v>
      </c>
      <c r="Q71" s="1">
        <v>0</v>
      </c>
      <c r="R71" s="1">
        <v>2.42E-4</v>
      </c>
      <c r="S71" s="1">
        <v>0</v>
      </c>
      <c r="T71" s="1">
        <v>0</v>
      </c>
      <c r="U71" s="1">
        <v>0</v>
      </c>
      <c r="V71" s="1">
        <v>7.9399999999999991E-3</v>
      </c>
    </row>
    <row r="72" spans="1:22" x14ac:dyDescent="0.25">
      <c r="A72" t="s">
        <v>63</v>
      </c>
      <c r="B72">
        <v>0</v>
      </c>
      <c r="C72" s="1">
        <v>0</v>
      </c>
      <c r="D72" s="1">
        <v>0</v>
      </c>
      <c r="E72" s="1">
        <v>0</v>
      </c>
      <c r="F72" s="1">
        <v>2.9100000000000001E-2</v>
      </c>
      <c r="G72" s="1">
        <v>8.5899999999999995E-4</v>
      </c>
      <c r="H72" s="1">
        <v>0</v>
      </c>
      <c r="I72" s="1">
        <v>7.6499999999999997E-3</v>
      </c>
      <c r="J72" s="1">
        <v>8.0400000000000003E-3</v>
      </c>
      <c r="K72" s="1">
        <v>3.6600000000000001E-4</v>
      </c>
      <c r="L72" s="1">
        <v>0</v>
      </c>
      <c r="M72" s="1">
        <v>0</v>
      </c>
      <c r="N72" s="1">
        <v>0</v>
      </c>
      <c r="O72" s="1">
        <v>0</v>
      </c>
      <c r="P72" s="1">
        <v>5.79E-3</v>
      </c>
      <c r="Q72" s="1">
        <v>1.3100000000000001E-2</v>
      </c>
      <c r="R72" s="1">
        <v>2.9399999999999999E-2</v>
      </c>
      <c r="S72" s="1">
        <v>0</v>
      </c>
      <c r="T72" s="1">
        <v>0</v>
      </c>
      <c r="U72" s="1">
        <v>6.1399999999999996E-3</v>
      </c>
      <c r="V72" s="1">
        <v>0</v>
      </c>
    </row>
    <row r="73" spans="1:22" x14ac:dyDescent="0.25">
      <c r="A73" t="s">
        <v>64</v>
      </c>
      <c r="B73">
        <v>0</v>
      </c>
      <c r="C73" s="1">
        <v>2.32E-3</v>
      </c>
      <c r="D73" s="1">
        <v>2.1000000000000001E-4</v>
      </c>
      <c r="E73" s="1">
        <v>0</v>
      </c>
      <c r="F73" s="1">
        <v>1.0200000000000001E-2</v>
      </c>
      <c r="G73" s="1">
        <v>3.0699999999999998E-3</v>
      </c>
      <c r="H73" s="1">
        <v>0</v>
      </c>
      <c r="I73" s="1">
        <v>2.5000000000000001E-2</v>
      </c>
      <c r="J73" s="1">
        <v>4.5300000000000002E-3</v>
      </c>
      <c r="K73" s="1">
        <v>6.0600000000000003E-3</v>
      </c>
      <c r="L73" s="1">
        <v>0</v>
      </c>
      <c r="M73" s="1">
        <v>3.5099999999999999E-2</v>
      </c>
      <c r="N73" s="1">
        <v>0</v>
      </c>
      <c r="O73" s="1">
        <v>0</v>
      </c>
      <c r="P73" s="1">
        <v>1.16E-4</v>
      </c>
      <c r="Q73" s="1">
        <v>0</v>
      </c>
      <c r="R73" s="1">
        <v>6.1399999999999996E-3</v>
      </c>
      <c r="S73" s="1">
        <v>0</v>
      </c>
      <c r="T73" s="1">
        <v>0</v>
      </c>
      <c r="U73" s="1">
        <v>7.0299999999999998E-3</v>
      </c>
      <c r="V73" s="1">
        <v>2.3E-2</v>
      </c>
    </row>
    <row r="74" spans="1:22" x14ac:dyDescent="0.25">
      <c r="A74" t="s">
        <v>65</v>
      </c>
      <c r="B74">
        <v>0</v>
      </c>
      <c r="C74" s="1">
        <v>0</v>
      </c>
      <c r="D74" s="1">
        <v>5.13E-3</v>
      </c>
      <c r="E74" s="1">
        <v>5.1100000000000002E-5</v>
      </c>
      <c r="F74" s="1">
        <v>0</v>
      </c>
      <c r="G74" s="1">
        <v>0.14899999999999999</v>
      </c>
      <c r="H74" s="1">
        <v>1.66E-4</v>
      </c>
      <c r="I74" s="1">
        <v>0</v>
      </c>
      <c r="J74" s="1">
        <v>1.03E-2</v>
      </c>
      <c r="K74" s="1">
        <v>1.8500000000000001E-3</v>
      </c>
      <c r="L74" s="1">
        <v>0</v>
      </c>
      <c r="M74" s="1">
        <v>0</v>
      </c>
      <c r="N74" s="1">
        <v>4.02E-2</v>
      </c>
      <c r="O74" s="1">
        <v>0</v>
      </c>
      <c r="P74" s="1">
        <v>4.3799999999999999E-2</v>
      </c>
      <c r="Q74" s="1">
        <v>0</v>
      </c>
      <c r="R74" s="1">
        <v>0</v>
      </c>
      <c r="S74" s="1">
        <v>4.2199999999999998E-3</v>
      </c>
      <c r="T74" s="1">
        <v>6.0900000000000003E-2</v>
      </c>
      <c r="U74" s="1">
        <v>0</v>
      </c>
      <c r="V74" s="1">
        <v>0</v>
      </c>
    </row>
    <row r="75" spans="1:22" x14ac:dyDescent="0.25">
      <c r="A75" t="s">
        <v>66</v>
      </c>
      <c r="B75">
        <v>0</v>
      </c>
      <c r="C75" s="1">
        <v>5.8199999999999997E-3</v>
      </c>
      <c r="D75" s="1">
        <v>2.7900000000000001E-4</v>
      </c>
      <c r="E75" s="1">
        <v>0</v>
      </c>
      <c r="F75" s="1">
        <v>2.7400000000000001E-2</v>
      </c>
      <c r="G75" s="1">
        <v>7.9900000000000001E-4</v>
      </c>
      <c r="H75" s="1">
        <v>0</v>
      </c>
      <c r="I75" s="1">
        <v>2.65E-3</v>
      </c>
      <c r="J75" s="1">
        <v>9.3399999999999993E-3</v>
      </c>
      <c r="K75" s="1">
        <v>1.1299999999999999E-2</v>
      </c>
      <c r="L75" s="1">
        <v>0</v>
      </c>
      <c r="M75" s="1">
        <v>4.1000000000000002E-2</v>
      </c>
      <c r="N75" s="1">
        <v>0</v>
      </c>
      <c r="O75" s="1">
        <v>6.8799999999999998E-3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3.0899999999999999E-3</v>
      </c>
      <c r="V75" s="1">
        <v>9.6600000000000002E-3</v>
      </c>
    </row>
    <row r="76" spans="1:22" x14ac:dyDescent="0.25">
      <c r="A76" t="s">
        <v>67</v>
      </c>
      <c r="B76">
        <v>0</v>
      </c>
      <c r="C76" s="1">
        <v>0</v>
      </c>
      <c r="D76" s="1">
        <v>3.8099999999999999E-4</v>
      </c>
      <c r="E76" s="1">
        <v>0</v>
      </c>
      <c r="F76" s="1">
        <v>2.76E-2</v>
      </c>
      <c r="G76" s="1">
        <v>2.5299999999999998E-5</v>
      </c>
      <c r="H76" s="1">
        <v>0</v>
      </c>
      <c r="I76" s="1">
        <v>0</v>
      </c>
      <c r="J76" s="1">
        <v>0</v>
      </c>
      <c r="K76" s="1">
        <v>0</v>
      </c>
      <c r="L76" s="1">
        <v>3.1399999999999997E-2</v>
      </c>
      <c r="M76" s="1">
        <v>0</v>
      </c>
      <c r="N76" s="1">
        <v>0</v>
      </c>
      <c r="O76" s="1">
        <v>0</v>
      </c>
      <c r="P76" s="1">
        <v>0</v>
      </c>
      <c r="Q76" s="1">
        <v>1.8600000000000001E-3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</row>
    <row r="77" spans="1:22" x14ac:dyDescent="0.25">
      <c r="A77" t="s">
        <v>68</v>
      </c>
      <c r="B77">
        <v>0</v>
      </c>
      <c r="C77" s="1">
        <v>0</v>
      </c>
      <c r="D77" s="1">
        <v>0</v>
      </c>
      <c r="E77" s="1">
        <v>0</v>
      </c>
      <c r="F77" s="1">
        <v>8.7100000000000007E-3</v>
      </c>
      <c r="G77" s="1">
        <v>0.11799999999999999</v>
      </c>
      <c r="H77" s="1">
        <v>0</v>
      </c>
      <c r="I77" s="1">
        <v>1.91E-3</v>
      </c>
      <c r="J77" s="1">
        <v>5.7000000000000002E-3</v>
      </c>
      <c r="K77" s="1">
        <v>0</v>
      </c>
      <c r="L77" s="1">
        <v>7.1299999999999998E-5</v>
      </c>
      <c r="M77" s="1">
        <v>0</v>
      </c>
      <c r="N77" s="1">
        <v>0</v>
      </c>
      <c r="O77" s="1">
        <v>0</v>
      </c>
      <c r="P77" s="1">
        <v>9.8499999999999994E-3</v>
      </c>
      <c r="Q77" s="1">
        <v>0</v>
      </c>
      <c r="R77" s="1">
        <v>0</v>
      </c>
      <c r="S77" s="1">
        <v>1.7399999999999999E-2</v>
      </c>
      <c r="T77" s="1">
        <v>6.3899999999999998E-2</v>
      </c>
      <c r="U77" s="1">
        <v>0</v>
      </c>
      <c r="V77" s="1">
        <v>0</v>
      </c>
    </row>
    <row r="78" spans="1:22" x14ac:dyDescent="0.25">
      <c r="A78" t="s">
        <v>69</v>
      </c>
      <c r="B78">
        <v>0</v>
      </c>
      <c r="C78" s="1">
        <v>1.3100000000000001E-4</v>
      </c>
      <c r="D78" s="1">
        <v>9.0300000000000005E-4</v>
      </c>
      <c r="E78" s="1">
        <v>0</v>
      </c>
      <c r="F78" s="1">
        <v>9.6399999999999993E-3</v>
      </c>
      <c r="G78" s="1">
        <v>0</v>
      </c>
      <c r="H78" s="1">
        <v>2.3699999999999999E-2</v>
      </c>
      <c r="I78" s="1">
        <v>6.6600000000000001E-3</v>
      </c>
      <c r="J78" s="1">
        <v>6.1199999999999997E-2</v>
      </c>
      <c r="K78" s="1">
        <v>1.5200000000000001E-4</v>
      </c>
      <c r="L78" s="1">
        <v>2.6800000000000001E-4</v>
      </c>
      <c r="M78" s="1">
        <v>0</v>
      </c>
      <c r="N78" s="1">
        <v>0</v>
      </c>
      <c r="O78" s="1">
        <v>1.25E-3</v>
      </c>
      <c r="P78" s="1">
        <v>7.7400000000000004E-3</v>
      </c>
      <c r="Q78" s="1">
        <v>0</v>
      </c>
      <c r="R78" s="1">
        <v>1.5900000000000001E-2</v>
      </c>
      <c r="S78" s="1">
        <v>0</v>
      </c>
      <c r="T78" s="1">
        <v>0</v>
      </c>
      <c r="U78" s="1">
        <v>1.15E-2</v>
      </c>
      <c r="V78" s="1">
        <v>1.7299999999999999E-2</v>
      </c>
    </row>
    <row r="79" spans="1:22" x14ac:dyDescent="0.25">
      <c r="A79" t="s">
        <v>71</v>
      </c>
      <c r="B79">
        <v>0</v>
      </c>
      <c r="C79" s="1">
        <v>2.9100000000000001E-2</v>
      </c>
      <c r="D79" s="1">
        <v>2.8999999999999998E-3</v>
      </c>
      <c r="E79" s="1">
        <v>4.9500000000000004E-3</v>
      </c>
      <c r="F79" s="1">
        <v>4.6100000000000004E-3</v>
      </c>
      <c r="G79" s="1">
        <v>0</v>
      </c>
      <c r="H79" s="1">
        <v>0</v>
      </c>
      <c r="I79" s="1">
        <v>3.3300000000000002E-4</v>
      </c>
      <c r="J79" s="1">
        <v>6.8900000000000005E-4</v>
      </c>
      <c r="K79" s="1">
        <v>8.1499999999999993E-3</v>
      </c>
      <c r="L79" s="1">
        <v>0</v>
      </c>
      <c r="M79" s="1">
        <v>0.32800000000000001</v>
      </c>
      <c r="N79" s="1">
        <v>0</v>
      </c>
      <c r="O79" s="1">
        <v>0</v>
      </c>
      <c r="P79" s="1">
        <v>0</v>
      </c>
      <c r="Q79" s="1">
        <v>6.7299999999999999E-3</v>
      </c>
      <c r="R79" s="1">
        <v>0</v>
      </c>
      <c r="S79" s="1">
        <v>0</v>
      </c>
      <c r="T79" s="1">
        <v>0</v>
      </c>
      <c r="U79" s="1">
        <v>1.1299999999999999E-3</v>
      </c>
      <c r="V79" s="1">
        <v>0</v>
      </c>
    </row>
    <row r="80" spans="1:22" x14ac:dyDescent="0.25">
      <c r="A80" t="s">
        <v>72</v>
      </c>
      <c r="B80">
        <v>0</v>
      </c>
      <c r="C80" s="1">
        <v>0</v>
      </c>
      <c r="D80" s="1">
        <v>6.0099999999999997E-3</v>
      </c>
      <c r="E80" s="1">
        <v>2.7000000000000001E-3</v>
      </c>
      <c r="F80" s="1">
        <v>5.5199999999999997E-4</v>
      </c>
      <c r="G80" s="1">
        <v>0</v>
      </c>
      <c r="H80" s="1">
        <v>1.43E-2</v>
      </c>
      <c r="I80" s="1">
        <v>5.0600000000000003E-3</v>
      </c>
      <c r="J80" s="1">
        <v>1.5900000000000001E-3</v>
      </c>
      <c r="K80" s="1">
        <v>6.1100000000000002E-2</v>
      </c>
      <c r="L80" s="1">
        <v>1.3699999999999999E-3</v>
      </c>
      <c r="M80" s="1">
        <v>0</v>
      </c>
      <c r="N80" s="1">
        <v>2.53E-2</v>
      </c>
      <c r="O80" s="1">
        <v>0</v>
      </c>
      <c r="P80" s="1">
        <v>5.5999999999999999E-3</v>
      </c>
      <c r="Q80" s="1">
        <v>0</v>
      </c>
      <c r="R80" s="1">
        <v>2.5399999999999999E-2</v>
      </c>
      <c r="S80" s="1">
        <v>0</v>
      </c>
      <c r="T80" s="1">
        <v>9.4500000000000001E-2</v>
      </c>
      <c r="U80" s="1">
        <v>0</v>
      </c>
      <c r="V80" s="1">
        <v>0</v>
      </c>
    </row>
    <row r="81" spans="1:22" x14ac:dyDescent="0.25">
      <c r="A81" t="s">
        <v>74</v>
      </c>
      <c r="B81">
        <v>0</v>
      </c>
      <c r="C81" s="1">
        <v>1.4200000000000001E-2</v>
      </c>
      <c r="D81" s="1">
        <v>0</v>
      </c>
      <c r="E81" s="1">
        <v>0</v>
      </c>
      <c r="F81" s="1">
        <v>1.3899999999999999E-2</v>
      </c>
      <c r="G81" s="1">
        <v>5.2200000000000003E-2</v>
      </c>
      <c r="H81" s="1">
        <v>0</v>
      </c>
      <c r="I81" s="1">
        <v>0</v>
      </c>
      <c r="J81" s="1">
        <v>2.5799999999999998E-3</v>
      </c>
      <c r="K81" s="1">
        <v>7.8799999999999996E-4</v>
      </c>
      <c r="L81" s="1">
        <v>8.5099999999999998E-4</v>
      </c>
      <c r="M81" s="1">
        <v>2.5999999999999999E-2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2.7099999999999999E-2</v>
      </c>
      <c r="U81" s="1">
        <v>0</v>
      </c>
      <c r="V81" s="1">
        <v>0</v>
      </c>
    </row>
    <row r="82" spans="1:22" x14ac:dyDescent="0.25">
      <c r="A82" t="s">
        <v>75</v>
      </c>
      <c r="B82">
        <v>0</v>
      </c>
      <c r="C82" s="1">
        <v>7.6700000000000004E-2</v>
      </c>
      <c r="D82" s="1">
        <v>0</v>
      </c>
      <c r="E82" s="1">
        <v>0</v>
      </c>
      <c r="F82" s="1">
        <v>2.4699999999999999E-4</v>
      </c>
      <c r="G82" s="1">
        <v>0</v>
      </c>
      <c r="H82" s="1">
        <v>0</v>
      </c>
      <c r="I82" s="1">
        <v>3.8700000000000002E-3</v>
      </c>
      <c r="J82" s="1">
        <v>3.7000000000000002E-3</v>
      </c>
      <c r="K82" s="1">
        <v>1.6100000000000001E-3</v>
      </c>
      <c r="L82" s="1">
        <v>8.6700000000000004E-4</v>
      </c>
      <c r="M82" s="1">
        <v>8.5100000000000002E-3</v>
      </c>
      <c r="N82" s="1">
        <v>1.7099999999999999E-3</v>
      </c>
      <c r="O82" s="1">
        <v>0</v>
      </c>
      <c r="P82" s="1">
        <v>3.2399999999999998E-2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</row>
    <row r="83" spans="1:22" x14ac:dyDescent="0.25">
      <c r="A83" t="s">
        <v>76</v>
      </c>
      <c r="B83">
        <v>0</v>
      </c>
      <c r="C83" s="1">
        <v>3.5000000000000003E-2</v>
      </c>
      <c r="D83" s="1">
        <v>8.2199999999999999E-3</v>
      </c>
      <c r="E83" s="1">
        <v>2.1099999999999999E-3</v>
      </c>
      <c r="F83" s="1">
        <v>1.84E-4</v>
      </c>
      <c r="G83" s="1">
        <v>5.7200000000000003E-3</v>
      </c>
      <c r="H83" s="1">
        <v>0</v>
      </c>
      <c r="I83" s="1">
        <v>2.3999999999999998E-3</v>
      </c>
      <c r="J83" s="1">
        <v>1.0200000000000001E-3</v>
      </c>
      <c r="K83" s="1">
        <v>1.1100000000000001E-3</v>
      </c>
      <c r="L83" s="1">
        <v>0</v>
      </c>
      <c r="M83" s="1">
        <v>9.0399999999999994E-2</v>
      </c>
      <c r="N83" s="1">
        <v>5.2900000000000003E-2</v>
      </c>
      <c r="O83" s="1">
        <v>5.2599999999999999E-3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1.08E-4</v>
      </c>
      <c r="V83" s="1">
        <v>0</v>
      </c>
    </row>
    <row r="84" spans="1:22" x14ac:dyDescent="0.25">
      <c r="A84" t="s">
        <v>77</v>
      </c>
      <c r="B84">
        <v>0</v>
      </c>
      <c r="C84" s="1">
        <v>0</v>
      </c>
      <c r="D84" s="1">
        <v>2.61E-4</v>
      </c>
      <c r="E84" s="1">
        <v>0</v>
      </c>
      <c r="F84" s="1">
        <v>1.4999999999999999E-2</v>
      </c>
      <c r="G84" s="1">
        <v>0</v>
      </c>
      <c r="H84" s="1">
        <v>0</v>
      </c>
      <c r="I84" s="1">
        <v>1.5699999999999999E-2</v>
      </c>
      <c r="J84" s="1">
        <v>2.0400000000000001E-3</v>
      </c>
      <c r="K84" s="1">
        <v>2.2599999999999999E-3</v>
      </c>
      <c r="L84" s="1">
        <v>6.6200000000000005E-4</v>
      </c>
      <c r="M84" s="1">
        <v>2.1800000000000001E-3</v>
      </c>
      <c r="N84" s="1">
        <v>0</v>
      </c>
      <c r="O84" s="1">
        <v>0</v>
      </c>
      <c r="P84" s="1">
        <v>0</v>
      </c>
      <c r="Q84" s="1">
        <v>1.44E-2</v>
      </c>
      <c r="R84" s="1">
        <v>0</v>
      </c>
      <c r="S84" s="1">
        <v>0</v>
      </c>
      <c r="T84" s="1">
        <v>5.0699999999999999E-3</v>
      </c>
      <c r="U84" s="1">
        <v>0</v>
      </c>
      <c r="V84" s="1">
        <v>1.03E-2</v>
      </c>
    </row>
    <row r="85" spans="1:22" x14ac:dyDescent="0.25">
      <c r="A85" t="s">
        <v>78</v>
      </c>
      <c r="B85">
        <v>0</v>
      </c>
      <c r="C85" s="1">
        <v>1.9599999999999999E-2</v>
      </c>
      <c r="D85" s="1">
        <v>5.5100000000000001E-3</v>
      </c>
      <c r="E85" s="1">
        <v>0</v>
      </c>
      <c r="F85" s="1">
        <v>1.15E-2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0.107</v>
      </c>
      <c r="N85" s="1">
        <v>0</v>
      </c>
      <c r="O85" s="1">
        <v>8.8699999999999994E-3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</row>
    <row r="86" spans="1:22" x14ac:dyDescent="0.25">
      <c r="A86" t="s">
        <v>79</v>
      </c>
      <c r="B86">
        <v>0</v>
      </c>
      <c r="C86" s="1">
        <v>0</v>
      </c>
      <c r="D86" s="1">
        <v>6.9199999999999998E-2</v>
      </c>
      <c r="E86" s="1">
        <v>3.5400000000000001E-2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5.2999999999999999E-2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</row>
    <row r="87" spans="1:22" x14ac:dyDescent="0.25">
      <c r="B87" t="s">
        <v>84</v>
      </c>
      <c r="C87" s="1">
        <f>AVERAGE(C38:C86)</f>
        <v>1.3618183673469387E-2</v>
      </c>
      <c r="D87" s="1">
        <f t="shared" ref="D87:V87" si="11">AVERAGE(D38:D86)</f>
        <v>3.1624479591836736E-2</v>
      </c>
      <c r="E87" s="1">
        <f t="shared" si="11"/>
        <v>4.6223402653061234E-3</v>
      </c>
      <c r="F87" s="1">
        <f t="shared" si="11"/>
        <v>1.8863591836734691E-2</v>
      </c>
      <c r="G87" s="1">
        <f t="shared" si="11"/>
        <v>1.0234414285714285E-2</v>
      </c>
      <c r="H87" s="1">
        <f t="shared" si="11"/>
        <v>3.6259157142857143E-3</v>
      </c>
      <c r="I87" s="1">
        <f t="shared" si="11"/>
        <v>1.0584932653061225E-2</v>
      </c>
      <c r="J87" s="1">
        <f t="shared" si="11"/>
        <v>2.2609626530612242E-2</v>
      </c>
      <c r="K87" s="1">
        <f t="shared" si="11"/>
        <v>6.4392448979591838E-3</v>
      </c>
      <c r="L87" s="1">
        <f t="shared" si="11"/>
        <v>8.7261918367346949E-3</v>
      </c>
      <c r="M87" s="1">
        <f t="shared" si="11"/>
        <v>3.1206024693877555E-2</v>
      </c>
      <c r="N87" s="1">
        <f t="shared" si="11"/>
        <v>4.7414285714285709E-3</v>
      </c>
      <c r="O87" s="1">
        <f t="shared" si="11"/>
        <v>3.9385714285714276E-3</v>
      </c>
      <c r="P87" s="1">
        <f t="shared" si="11"/>
        <v>4.8081848306122449E-3</v>
      </c>
      <c r="Q87" s="1">
        <f t="shared" si="11"/>
        <v>4.7797755102040821E-3</v>
      </c>
      <c r="R87" s="1">
        <f t="shared" si="11"/>
        <v>4.412489795918368E-3</v>
      </c>
      <c r="S87" s="1">
        <f t="shared" si="11"/>
        <v>3.2981632653061232E-3</v>
      </c>
      <c r="T87" s="1">
        <f t="shared" si="11"/>
        <v>1.0713061224489798E-2</v>
      </c>
      <c r="U87" s="1">
        <f t="shared" si="11"/>
        <v>1.777469387755102E-3</v>
      </c>
      <c r="V87" s="1">
        <f t="shared" si="11"/>
        <v>3.9664285714285713E-3</v>
      </c>
    </row>
    <row r="88" spans="1:22" x14ac:dyDescent="0.25">
      <c r="C88">
        <f>_xlfn.STDEV.P(C38:C86)</f>
        <v>2.1253412959702542E-2</v>
      </c>
      <c r="D88">
        <f t="shared" ref="D88:V88" si="12">_xlfn.STDEV.P(D38:D86)</f>
        <v>7.2091469621056156E-2</v>
      </c>
      <c r="E88">
        <f t="shared" si="12"/>
        <v>1.4772782470718683E-2</v>
      </c>
      <c r="F88">
        <f t="shared" si="12"/>
        <v>2.1017482618746738E-2</v>
      </c>
      <c r="G88">
        <f t="shared" si="12"/>
        <v>3.0120895899040191E-2</v>
      </c>
      <c r="H88">
        <f t="shared" si="12"/>
        <v>1.0283533024860866E-2</v>
      </c>
      <c r="I88">
        <f t="shared" si="12"/>
        <v>2.3943066069011636E-2</v>
      </c>
      <c r="J88">
        <f t="shared" si="12"/>
        <v>4.3333307797425745E-2</v>
      </c>
      <c r="K88">
        <f t="shared" si="12"/>
        <v>1.548512983943327E-2</v>
      </c>
      <c r="L88">
        <f t="shared" si="12"/>
        <v>1.5314271919967622E-2</v>
      </c>
      <c r="M88">
        <f t="shared" si="12"/>
        <v>5.7095823263894917E-2</v>
      </c>
      <c r="N88">
        <f t="shared" si="12"/>
        <v>1.1629178994307064E-2</v>
      </c>
      <c r="O88">
        <f t="shared" si="12"/>
        <v>7.5701333123893485E-3</v>
      </c>
      <c r="P88">
        <f t="shared" si="12"/>
        <v>9.7741330949186935E-3</v>
      </c>
      <c r="Q88">
        <f t="shared" si="12"/>
        <v>1.2775446937771237E-2</v>
      </c>
      <c r="R88">
        <f t="shared" si="12"/>
        <v>8.7370216522529402E-3</v>
      </c>
      <c r="S88">
        <f t="shared" si="12"/>
        <v>1.5627174614188069E-2</v>
      </c>
      <c r="T88">
        <f t="shared" si="12"/>
        <v>2.9853297579047949E-2</v>
      </c>
      <c r="U88">
        <f t="shared" si="12"/>
        <v>4.6785610342394493E-3</v>
      </c>
      <c r="V88">
        <f t="shared" si="12"/>
        <v>9.6087599276357596E-3</v>
      </c>
    </row>
  </sheetData>
  <sortState xmlns:xlrd2="http://schemas.microsoft.com/office/spreadsheetml/2017/richdata2" ref="A1:V78">
    <sortCondition descending="1" ref="B1"/>
  </sortState>
  <mergeCells count="3">
    <mergeCell ref="C1:L1"/>
    <mergeCell ref="M1:Q1"/>
    <mergeCell ref="R1:V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E3AA-C9EB-421E-B051-7002D32A2173}">
  <dimension ref="A1:V92"/>
  <sheetViews>
    <sheetView topLeftCell="A44" workbookViewId="0">
      <selection activeCell="Y58" sqref="Y58"/>
    </sheetView>
  </sheetViews>
  <sheetFormatPr defaultRowHeight="15" x14ac:dyDescent="0.25"/>
  <sheetData>
    <row r="1" spans="1:22" x14ac:dyDescent="0.25">
      <c r="B1">
        <v>7</v>
      </c>
      <c r="C1" t="s">
        <v>0</v>
      </c>
      <c r="M1" t="s">
        <v>1</v>
      </c>
      <c r="R1" t="s">
        <v>2</v>
      </c>
    </row>
    <row r="2" spans="1:22" x14ac:dyDescent="0.25">
      <c r="A2" t="s">
        <v>14</v>
      </c>
      <c r="B2">
        <v>6</v>
      </c>
      <c r="C2" s="1">
        <v>6.8099999999999994E-2</v>
      </c>
      <c r="D2" s="1">
        <v>9.2700000000000005E-3</v>
      </c>
      <c r="E2" s="1">
        <v>0</v>
      </c>
      <c r="F2" s="1">
        <v>4.9299999999999997E-2</v>
      </c>
      <c r="G2" s="1">
        <v>0.18099999999999999</v>
      </c>
      <c r="H2" s="1">
        <v>0</v>
      </c>
      <c r="I2" s="1">
        <v>2.0799999999999998E-3</v>
      </c>
      <c r="J2" s="1">
        <v>2.5500000000000002E-3</v>
      </c>
      <c r="K2" s="1">
        <v>5.8000000000000003E-2</v>
      </c>
      <c r="L2" s="1">
        <v>1.5299999999999999E-2</v>
      </c>
      <c r="M2" s="1">
        <v>0.127</v>
      </c>
      <c r="N2" s="1">
        <v>0</v>
      </c>
      <c r="O2" s="1">
        <v>0</v>
      </c>
      <c r="P2" s="1">
        <v>0.24</v>
      </c>
      <c r="Q2" s="1">
        <v>0</v>
      </c>
      <c r="R2" s="1">
        <v>0</v>
      </c>
      <c r="S2" s="1">
        <v>0</v>
      </c>
      <c r="T2" s="1">
        <v>0.111</v>
      </c>
      <c r="U2" s="1">
        <v>0</v>
      </c>
      <c r="V2" s="1">
        <v>0</v>
      </c>
    </row>
    <row r="3" spans="1:22" x14ac:dyDescent="0.25">
      <c r="A3" t="s">
        <v>20</v>
      </c>
      <c r="B3">
        <v>6</v>
      </c>
      <c r="C3" s="1">
        <v>0.185</v>
      </c>
      <c r="D3" s="1">
        <v>0</v>
      </c>
      <c r="E3" s="1">
        <v>0</v>
      </c>
      <c r="F3" s="1">
        <v>2.0100000000000001E-3</v>
      </c>
      <c r="G3" s="1">
        <v>2.64E-3</v>
      </c>
      <c r="H3" s="1">
        <v>0</v>
      </c>
      <c r="I3" s="1">
        <v>1.83E-2</v>
      </c>
      <c r="J3" s="1">
        <v>2.64E-3</v>
      </c>
      <c r="K3" s="1">
        <v>4.1799999999999997E-2</v>
      </c>
      <c r="L3" s="1">
        <v>2.0600000000000002E-3</v>
      </c>
      <c r="M3" s="1">
        <v>0.16300000000000001</v>
      </c>
      <c r="N3" s="1">
        <v>3.3700000000000001E-2</v>
      </c>
      <c r="O3" s="1">
        <v>0</v>
      </c>
      <c r="P3" s="1">
        <v>0.222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</row>
    <row r="4" spans="1:22" x14ac:dyDescent="0.25">
      <c r="A4" t="s">
        <v>31</v>
      </c>
      <c r="B4">
        <v>6</v>
      </c>
      <c r="C4" s="1">
        <v>7.17E-2</v>
      </c>
      <c r="D4" s="1">
        <v>1.1000000000000001E-3</v>
      </c>
      <c r="E4" s="1">
        <v>0</v>
      </c>
      <c r="F4" s="1">
        <v>3.0300000000000001E-2</v>
      </c>
      <c r="G4" s="1">
        <v>8.5400000000000005E-4</v>
      </c>
      <c r="H4" s="1">
        <v>0</v>
      </c>
      <c r="I4" s="1">
        <v>0</v>
      </c>
      <c r="J4" s="1">
        <v>5.3800000000000002E-3</v>
      </c>
      <c r="K4" s="1">
        <v>4.82E-2</v>
      </c>
      <c r="L4" s="1">
        <v>4.64E-3</v>
      </c>
      <c r="M4" s="1">
        <v>3.3799999999999997E-2</v>
      </c>
      <c r="N4" s="1">
        <v>0</v>
      </c>
      <c r="O4" s="1">
        <v>0</v>
      </c>
      <c r="P4" s="1">
        <v>0.19900000000000001</v>
      </c>
      <c r="Q4" s="1">
        <v>6.1900000000000002E-3</v>
      </c>
      <c r="R4" s="1">
        <v>0</v>
      </c>
      <c r="S4" s="1">
        <v>0</v>
      </c>
      <c r="T4" s="1">
        <v>9.6500000000000004E-4</v>
      </c>
      <c r="U4" s="1">
        <v>0</v>
      </c>
      <c r="V4" s="1">
        <v>0</v>
      </c>
    </row>
    <row r="5" spans="1:22" x14ac:dyDescent="0.25">
      <c r="A5" t="s">
        <v>35</v>
      </c>
      <c r="B5">
        <v>6</v>
      </c>
      <c r="C5" s="1">
        <v>3.1800000000000002E-2</v>
      </c>
      <c r="D5" s="1">
        <v>1.2E-2</v>
      </c>
      <c r="E5" s="1">
        <v>1.31E-3</v>
      </c>
      <c r="F5" s="1">
        <v>3.0099999999999998E-2</v>
      </c>
      <c r="G5" s="1">
        <v>5.5900000000000004E-3</v>
      </c>
      <c r="H5" s="1">
        <v>0</v>
      </c>
      <c r="I5" s="1">
        <v>1.6799999999999999E-4</v>
      </c>
      <c r="J5" s="1">
        <v>2.5699999999999998E-3</v>
      </c>
      <c r="K5" s="1">
        <v>2.6800000000000001E-3</v>
      </c>
      <c r="L5" s="1">
        <v>0</v>
      </c>
      <c r="M5" s="1">
        <v>0.19400000000000001</v>
      </c>
      <c r="N5" s="1">
        <v>3.32E-2</v>
      </c>
      <c r="O5" s="1">
        <v>2.52E-2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7.8799999999999996E-4</v>
      </c>
      <c r="V5" s="1">
        <v>0</v>
      </c>
    </row>
    <row r="6" spans="1:22" x14ac:dyDescent="0.25">
      <c r="A6" t="s">
        <v>37</v>
      </c>
      <c r="B6">
        <v>6</v>
      </c>
      <c r="C6" s="1">
        <v>4.4400000000000002E-2</v>
      </c>
      <c r="D6" s="1">
        <v>5.5199999999999997E-3</v>
      </c>
      <c r="E6" s="1">
        <v>0</v>
      </c>
      <c r="F6" s="1">
        <v>2.3800000000000002E-2</v>
      </c>
      <c r="G6" s="1">
        <v>1.74E-3</v>
      </c>
      <c r="H6" s="1">
        <v>0</v>
      </c>
      <c r="I6" s="1">
        <v>0</v>
      </c>
      <c r="J6" s="1">
        <v>4.5399999999999998E-3</v>
      </c>
      <c r="K6" s="1">
        <v>3.9399999999999998E-2</v>
      </c>
      <c r="L6" s="1">
        <v>0</v>
      </c>
      <c r="M6" s="1">
        <v>2.07E-2</v>
      </c>
      <c r="N6" s="1">
        <v>0</v>
      </c>
      <c r="O6" s="1">
        <v>0</v>
      </c>
      <c r="P6" s="1">
        <v>0.19400000000000001</v>
      </c>
      <c r="Q6" s="1">
        <v>6.2199999999999998E-3</v>
      </c>
      <c r="R6" s="1">
        <v>0</v>
      </c>
      <c r="S6" s="1">
        <v>0</v>
      </c>
      <c r="T6" s="1">
        <v>4.3899999999999998E-3</v>
      </c>
      <c r="U6" s="1">
        <v>0</v>
      </c>
      <c r="V6" s="1">
        <v>0</v>
      </c>
    </row>
    <row r="7" spans="1:22" x14ac:dyDescent="0.25">
      <c r="A7" t="s">
        <v>41</v>
      </c>
      <c r="B7">
        <v>6</v>
      </c>
      <c r="C7" s="1">
        <v>2.3599999999999999E-2</v>
      </c>
      <c r="D7" s="1">
        <v>1.32E-2</v>
      </c>
      <c r="E7" s="1">
        <v>2.8600000000000001E-3</v>
      </c>
      <c r="F7" s="1">
        <v>1.44E-2</v>
      </c>
      <c r="G7" s="1">
        <v>8.5599999999999996E-2</v>
      </c>
      <c r="H7" s="1">
        <v>9.0799999999999998E-5</v>
      </c>
      <c r="I7" s="1">
        <v>2.2000000000000001E-4</v>
      </c>
      <c r="J7" s="1">
        <v>0</v>
      </c>
      <c r="K7" s="1">
        <v>2.52E-4</v>
      </c>
      <c r="L7" s="1">
        <v>7.8100000000000001E-3</v>
      </c>
      <c r="M7" s="1">
        <v>0.11899999999999999</v>
      </c>
      <c r="N7" s="1">
        <v>9.1199999999999996E-3</v>
      </c>
      <c r="O7" s="1">
        <v>0</v>
      </c>
      <c r="P7" s="1">
        <v>1.38E-2</v>
      </c>
      <c r="Q7" s="1">
        <v>0</v>
      </c>
      <c r="R7" s="1">
        <v>0</v>
      </c>
      <c r="S7" s="1">
        <v>0</v>
      </c>
      <c r="T7" s="1">
        <v>1.1299999999999999E-2</v>
      </c>
      <c r="U7" s="1">
        <v>0</v>
      </c>
      <c r="V7" s="1">
        <v>0</v>
      </c>
    </row>
    <row r="8" spans="1:22" x14ac:dyDescent="0.25">
      <c r="A8" t="s">
        <v>55</v>
      </c>
      <c r="B8">
        <v>6</v>
      </c>
      <c r="C8" s="1">
        <v>6.3399999999999998E-2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2.9499999999999998E-2</v>
      </c>
      <c r="L8" s="1">
        <v>1.23E-3</v>
      </c>
      <c r="M8" s="1">
        <v>1.18E-2</v>
      </c>
      <c r="N8" s="1">
        <v>0</v>
      </c>
      <c r="O8" s="1">
        <v>0</v>
      </c>
      <c r="P8" s="1">
        <v>0.2</v>
      </c>
      <c r="Q8" s="1">
        <v>0</v>
      </c>
      <c r="R8" s="1">
        <v>2.4199999999999998E-3</v>
      </c>
      <c r="S8" s="1">
        <v>0</v>
      </c>
      <c r="T8" s="1">
        <v>1.5100000000000001E-2</v>
      </c>
      <c r="U8" s="1">
        <v>0</v>
      </c>
      <c r="V8" s="1">
        <v>0</v>
      </c>
    </row>
    <row r="9" spans="1:22" x14ac:dyDescent="0.25">
      <c r="A9" t="s">
        <v>59</v>
      </c>
      <c r="B9">
        <v>6</v>
      </c>
      <c r="C9" s="1">
        <v>1.49E-2</v>
      </c>
      <c r="D9" s="1">
        <v>7.9900000000000006E-3</v>
      </c>
      <c r="E9" s="1">
        <v>0</v>
      </c>
      <c r="F9" s="1">
        <v>8.6099999999999996E-3</v>
      </c>
      <c r="G9" s="1">
        <v>2.3300000000000001E-2</v>
      </c>
      <c r="H9" s="1">
        <v>0</v>
      </c>
      <c r="I9" s="1">
        <v>6.8700000000000003E-5</v>
      </c>
      <c r="J9" s="1">
        <v>0</v>
      </c>
      <c r="K9" s="1">
        <v>2.8800000000000002E-3</v>
      </c>
      <c r="L9" s="1">
        <v>3.3300000000000001E-3</v>
      </c>
      <c r="M9" s="1">
        <v>8.9099999999999999E-2</v>
      </c>
      <c r="N9" s="1">
        <v>3.15E-2</v>
      </c>
      <c r="O9" s="1">
        <v>1.95E-2</v>
      </c>
      <c r="P9" s="1">
        <v>3.56E-2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pans="1:22" x14ac:dyDescent="0.25">
      <c r="A10" t="s">
        <v>70</v>
      </c>
      <c r="B10">
        <v>6</v>
      </c>
      <c r="C10" s="1">
        <v>3.6299999999999999E-2</v>
      </c>
      <c r="D10" s="1">
        <v>0</v>
      </c>
      <c r="E10" s="1">
        <v>0</v>
      </c>
      <c r="F10" s="1">
        <v>0</v>
      </c>
      <c r="G10" s="1">
        <v>0</v>
      </c>
      <c r="H10" s="1">
        <v>4.1399999999999998E-4</v>
      </c>
      <c r="I10" s="1">
        <v>0</v>
      </c>
      <c r="J10" s="1">
        <v>0</v>
      </c>
      <c r="K10" s="1">
        <v>2.6499999999999999E-2</v>
      </c>
      <c r="L10" s="1">
        <v>1.34E-3</v>
      </c>
      <c r="M10" s="1">
        <v>1.2E-2</v>
      </c>
      <c r="N10" s="1">
        <v>0</v>
      </c>
      <c r="O10" s="1">
        <v>0</v>
      </c>
      <c r="P10" s="1">
        <v>0.193</v>
      </c>
      <c r="Q10" s="1">
        <v>0</v>
      </c>
      <c r="R10" s="1">
        <v>4.5300000000000002E-3</v>
      </c>
      <c r="S10" s="1">
        <v>0</v>
      </c>
      <c r="T10" s="1">
        <v>1.66E-2</v>
      </c>
      <c r="U10" s="1">
        <v>0</v>
      </c>
      <c r="V10" s="1">
        <v>0</v>
      </c>
    </row>
    <row r="11" spans="1:22" x14ac:dyDescent="0.25">
      <c r="A11" t="s">
        <v>71</v>
      </c>
      <c r="B11">
        <v>6</v>
      </c>
      <c r="C11" s="1">
        <v>2.9100000000000001E-2</v>
      </c>
      <c r="D11" s="1">
        <v>2.8999999999999998E-3</v>
      </c>
      <c r="E11" s="1">
        <v>4.9500000000000004E-3</v>
      </c>
      <c r="F11" s="1">
        <v>4.6100000000000004E-3</v>
      </c>
      <c r="G11" s="1">
        <v>0</v>
      </c>
      <c r="H11" s="1">
        <v>0</v>
      </c>
      <c r="I11" s="1">
        <v>3.3300000000000002E-4</v>
      </c>
      <c r="J11" s="1">
        <v>6.8900000000000005E-4</v>
      </c>
      <c r="K11" s="1">
        <v>8.1499999999999993E-3</v>
      </c>
      <c r="L11" s="1">
        <v>0</v>
      </c>
      <c r="M11" s="1">
        <v>0.32800000000000001</v>
      </c>
      <c r="N11" s="1">
        <v>0</v>
      </c>
      <c r="O11" s="1">
        <v>0</v>
      </c>
      <c r="P11" s="1">
        <v>0</v>
      </c>
      <c r="Q11" s="1">
        <v>6.7299999999999999E-3</v>
      </c>
      <c r="R11" s="1">
        <v>0</v>
      </c>
      <c r="S11" s="1">
        <v>0</v>
      </c>
      <c r="T11" s="1">
        <v>0</v>
      </c>
      <c r="U11" s="1">
        <v>1.1299999999999999E-3</v>
      </c>
      <c r="V11" s="1">
        <v>0</v>
      </c>
    </row>
    <row r="12" spans="1:22" x14ac:dyDescent="0.25">
      <c r="A12" t="s">
        <v>76</v>
      </c>
      <c r="B12">
        <v>6</v>
      </c>
      <c r="C12" s="1">
        <v>3.5000000000000003E-2</v>
      </c>
      <c r="D12" s="1">
        <v>8.2199999999999999E-3</v>
      </c>
      <c r="E12" s="1">
        <v>2.1099999999999999E-3</v>
      </c>
      <c r="F12" s="1">
        <v>1.84E-4</v>
      </c>
      <c r="G12" s="1">
        <v>5.7200000000000003E-3</v>
      </c>
      <c r="H12" s="1">
        <v>0</v>
      </c>
      <c r="I12" s="1">
        <v>2.3999999999999998E-3</v>
      </c>
      <c r="J12" s="1">
        <v>1.0200000000000001E-3</v>
      </c>
      <c r="K12" s="1">
        <v>1.1100000000000001E-3</v>
      </c>
      <c r="L12" s="1">
        <v>0</v>
      </c>
      <c r="M12" s="1">
        <v>9.0399999999999994E-2</v>
      </c>
      <c r="N12" s="1">
        <v>5.2900000000000003E-2</v>
      </c>
      <c r="O12" s="1">
        <v>5.2599999999999999E-3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1.08E-4</v>
      </c>
      <c r="V12" s="1">
        <v>0</v>
      </c>
    </row>
    <row r="13" spans="1:22" x14ac:dyDescent="0.25">
      <c r="A13" t="s">
        <v>78</v>
      </c>
      <c r="B13">
        <v>6</v>
      </c>
      <c r="C13" s="1">
        <v>1.9599999999999999E-2</v>
      </c>
      <c r="D13" s="1">
        <v>5.5100000000000001E-3</v>
      </c>
      <c r="E13" s="1">
        <v>0</v>
      </c>
      <c r="F13" s="1">
        <v>1.15E-2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0.107</v>
      </c>
      <c r="N13" s="1">
        <v>0</v>
      </c>
      <c r="O13" s="1">
        <v>8.8699999999999994E-3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</row>
    <row r="14" spans="1:22" x14ac:dyDescent="0.25">
      <c r="C14" s="1">
        <f>AVERAGE(C2:C13)</f>
        <v>5.1908333333333334E-2</v>
      </c>
      <c r="D14" s="1">
        <f t="shared" ref="D14:V14" si="0">AVERAGE(D2:D13)</f>
        <v>5.4758333333333326E-3</v>
      </c>
      <c r="E14" s="1">
        <f t="shared" si="0"/>
        <v>9.3583333333333333E-4</v>
      </c>
      <c r="F14" s="1">
        <f t="shared" si="0"/>
        <v>1.4567833333333334E-2</v>
      </c>
      <c r="G14" s="1">
        <f t="shared" si="0"/>
        <v>2.5537000000000001E-2</v>
      </c>
      <c r="H14" s="1">
        <f t="shared" si="0"/>
        <v>4.2066666666666668E-5</v>
      </c>
      <c r="I14" s="1">
        <f t="shared" si="0"/>
        <v>1.9641416666666667E-3</v>
      </c>
      <c r="J14" s="1">
        <f t="shared" si="0"/>
        <v>1.6157499999999998E-3</v>
      </c>
      <c r="K14" s="1">
        <f t="shared" si="0"/>
        <v>2.153933333333333E-2</v>
      </c>
      <c r="L14" s="1">
        <f t="shared" si="0"/>
        <v>2.9758333333333334E-3</v>
      </c>
      <c r="M14" s="1">
        <f t="shared" si="0"/>
        <v>0.10798333333333333</v>
      </c>
      <c r="N14" s="1">
        <f t="shared" si="0"/>
        <v>1.3368333333333334E-2</v>
      </c>
      <c r="O14" s="1">
        <f t="shared" si="0"/>
        <v>4.9025000000000006E-3</v>
      </c>
      <c r="P14" s="1">
        <f t="shared" si="0"/>
        <v>0.10811666666666668</v>
      </c>
      <c r="Q14" s="1">
        <f t="shared" si="0"/>
        <v>1.5950000000000001E-3</v>
      </c>
      <c r="R14" s="1">
        <f t="shared" si="0"/>
        <v>5.7916666666666663E-4</v>
      </c>
      <c r="S14" s="1">
        <f t="shared" si="0"/>
        <v>0</v>
      </c>
      <c r="T14" s="1">
        <f t="shared" si="0"/>
        <v>1.3279583333333332E-2</v>
      </c>
      <c r="U14" s="1">
        <f t="shared" si="0"/>
        <v>1.6883333333333334E-4</v>
      </c>
      <c r="V14" s="1">
        <f t="shared" si="0"/>
        <v>0</v>
      </c>
    </row>
    <row r="15" spans="1:22" x14ac:dyDescent="0.25">
      <c r="C15">
        <f>_xlfn.STDEV.P(C2:C13)</f>
        <v>4.399298160565563E-2</v>
      </c>
      <c r="D15">
        <f t="shared" ref="D15:V15" si="1">_xlfn.STDEV.P(D2:D13)</f>
        <v>4.5296697052753087E-3</v>
      </c>
      <c r="E15">
        <f t="shared" si="1"/>
        <v>1.5367956833041347E-3</v>
      </c>
      <c r="F15">
        <f t="shared" si="1"/>
        <v>1.5037278509498391E-2</v>
      </c>
      <c r="G15">
        <f t="shared" si="1"/>
        <v>5.2345234252986192E-2</v>
      </c>
      <c r="H15">
        <f t="shared" si="1"/>
        <v>1.1489320645229155E-4</v>
      </c>
      <c r="I15">
        <f t="shared" si="1"/>
        <v>4.9906112088030415E-3</v>
      </c>
      <c r="J15">
        <f t="shared" si="1"/>
        <v>1.8216371814478687E-3</v>
      </c>
      <c r="K15">
        <f t="shared" si="1"/>
        <v>2.0565384222577077E-2</v>
      </c>
      <c r="L15">
        <f t="shared" si="1"/>
        <v>4.3683491510587338E-3</v>
      </c>
      <c r="M15">
        <f t="shared" si="1"/>
        <v>8.7353847781435609E-2</v>
      </c>
      <c r="N15">
        <f t="shared" si="1"/>
        <v>1.8182446586993979E-2</v>
      </c>
      <c r="O15">
        <f t="shared" si="1"/>
        <v>8.332768772542935E-3</v>
      </c>
      <c r="P15">
        <f t="shared" si="1"/>
        <v>0.10105989835516141</v>
      </c>
      <c r="Q15">
        <f t="shared" si="1"/>
        <v>2.7653978014021783E-3</v>
      </c>
      <c r="R15">
        <f t="shared" si="1"/>
        <v>1.3647982655160269E-3</v>
      </c>
      <c r="S15">
        <f t="shared" si="1"/>
        <v>0</v>
      </c>
      <c r="T15">
        <f t="shared" si="1"/>
        <v>3.0078086323928957E-2</v>
      </c>
      <c r="U15">
        <f t="shared" si="1"/>
        <v>3.614152351827773E-4</v>
      </c>
      <c r="V15">
        <f t="shared" si="1"/>
        <v>0</v>
      </c>
    </row>
    <row r="16" spans="1:22" x14ac:dyDescent="0.25">
      <c r="A16" t="s">
        <v>3</v>
      </c>
      <c r="B16">
        <v>5</v>
      </c>
      <c r="C16" s="1">
        <v>1.04E-2</v>
      </c>
      <c r="D16" s="1">
        <v>1.66E-2</v>
      </c>
      <c r="E16" s="1">
        <v>0</v>
      </c>
      <c r="F16" s="1">
        <v>0.28899999999999998</v>
      </c>
      <c r="G16" s="1">
        <v>7.0500000000000001E-4</v>
      </c>
      <c r="H16" s="1">
        <v>0</v>
      </c>
      <c r="I16" s="1">
        <v>0.20300000000000001</v>
      </c>
      <c r="J16" s="1">
        <v>0.13800000000000001</v>
      </c>
      <c r="K16" s="1">
        <v>1.2800000000000001E-2</v>
      </c>
      <c r="L16" s="1">
        <v>5.9100000000000005E-4</v>
      </c>
      <c r="M16" s="1">
        <v>8.8400000000000006E-2</v>
      </c>
      <c r="N16" s="1">
        <v>0</v>
      </c>
      <c r="O16" s="1">
        <v>0</v>
      </c>
      <c r="P16" s="1">
        <v>0</v>
      </c>
      <c r="Q16" s="1">
        <v>2.9899999999999999E-2</v>
      </c>
      <c r="R16" s="1">
        <v>4.1799999999999997E-2</v>
      </c>
      <c r="S16" s="1">
        <v>0</v>
      </c>
      <c r="T16" s="1">
        <v>0</v>
      </c>
      <c r="U16" s="1">
        <v>1.75E-3</v>
      </c>
      <c r="V16" s="1">
        <v>5.8700000000000002E-3</v>
      </c>
    </row>
    <row r="17" spans="1:22" x14ac:dyDescent="0.25">
      <c r="A17" t="s">
        <v>4</v>
      </c>
      <c r="B17">
        <v>5</v>
      </c>
      <c r="C17" s="1">
        <v>8.4700000000000001E-3</v>
      </c>
      <c r="D17" s="1">
        <v>2.3500000000000001E-3</v>
      </c>
      <c r="E17" s="1">
        <v>1.24E-3</v>
      </c>
      <c r="F17" s="1">
        <v>8.6999999999999994E-2</v>
      </c>
      <c r="G17" s="1">
        <v>7.2199999999999999E-3</v>
      </c>
      <c r="H17" s="1">
        <v>3.7300000000000001E-4</v>
      </c>
      <c r="I17" s="1">
        <v>0.28699999999999998</v>
      </c>
      <c r="J17" s="1">
        <v>7.2599999999999998E-2</v>
      </c>
      <c r="K17" s="1">
        <v>0</v>
      </c>
      <c r="L17" s="1">
        <v>3.0899999999999999E-3</v>
      </c>
      <c r="M17" s="1">
        <v>0</v>
      </c>
      <c r="N17" s="1">
        <v>0</v>
      </c>
      <c r="O17" s="1">
        <v>0</v>
      </c>
      <c r="P17" s="1">
        <v>0</v>
      </c>
      <c r="Q17" s="1">
        <v>2.58E-2</v>
      </c>
      <c r="R17" s="1">
        <v>8.5599999999999996E-2</v>
      </c>
      <c r="S17" s="1">
        <v>8.8900000000000007E-2</v>
      </c>
      <c r="T17" s="1">
        <v>0</v>
      </c>
      <c r="U17" s="1">
        <v>0.23699999999999999</v>
      </c>
      <c r="V17" s="1">
        <v>0</v>
      </c>
    </row>
    <row r="18" spans="1:22" x14ac:dyDescent="0.25">
      <c r="A18" t="s">
        <v>7</v>
      </c>
      <c r="B18">
        <v>5</v>
      </c>
      <c r="C18" s="1">
        <v>7.1700000000000002E-3</v>
      </c>
      <c r="D18" s="1">
        <v>1.65E-3</v>
      </c>
      <c r="E18" s="1">
        <v>1.5299999999999999E-3</v>
      </c>
      <c r="F18" s="1">
        <v>2.1100000000000001E-2</v>
      </c>
      <c r="G18" s="1">
        <v>1.9099999999999999E-2</v>
      </c>
      <c r="H18" s="1">
        <v>2.1100000000000001E-2</v>
      </c>
      <c r="I18" s="1">
        <v>0.16</v>
      </c>
      <c r="J18" s="1">
        <v>0.183</v>
      </c>
      <c r="K18" s="1">
        <v>0</v>
      </c>
      <c r="L18" s="1">
        <v>1.65E-3</v>
      </c>
      <c r="M18" s="1">
        <v>0</v>
      </c>
      <c r="N18" s="1">
        <v>0</v>
      </c>
      <c r="O18" s="1">
        <v>0</v>
      </c>
      <c r="P18" s="1">
        <v>9.4900000000000002E-3</v>
      </c>
      <c r="Q18" s="1">
        <v>0</v>
      </c>
      <c r="R18" s="1">
        <v>8.5999999999999993E-2</v>
      </c>
      <c r="S18" s="1">
        <v>1.7399999999999999E-2</v>
      </c>
      <c r="T18" s="1">
        <v>0</v>
      </c>
      <c r="U18" s="1">
        <v>0.315</v>
      </c>
      <c r="V18" s="1">
        <v>0</v>
      </c>
    </row>
    <row r="19" spans="1:22" x14ac:dyDescent="0.25">
      <c r="A19" t="s">
        <v>10</v>
      </c>
      <c r="B19">
        <v>5</v>
      </c>
      <c r="C19" s="1">
        <v>0</v>
      </c>
      <c r="D19" s="1">
        <v>0</v>
      </c>
      <c r="E19" s="1">
        <v>0</v>
      </c>
      <c r="F19" s="1">
        <v>9.4700000000000006E-2</v>
      </c>
      <c r="G19" s="1">
        <v>0</v>
      </c>
      <c r="H19" s="1">
        <v>0</v>
      </c>
      <c r="I19" s="1">
        <v>0.17499999999999999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0.10100000000000001</v>
      </c>
      <c r="R19" s="1">
        <v>4.7500000000000001E-2</v>
      </c>
      <c r="S19" s="1">
        <v>0</v>
      </c>
      <c r="T19" s="1">
        <v>0</v>
      </c>
      <c r="U19" s="1">
        <v>0</v>
      </c>
      <c r="V19" s="1">
        <v>8.5500000000000003E-3</v>
      </c>
    </row>
    <row r="20" spans="1:22" x14ac:dyDescent="0.25">
      <c r="A20" t="s">
        <v>16</v>
      </c>
      <c r="B20">
        <v>5</v>
      </c>
      <c r="C20" s="1">
        <v>0</v>
      </c>
      <c r="D20" s="1">
        <v>1.01E-3</v>
      </c>
      <c r="E20" s="1">
        <v>0</v>
      </c>
      <c r="F20" s="1">
        <v>6.0999999999999999E-2</v>
      </c>
      <c r="G20" s="1">
        <v>0</v>
      </c>
      <c r="H20" s="1">
        <v>0</v>
      </c>
      <c r="I20" s="1">
        <v>0.13900000000000001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5.1700000000000003E-2</v>
      </c>
      <c r="R20" s="1">
        <v>1.77E-2</v>
      </c>
      <c r="S20" s="1">
        <v>0</v>
      </c>
      <c r="T20" s="1">
        <v>0</v>
      </c>
      <c r="U20" s="1">
        <v>0</v>
      </c>
      <c r="V20" s="1">
        <v>0</v>
      </c>
    </row>
    <row r="21" spans="1:22" x14ac:dyDescent="0.25">
      <c r="A21" t="s">
        <v>18</v>
      </c>
      <c r="B21">
        <v>5</v>
      </c>
      <c r="C21" s="1">
        <v>1.34E-2</v>
      </c>
      <c r="D21" s="1">
        <v>1.5399999999999999E-3</v>
      </c>
      <c r="E21" s="1">
        <v>1.0499999999999999E-3</v>
      </c>
      <c r="F21" s="1">
        <v>0</v>
      </c>
      <c r="G21" s="1">
        <v>8.8100000000000001E-3</v>
      </c>
      <c r="H21" s="1">
        <v>0</v>
      </c>
      <c r="I21" s="1">
        <v>0.111</v>
      </c>
      <c r="J21" s="1">
        <v>0.11600000000000001</v>
      </c>
      <c r="K21" s="1">
        <v>0</v>
      </c>
      <c r="L21" s="1">
        <v>9.9699999999999997E-3</v>
      </c>
      <c r="M21" s="1">
        <v>0</v>
      </c>
      <c r="N21" s="1">
        <v>2.07E-2</v>
      </c>
      <c r="O21" s="1">
        <v>0</v>
      </c>
      <c r="P21" s="1">
        <v>0</v>
      </c>
      <c r="Q21" s="1">
        <v>0</v>
      </c>
      <c r="R21" s="1">
        <v>4.0399999999999998E-2</v>
      </c>
      <c r="S21" s="1">
        <v>5.5899999999999998E-2</v>
      </c>
      <c r="T21" s="1">
        <v>0</v>
      </c>
      <c r="U21" s="1">
        <v>0.25700000000000001</v>
      </c>
      <c r="V21" s="1">
        <v>0</v>
      </c>
    </row>
    <row r="22" spans="1:22" x14ac:dyDescent="0.25">
      <c r="C22" s="1">
        <f>AVERAGE(C16:C21)</f>
        <v>6.5733333333333329E-3</v>
      </c>
      <c r="D22" s="1">
        <f t="shared" ref="D22:V22" si="2">AVERAGE(D16:D21)</f>
        <v>3.8583333333333334E-3</v>
      </c>
      <c r="E22" s="1">
        <f t="shared" si="2"/>
        <v>6.3666666666666657E-4</v>
      </c>
      <c r="F22" s="1">
        <f t="shared" si="2"/>
        <v>9.2133333333333331E-2</v>
      </c>
      <c r="G22" s="1">
        <f t="shared" si="2"/>
        <v>5.9724999999999995E-3</v>
      </c>
      <c r="H22" s="1">
        <f t="shared" si="2"/>
        <v>3.5788333333333332E-3</v>
      </c>
      <c r="I22" s="1">
        <f t="shared" si="2"/>
        <v>0.17916666666666667</v>
      </c>
      <c r="J22" s="1">
        <f t="shared" si="2"/>
        <v>8.4933333333333347E-2</v>
      </c>
      <c r="K22" s="1">
        <f t="shared" si="2"/>
        <v>2.1333333333333334E-3</v>
      </c>
      <c r="L22" s="1">
        <f t="shared" si="2"/>
        <v>2.5501666666666663E-3</v>
      </c>
      <c r="M22" s="1">
        <f t="shared" si="2"/>
        <v>1.4733333333333334E-2</v>
      </c>
      <c r="N22" s="1">
        <f t="shared" si="2"/>
        <v>3.4499999999999999E-3</v>
      </c>
      <c r="O22" s="1">
        <f t="shared" si="2"/>
        <v>0</v>
      </c>
      <c r="P22" s="1">
        <f t="shared" si="2"/>
        <v>1.5816666666666668E-3</v>
      </c>
      <c r="Q22" s="1">
        <f t="shared" si="2"/>
        <v>3.4733333333333331E-2</v>
      </c>
      <c r="R22" s="1">
        <f t="shared" si="2"/>
        <v>5.3166666666666661E-2</v>
      </c>
      <c r="S22" s="1">
        <f t="shared" si="2"/>
        <v>2.7033333333333336E-2</v>
      </c>
      <c r="T22" s="1">
        <f t="shared" si="2"/>
        <v>0</v>
      </c>
      <c r="U22" s="1">
        <f t="shared" si="2"/>
        <v>0.135125</v>
      </c>
      <c r="V22" s="1">
        <f t="shared" si="2"/>
        <v>2.4033333333333333E-3</v>
      </c>
    </row>
    <row r="23" spans="1:22" x14ac:dyDescent="0.25">
      <c r="C23">
        <f>_xlfn.STDEV.P(C16:C21)</f>
        <v>5.0268865999631325E-3</v>
      </c>
      <c r="D23">
        <f t="shared" ref="D23:V23" si="3">_xlfn.STDEV.P(D16:D21)</f>
        <v>5.7427676738272771E-3</v>
      </c>
      <c r="E23">
        <f t="shared" si="3"/>
        <v>6.5178387692717754E-4</v>
      </c>
      <c r="F23">
        <f t="shared" si="3"/>
        <v>9.4245241553913756E-2</v>
      </c>
      <c r="G23">
        <f t="shared" si="3"/>
        <v>6.8438170088043707E-3</v>
      </c>
      <c r="H23">
        <f t="shared" si="3"/>
        <v>7.836887571322915E-3</v>
      </c>
      <c r="I23">
        <f t="shared" si="3"/>
        <v>5.603694218003772E-2</v>
      </c>
      <c r="J23">
        <f t="shared" si="3"/>
        <v>6.8285837152044587E-2</v>
      </c>
      <c r="K23">
        <f t="shared" si="3"/>
        <v>4.7702783519995521E-3</v>
      </c>
      <c r="L23">
        <f t="shared" si="3"/>
        <v>3.48809118844231E-3</v>
      </c>
      <c r="M23">
        <f t="shared" si="3"/>
        <v>3.2944734868496903E-2</v>
      </c>
      <c r="N23">
        <f t="shared" si="3"/>
        <v>7.7144345223742741E-3</v>
      </c>
      <c r="O23">
        <f t="shared" si="3"/>
        <v>0</v>
      </c>
      <c r="P23">
        <f t="shared" si="3"/>
        <v>3.5367141844121677E-3</v>
      </c>
      <c r="Q23">
        <f t="shared" si="3"/>
        <v>3.4629258663095228E-2</v>
      </c>
      <c r="R23">
        <f t="shared" si="3"/>
        <v>2.487345751778168E-2</v>
      </c>
      <c r="S23">
        <f t="shared" si="3"/>
        <v>3.4024435663537793E-2</v>
      </c>
      <c r="T23">
        <f t="shared" si="3"/>
        <v>0</v>
      </c>
      <c r="U23">
        <f t="shared" si="3"/>
        <v>0.13656101734511697</v>
      </c>
      <c r="V23">
        <f t="shared" si="3"/>
        <v>3.4857647016910873E-3</v>
      </c>
    </row>
    <row r="24" spans="1:22" x14ac:dyDescent="0.25">
      <c r="A24" t="s">
        <v>5</v>
      </c>
      <c r="B24">
        <v>4</v>
      </c>
      <c r="C24" s="1">
        <v>0.186</v>
      </c>
      <c r="D24" s="1">
        <v>3.6700000000000003E-2</v>
      </c>
      <c r="E24" s="1">
        <v>0.152</v>
      </c>
      <c r="F24" s="1">
        <v>4.1300000000000003E-2</v>
      </c>
      <c r="G24" s="1">
        <v>0.19400000000000001</v>
      </c>
      <c r="H24" s="1">
        <v>3.8899999999999998E-3</v>
      </c>
      <c r="I24" s="1">
        <v>7.5700000000000003E-3</v>
      </c>
      <c r="J24" s="1">
        <v>0.151</v>
      </c>
      <c r="K24" s="1">
        <v>0</v>
      </c>
      <c r="L24" s="1">
        <v>3.7400000000000003E-2</v>
      </c>
      <c r="M24" s="1">
        <v>4.4999999999999998E-2</v>
      </c>
      <c r="N24" s="1">
        <v>5.1799999999999999E-2</v>
      </c>
      <c r="O24" s="1">
        <v>0.27100000000000002</v>
      </c>
      <c r="P24" s="1">
        <v>0.122</v>
      </c>
      <c r="Q24" s="1">
        <v>0</v>
      </c>
      <c r="R24" s="1">
        <v>0</v>
      </c>
      <c r="S24" s="1">
        <v>6.43E-3</v>
      </c>
      <c r="T24" s="1">
        <v>0</v>
      </c>
      <c r="U24" s="1">
        <v>3.0300000000000001E-2</v>
      </c>
      <c r="V24" s="1">
        <v>0.11</v>
      </c>
    </row>
    <row r="25" spans="1:22" x14ac:dyDescent="0.25">
      <c r="A25" t="s">
        <v>8</v>
      </c>
      <c r="B25">
        <v>4</v>
      </c>
      <c r="C25" s="1">
        <v>0.253</v>
      </c>
      <c r="D25" s="1">
        <v>4.0400000000000002E-3</v>
      </c>
      <c r="E25" s="1">
        <v>0.246</v>
      </c>
      <c r="F25" s="1">
        <v>0</v>
      </c>
      <c r="G25" s="1">
        <v>0.186</v>
      </c>
      <c r="H25" s="1">
        <v>1.3599999999999999E-2</v>
      </c>
      <c r="I25" s="1">
        <v>1.2E-4</v>
      </c>
      <c r="J25" s="1">
        <v>1.6900000000000001E-3</v>
      </c>
      <c r="K25" s="1">
        <v>4.7600000000000003E-2</v>
      </c>
      <c r="L25" s="1">
        <v>1.2699999999999999E-2</v>
      </c>
      <c r="M25" s="1">
        <v>1.35E-2</v>
      </c>
      <c r="N25" s="1">
        <v>3.2199999999999999E-2</v>
      </c>
      <c r="O25" s="1">
        <v>0.223</v>
      </c>
      <c r="P25" s="1">
        <v>0.129</v>
      </c>
      <c r="Q25" s="1">
        <v>0</v>
      </c>
      <c r="R25" s="1">
        <v>9.8499999999999994E-3</v>
      </c>
      <c r="S25" s="1">
        <v>0</v>
      </c>
      <c r="T25" s="1">
        <v>0</v>
      </c>
      <c r="U25" s="1">
        <v>6.0600000000000003E-3</v>
      </c>
      <c r="V25" s="1">
        <v>0.112</v>
      </c>
    </row>
    <row r="26" spans="1:22" x14ac:dyDescent="0.25">
      <c r="A26" t="s">
        <v>13</v>
      </c>
      <c r="B26">
        <v>4</v>
      </c>
      <c r="C26" s="1">
        <v>0.19600000000000001</v>
      </c>
      <c r="D26" s="1">
        <v>8.1899999999999994E-3</v>
      </c>
      <c r="E26" s="1">
        <v>0.159</v>
      </c>
      <c r="F26" s="1">
        <v>0</v>
      </c>
      <c r="G26" s="1">
        <v>0.182</v>
      </c>
      <c r="H26" s="1">
        <v>8.3800000000000003E-3</v>
      </c>
      <c r="I26" s="1">
        <v>0</v>
      </c>
      <c r="J26" s="1">
        <v>3.7599999999999999E-3</v>
      </c>
      <c r="K26" s="1">
        <v>0</v>
      </c>
      <c r="L26" s="1">
        <v>1.4500000000000001E-2</v>
      </c>
      <c r="M26" s="1">
        <v>0</v>
      </c>
      <c r="N26" s="1">
        <v>5.3499999999999999E-2</v>
      </c>
      <c r="O26" s="1">
        <v>0.27</v>
      </c>
      <c r="P26" s="1">
        <v>0.1</v>
      </c>
      <c r="Q26" s="1">
        <v>0</v>
      </c>
      <c r="R26" s="1">
        <v>5.79E-3</v>
      </c>
      <c r="S26" s="1">
        <v>2.5899999999999999E-2</v>
      </c>
      <c r="T26" s="1">
        <v>0</v>
      </c>
      <c r="U26" s="1">
        <v>1.01E-3</v>
      </c>
      <c r="V26" s="1">
        <v>0.114</v>
      </c>
    </row>
    <row r="27" spans="1:22" x14ac:dyDescent="0.25">
      <c r="C27" s="1">
        <f>AVERAGE(C24:C26)</f>
        <v>0.21166666666666667</v>
      </c>
      <c r="D27" s="1">
        <f t="shared" ref="D27:V27" si="4">AVERAGE(D24:D26)</f>
        <v>1.6310000000000002E-2</v>
      </c>
      <c r="E27" s="1">
        <f t="shared" si="4"/>
        <v>0.18566666666666667</v>
      </c>
      <c r="F27" s="1">
        <f t="shared" si="4"/>
        <v>1.3766666666666668E-2</v>
      </c>
      <c r="G27" s="1">
        <f t="shared" si="4"/>
        <v>0.18733333333333335</v>
      </c>
      <c r="H27" s="1">
        <f t="shared" si="4"/>
        <v>8.6233333333333318E-3</v>
      </c>
      <c r="I27" s="1">
        <f t="shared" si="4"/>
        <v>2.5633333333333337E-3</v>
      </c>
      <c r="J27" s="1">
        <f t="shared" si="4"/>
        <v>5.2150000000000002E-2</v>
      </c>
      <c r="K27" s="1">
        <f t="shared" si="4"/>
        <v>1.5866666666666668E-2</v>
      </c>
      <c r="L27" s="1">
        <f t="shared" si="4"/>
        <v>2.1533333333333335E-2</v>
      </c>
      <c r="M27" s="1">
        <f t="shared" si="4"/>
        <v>1.95E-2</v>
      </c>
      <c r="N27" s="1">
        <f t="shared" si="4"/>
        <v>4.583333333333333E-2</v>
      </c>
      <c r="O27" s="1">
        <f t="shared" si="4"/>
        <v>0.25466666666666665</v>
      </c>
      <c r="P27" s="1">
        <f t="shared" si="4"/>
        <v>0.11699999999999999</v>
      </c>
      <c r="Q27" s="1">
        <f t="shared" si="4"/>
        <v>0</v>
      </c>
      <c r="R27" s="1">
        <f t="shared" si="4"/>
        <v>5.2133333333333337E-3</v>
      </c>
      <c r="S27" s="1">
        <f t="shared" si="4"/>
        <v>1.0776666666666665E-2</v>
      </c>
      <c r="T27" s="1">
        <f t="shared" si="4"/>
        <v>0</v>
      </c>
      <c r="U27" s="1">
        <f t="shared" si="4"/>
        <v>1.2456666666666666E-2</v>
      </c>
      <c r="V27" s="1">
        <f t="shared" si="4"/>
        <v>0.112</v>
      </c>
    </row>
    <row r="28" spans="1:22" x14ac:dyDescent="0.25">
      <c r="C28">
        <f>_xlfn.STDEV.P(C24:C26)</f>
        <v>2.951082663852184E-2</v>
      </c>
      <c r="D28">
        <f t="shared" ref="D28:V28" si="5">_xlfn.STDEV.P(D24:D26)</f>
        <v>1.4517109445983613E-2</v>
      </c>
      <c r="E28">
        <f t="shared" si="5"/>
        <v>4.2757715353164187E-2</v>
      </c>
      <c r="F28">
        <f t="shared" si="5"/>
        <v>1.9469006708669613E-2</v>
      </c>
      <c r="G28">
        <f t="shared" si="5"/>
        <v>4.9888765156985929E-3</v>
      </c>
      <c r="H28">
        <f t="shared" si="5"/>
        <v>3.9678233607637111E-3</v>
      </c>
      <c r="I28">
        <f t="shared" si="5"/>
        <v>3.5405868942246788E-3</v>
      </c>
      <c r="J28">
        <f t="shared" si="5"/>
        <v>6.9902613685040416E-2</v>
      </c>
      <c r="K28">
        <f t="shared" si="5"/>
        <v>2.243885518965311E-2</v>
      </c>
      <c r="L28">
        <f t="shared" si="5"/>
        <v>1.1243467239048441E-2</v>
      </c>
      <c r="M28">
        <f t="shared" si="5"/>
        <v>1.8854707634964805E-2</v>
      </c>
      <c r="N28">
        <f t="shared" si="5"/>
        <v>9.6651722982860414E-3</v>
      </c>
      <c r="O28">
        <f t="shared" si="5"/>
        <v>2.2395436042987774E-2</v>
      </c>
      <c r="P28">
        <f t="shared" si="5"/>
        <v>1.2355835328567094E-2</v>
      </c>
      <c r="Q28">
        <f t="shared" si="5"/>
        <v>0</v>
      </c>
      <c r="R28">
        <f t="shared" si="5"/>
        <v>4.0418670053440501E-3</v>
      </c>
      <c r="S28">
        <f t="shared" si="5"/>
        <v>1.1011286129341215E-2</v>
      </c>
      <c r="T28">
        <f t="shared" si="5"/>
        <v>0</v>
      </c>
      <c r="U28">
        <f t="shared" si="5"/>
        <v>1.2784470614338668E-2</v>
      </c>
      <c r="V28">
        <f t="shared" si="5"/>
        <v>1.6329931618554536E-3</v>
      </c>
    </row>
    <row r="29" spans="1:22" x14ac:dyDescent="0.25">
      <c r="A29" t="s">
        <v>11</v>
      </c>
      <c r="B29">
        <v>3</v>
      </c>
      <c r="C29" s="1">
        <v>3.54E-5</v>
      </c>
      <c r="D29" s="1">
        <v>4.5199999999999997E-3</v>
      </c>
      <c r="E29" s="1">
        <v>0.16700000000000001</v>
      </c>
      <c r="F29" s="1">
        <v>2.4299999999999999E-2</v>
      </c>
      <c r="G29" s="1">
        <v>7.3899999999999993E-2</v>
      </c>
      <c r="H29" s="1">
        <v>0.32</v>
      </c>
      <c r="I29" s="1">
        <v>1.5699999999999999E-2</v>
      </c>
      <c r="J29" s="1">
        <v>4.7100000000000003E-2</v>
      </c>
      <c r="K29" s="1">
        <v>0.17899999999999999</v>
      </c>
      <c r="L29" s="1">
        <v>1.2200000000000001E-2</v>
      </c>
      <c r="M29" s="1">
        <v>5.2199999999999998E-3</v>
      </c>
      <c r="N29" s="1">
        <v>7.1400000000000005E-2</v>
      </c>
      <c r="O29" s="1">
        <v>0</v>
      </c>
      <c r="P29" s="1">
        <v>0</v>
      </c>
      <c r="Q29" s="1">
        <v>0</v>
      </c>
      <c r="R29" s="1">
        <v>0.124</v>
      </c>
      <c r="S29" s="1">
        <v>7.7100000000000002E-2</v>
      </c>
      <c r="T29" s="1">
        <v>1.55E-2</v>
      </c>
      <c r="U29" s="1">
        <v>5.2600000000000001E-2</v>
      </c>
      <c r="V29" s="1">
        <v>1.7999999999999999E-2</v>
      </c>
    </row>
    <row r="30" spans="1:22" x14ac:dyDescent="0.25">
      <c r="A30" t="s">
        <v>15</v>
      </c>
      <c r="B30">
        <v>3</v>
      </c>
      <c r="C30" s="1">
        <v>6.88E-2</v>
      </c>
      <c r="D30" s="1">
        <v>6.3099999999999996E-3</v>
      </c>
      <c r="E30" s="1">
        <v>6.8699999999999997E-2</v>
      </c>
      <c r="F30" s="1">
        <v>1.32E-2</v>
      </c>
      <c r="G30" s="1">
        <v>5.3099999999999996E-3</v>
      </c>
      <c r="H30" s="1">
        <v>7.5900000000000004E-3</v>
      </c>
      <c r="I30" s="1">
        <v>2.2200000000000001E-2</v>
      </c>
      <c r="J30" s="1">
        <v>1.9400000000000001E-2</v>
      </c>
      <c r="K30" s="1">
        <v>0.16200000000000001</v>
      </c>
      <c r="L30" s="1">
        <v>1.9099999999999999E-2</v>
      </c>
      <c r="M30" s="1">
        <v>4.6199999999999998E-2</v>
      </c>
      <c r="N30" s="1">
        <v>0</v>
      </c>
      <c r="O30" s="1">
        <v>0</v>
      </c>
      <c r="P30" s="1">
        <v>2.07E-2</v>
      </c>
      <c r="Q30" s="1">
        <v>0</v>
      </c>
      <c r="R30" s="1">
        <v>5.5399999999999998E-3</v>
      </c>
      <c r="S30" s="1">
        <v>0</v>
      </c>
      <c r="T30" s="1">
        <v>0.34799999999999998</v>
      </c>
      <c r="U30" s="1">
        <v>0</v>
      </c>
      <c r="V30" s="1">
        <v>1.43E-2</v>
      </c>
    </row>
    <row r="31" spans="1:22" x14ac:dyDescent="0.25">
      <c r="A31" t="s">
        <v>17</v>
      </c>
      <c r="B31">
        <v>3</v>
      </c>
      <c r="C31" s="1">
        <v>2.7899999999999999E-3</v>
      </c>
      <c r="D31" s="1">
        <v>9.5499999999999995E-3</v>
      </c>
      <c r="E31" s="1">
        <v>0.20899999999999999</v>
      </c>
      <c r="F31" s="1">
        <v>0</v>
      </c>
      <c r="G31" s="1">
        <v>4.3999999999999997E-2</v>
      </c>
      <c r="H31" s="1">
        <v>0.24099999999999999</v>
      </c>
      <c r="I31" s="1">
        <v>0</v>
      </c>
      <c r="J31" s="1">
        <v>0</v>
      </c>
      <c r="K31" s="1">
        <v>0.22800000000000001</v>
      </c>
      <c r="L31" s="1">
        <v>5.2499999999999997E-4</v>
      </c>
      <c r="M31" s="1">
        <v>8.8900000000000003E-3</v>
      </c>
      <c r="N31" s="1">
        <v>0.17100000000000001</v>
      </c>
      <c r="O31" s="1">
        <v>0</v>
      </c>
      <c r="P31" s="1">
        <v>0</v>
      </c>
      <c r="Q31" s="1">
        <v>0</v>
      </c>
      <c r="R31" s="1">
        <v>0</v>
      </c>
      <c r="S31" s="1">
        <v>0.104</v>
      </c>
      <c r="T31" s="1">
        <v>0.10100000000000001</v>
      </c>
      <c r="U31" s="1">
        <v>1.09E-2</v>
      </c>
      <c r="V31" s="1">
        <v>0</v>
      </c>
    </row>
    <row r="32" spans="1:22" x14ac:dyDescent="0.25">
      <c r="A32" t="s">
        <v>23</v>
      </c>
      <c r="B32">
        <v>3</v>
      </c>
      <c r="C32" s="1">
        <v>0</v>
      </c>
      <c r="D32" s="1">
        <v>6.6400000000000001E-3</v>
      </c>
      <c r="E32" s="1">
        <v>0.185</v>
      </c>
      <c r="F32" s="1">
        <v>0</v>
      </c>
      <c r="G32" s="1">
        <v>5.9200000000000003E-2</v>
      </c>
      <c r="H32" s="1">
        <v>0.24199999999999999</v>
      </c>
      <c r="I32" s="1">
        <v>0</v>
      </c>
      <c r="J32" s="1">
        <v>1.14E-3</v>
      </c>
      <c r="K32" s="1">
        <v>0.158</v>
      </c>
      <c r="L32" s="1">
        <v>1.24E-3</v>
      </c>
      <c r="M32" s="1">
        <v>0</v>
      </c>
      <c r="N32" s="1">
        <v>0.13100000000000001</v>
      </c>
      <c r="O32" s="1">
        <v>0</v>
      </c>
      <c r="P32" s="1">
        <v>0</v>
      </c>
      <c r="Q32" s="1">
        <v>0</v>
      </c>
      <c r="R32" s="1">
        <v>0</v>
      </c>
      <c r="S32" s="1">
        <v>0.123</v>
      </c>
      <c r="T32" s="1">
        <v>0</v>
      </c>
      <c r="U32" s="1">
        <v>8.2399999999999997E-4</v>
      </c>
      <c r="V32" s="1">
        <v>0</v>
      </c>
    </row>
    <row r="33" spans="1:22" x14ac:dyDescent="0.25">
      <c r="A33" t="s">
        <v>73</v>
      </c>
      <c r="B33">
        <v>3</v>
      </c>
      <c r="C33" s="1">
        <v>0</v>
      </c>
      <c r="D33" s="1">
        <v>1.2800000000000001E-3</v>
      </c>
      <c r="E33" s="1">
        <v>4.0300000000000002E-2</v>
      </c>
      <c r="F33" s="1">
        <v>1.12E-4</v>
      </c>
      <c r="G33" s="1">
        <v>0</v>
      </c>
      <c r="H33" s="1">
        <v>2.93E-2</v>
      </c>
      <c r="I33" s="1">
        <v>0</v>
      </c>
      <c r="J33" s="1">
        <v>3.6099999999999999E-4</v>
      </c>
      <c r="K33" s="1">
        <v>5.8399999999999997E-3</v>
      </c>
      <c r="L33" s="1">
        <v>8.4899999999999993E-3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0.51100000000000001</v>
      </c>
      <c r="T33" s="1">
        <v>0</v>
      </c>
      <c r="U33" s="1">
        <v>5.6300000000000003E-2</v>
      </c>
      <c r="V33" s="1">
        <v>0</v>
      </c>
    </row>
    <row r="34" spans="1:22" x14ac:dyDescent="0.25">
      <c r="C34" s="1">
        <f>AVERAGE(C29:C33)</f>
        <v>1.432508E-2</v>
      </c>
      <c r="D34" s="1">
        <f t="shared" ref="D34:V34" si="6">AVERAGE(D29:D33)</f>
        <v>5.6600000000000001E-3</v>
      </c>
      <c r="E34" s="1">
        <f t="shared" si="6"/>
        <v>0.13399999999999998</v>
      </c>
      <c r="F34" s="1">
        <f t="shared" si="6"/>
        <v>7.5224000000000003E-3</v>
      </c>
      <c r="G34" s="1">
        <f t="shared" si="6"/>
        <v>3.6482000000000001E-2</v>
      </c>
      <c r="H34" s="1">
        <f t="shared" si="6"/>
        <v>0.16797799999999999</v>
      </c>
      <c r="I34" s="1">
        <f t="shared" si="6"/>
        <v>7.5800000000000008E-3</v>
      </c>
      <c r="J34" s="1">
        <f t="shared" si="6"/>
        <v>1.3600200000000002E-2</v>
      </c>
      <c r="K34" s="1">
        <f t="shared" si="6"/>
        <v>0.14656799999999998</v>
      </c>
      <c r="L34" s="1">
        <f t="shared" si="6"/>
        <v>8.3109999999999989E-3</v>
      </c>
      <c r="M34" s="1">
        <f t="shared" si="6"/>
        <v>1.2062E-2</v>
      </c>
      <c r="N34" s="1">
        <f t="shared" si="6"/>
        <v>7.4679999999999996E-2</v>
      </c>
      <c r="O34" s="1">
        <f t="shared" si="6"/>
        <v>0</v>
      </c>
      <c r="P34" s="1">
        <f t="shared" si="6"/>
        <v>4.1399999999999996E-3</v>
      </c>
      <c r="Q34" s="1">
        <f t="shared" si="6"/>
        <v>0</v>
      </c>
      <c r="R34" s="1">
        <f t="shared" si="6"/>
        <v>2.5907999999999997E-2</v>
      </c>
      <c r="S34" s="1">
        <f t="shared" si="6"/>
        <v>0.16302</v>
      </c>
      <c r="T34" s="1">
        <f t="shared" si="6"/>
        <v>9.290000000000001E-2</v>
      </c>
      <c r="U34" s="1">
        <f t="shared" si="6"/>
        <v>2.4124800000000002E-2</v>
      </c>
      <c r="V34" s="1">
        <f t="shared" si="6"/>
        <v>6.4599999999999987E-3</v>
      </c>
    </row>
    <row r="35" spans="1:22" x14ac:dyDescent="0.25">
      <c r="C35">
        <f>_xlfn.STDEV.P(C29:C33)</f>
        <v>2.725870784952214E-2</v>
      </c>
      <c r="D35">
        <f t="shared" ref="D35:V35" si="7">_xlfn.STDEV.P(D29:D33)</f>
        <v>2.7202573407675954E-3</v>
      </c>
      <c r="E35">
        <f t="shared" si="7"/>
        <v>6.687118961107244E-2</v>
      </c>
      <c r="F35">
        <f t="shared" si="7"/>
        <v>9.8164151827436468E-3</v>
      </c>
      <c r="G35">
        <f t="shared" si="7"/>
        <v>2.9241629503158673E-2</v>
      </c>
      <c r="H35">
        <f t="shared" si="7"/>
        <v>0.12560099974124408</v>
      </c>
      <c r="I35">
        <f t="shared" si="7"/>
        <v>9.5083962895958444E-3</v>
      </c>
      <c r="J35">
        <f t="shared" si="7"/>
        <v>1.828317653363332E-2</v>
      </c>
      <c r="K35">
        <f t="shared" si="7"/>
        <v>7.4640756266265165E-2</v>
      </c>
      <c r="L35">
        <f t="shared" si="7"/>
        <v>6.9595936662997819E-3</v>
      </c>
      <c r="M35">
        <f t="shared" si="7"/>
        <v>1.7396903632543346E-2</v>
      </c>
      <c r="N35">
        <f t="shared" si="7"/>
        <v>6.8723282808666811E-2</v>
      </c>
      <c r="O35">
        <f t="shared" si="7"/>
        <v>0</v>
      </c>
      <c r="P35">
        <f t="shared" si="7"/>
        <v>8.2800000000000009E-3</v>
      </c>
      <c r="Q35">
        <f t="shared" si="7"/>
        <v>0</v>
      </c>
      <c r="R35">
        <f t="shared" si="7"/>
        <v>4.9092910445399346E-2</v>
      </c>
      <c r="S35">
        <f t="shared" si="7"/>
        <v>0.17895966472923447</v>
      </c>
      <c r="T35">
        <f t="shared" si="7"/>
        <v>0.13296104692728619</v>
      </c>
      <c r="U35">
        <f t="shared" si="7"/>
        <v>2.5083496968325607E-2</v>
      </c>
      <c r="V35">
        <f t="shared" si="7"/>
        <v>7.9978997243026258E-3</v>
      </c>
    </row>
    <row r="36" spans="1:22" x14ac:dyDescent="0.25">
      <c r="A36" t="s">
        <v>6</v>
      </c>
      <c r="B36">
        <v>2</v>
      </c>
      <c r="C36" s="1">
        <v>0</v>
      </c>
      <c r="D36" s="1">
        <v>0</v>
      </c>
      <c r="E36" s="1">
        <v>0</v>
      </c>
      <c r="F36" s="1">
        <v>0.30499999999999999</v>
      </c>
      <c r="G36" s="1">
        <v>0</v>
      </c>
      <c r="H36" s="1">
        <v>0</v>
      </c>
      <c r="I36" s="1">
        <v>3.0499999999999999E-2</v>
      </c>
      <c r="J36" s="1">
        <v>9.9500000000000001E-4</v>
      </c>
      <c r="K36" s="1">
        <v>0</v>
      </c>
      <c r="L36" s="1">
        <v>0.20599999999999999</v>
      </c>
      <c r="M36" s="1">
        <v>0</v>
      </c>
      <c r="N36" s="1">
        <v>0</v>
      </c>
      <c r="O36" s="1">
        <v>0</v>
      </c>
      <c r="P36" s="1">
        <v>0</v>
      </c>
      <c r="Q36" s="1">
        <v>0.45200000000000001</v>
      </c>
      <c r="R36" s="1">
        <v>2.2699999999999999E-3</v>
      </c>
      <c r="S36" s="1">
        <v>0</v>
      </c>
      <c r="T36" s="1">
        <v>0</v>
      </c>
      <c r="U36" s="1">
        <v>6.4599999999999996E-3</v>
      </c>
      <c r="V36" s="1">
        <v>0</v>
      </c>
    </row>
    <row r="37" spans="1:22" x14ac:dyDescent="0.25">
      <c r="A37" t="s">
        <v>9</v>
      </c>
      <c r="B37">
        <v>2</v>
      </c>
      <c r="C37" s="1">
        <v>0</v>
      </c>
      <c r="D37" s="1">
        <v>1.6299999999999999E-3</v>
      </c>
      <c r="E37" s="1">
        <v>0</v>
      </c>
      <c r="F37" s="1">
        <v>0.189</v>
      </c>
      <c r="G37" s="1">
        <v>2.8699999999999998E-4</v>
      </c>
      <c r="H37" s="1">
        <v>3.3700000000000002E-3</v>
      </c>
      <c r="I37" s="1">
        <v>2.9000000000000001E-2</v>
      </c>
      <c r="J37" s="1">
        <v>1.5300000000000001E-4</v>
      </c>
      <c r="K37" s="1">
        <v>2.8800000000000002E-3</v>
      </c>
      <c r="L37" s="1">
        <v>2.3599999999999999E-2</v>
      </c>
      <c r="M37" s="1">
        <v>0</v>
      </c>
      <c r="N37" s="1">
        <v>0</v>
      </c>
      <c r="O37" s="1">
        <v>9.4800000000000006E-3</v>
      </c>
      <c r="P37" s="1">
        <v>0</v>
      </c>
      <c r="Q37" s="1">
        <v>5.9499999999999997E-2</v>
      </c>
      <c r="R37" s="1">
        <v>1.5299999999999999E-2</v>
      </c>
      <c r="S37" s="1">
        <v>0</v>
      </c>
      <c r="T37" s="1">
        <v>0</v>
      </c>
      <c r="U37" s="1">
        <v>0</v>
      </c>
      <c r="V37" s="1">
        <v>0</v>
      </c>
    </row>
    <row r="38" spans="1:22" x14ac:dyDescent="0.25">
      <c r="A38" t="s">
        <v>21</v>
      </c>
      <c r="B38">
        <v>2</v>
      </c>
      <c r="C38" s="1">
        <v>0</v>
      </c>
      <c r="D38" s="1">
        <v>2.7599999999999999E-4</v>
      </c>
      <c r="E38" s="1">
        <v>0</v>
      </c>
      <c r="F38" s="1">
        <v>9.7100000000000006E-2</v>
      </c>
      <c r="G38" s="1">
        <v>0</v>
      </c>
      <c r="H38" s="1">
        <v>0</v>
      </c>
      <c r="I38" s="1">
        <v>2.3700000000000001E-3</v>
      </c>
      <c r="J38" s="1">
        <v>0</v>
      </c>
      <c r="K38" s="1">
        <v>0</v>
      </c>
      <c r="L38" s="1">
        <v>0.17</v>
      </c>
      <c r="M38" s="1">
        <v>0</v>
      </c>
      <c r="N38" s="1">
        <v>0</v>
      </c>
      <c r="O38" s="1">
        <v>0</v>
      </c>
      <c r="P38" s="1">
        <v>0</v>
      </c>
      <c r="Q38" s="1">
        <v>0.36899999999999999</v>
      </c>
      <c r="R38" s="1">
        <v>0</v>
      </c>
      <c r="S38" s="1">
        <v>0</v>
      </c>
      <c r="T38" s="1">
        <v>0</v>
      </c>
      <c r="U38" s="1">
        <v>4.1799999999999997E-3</v>
      </c>
      <c r="V38" s="1">
        <v>0</v>
      </c>
    </row>
    <row r="39" spans="1:22" x14ac:dyDescent="0.25">
      <c r="A39" t="s">
        <v>39</v>
      </c>
      <c r="B39">
        <v>2</v>
      </c>
      <c r="C39" s="1">
        <v>0</v>
      </c>
      <c r="D39" s="1">
        <v>6.8999999999999997E-4</v>
      </c>
      <c r="E39" s="1">
        <v>0</v>
      </c>
      <c r="F39" s="1">
        <v>2.0899999999999998E-2</v>
      </c>
      <c r="G39" s="1">
        <v>0</v>
      </c>
      <c r="H39" s="1">
        <v>0</v>
      </c>
      <c r="I39" s="1">
        <v>5.3499999999999999E-4</v>
      </c>
      <c r="J39" s="1">
        <v>0</v>
      </c>
      <c r="K39" s="1">
        <v>0</v>
      </c>
      <c r="L39" s="1">
        <v>0.105</v>
      </c>
      <c r="M39" s="1">
        <v>0</v>
      </c>
      <c r="N39" s="1">
        <v>0</v>
      </c>
      <c r="O39" s="1">
        <v>0</v>
      </c>
      <c r="P39" s="1">
        <v>0</v>
      </c>
      <c r="Q39" s="1">
        <v>0.29799999999999999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1:22" x14ac:dyDescent="0.25">
      <c r="C40" s="1">
        <f>AVERAGE(C36:C39)</f>
        <v>0</v>
      </c>
      <c r="D40" s="1">
        <f t="shared" ref="D40:V40" si="8">AVERAGE(D36:D39)</f>
        <v>6.4899999999999995E-4</v>
      </c>
      <c r="E40" s="1">
        <f t="shared" si="8"/>
        <v>0</v>
      </c>
      <c r="F40" s="1">
        <f t="shared" si="8"/>
        <v>0.153</v>
      </c>
      <c r="G40" s="1">
        <f t="shared" si="8"/>
        <v>7.1749999999999996E-5</v>
      </c>
      <c r="H40" s="1">
        <f t="shared" si="8"/>
        <v>8.4250000000000004E-4</v>
      </c>
      <c r="I40" s="1">
        <f t="shared" si="8"/>
        <v>1.5601249999999999E-2</v>
      </c>
      <c r="J40" s="1">
        <f t="shared" si="8"/>
        <v>2.8699999999999998E-4</v>
      </c>
      <c r="K40" s="1">
        <f t="shared" si="8"/>
        <v>7.2000000000000005E-4</v>
      </c>
      <c r="L40" s="1">
        <f t="shared" si="8"/>
        <v>0.12615000000000001</v>
      </c>
      <c r="M40" s="1">
        <f t="shared" si="8"/>
        <v>0</v>
      </c>
      <c r="N40" s="1">
        <f t="shared" si="8"/>
        <v>0</v>
      </c>
      <c r="O40" s="1">
        <f t="shared" si="8"/>
        <v>2.3700000000000001E-3</v>
      </c>
      <c r="P40" s="1">
        <f t="shared" si="8"/>
        <v>0</v>
      </c>
      <c r="Q40" s="1">
        <f t="shared" si="8"/>
        <v>0.29462500000000003</v>
      </c>
      <c r="R40" s="1">
        <f t="shared" si="8"/>
        <v>4.3924999999999997E-3</v>
      </c>
      <c r="S40" s="1">
        <f t="shared" si="8"/>
        <v>0</v>
      </c>
      <c r="T40" s="1">
        <f t="shared" si="8"/>
        <v>0</v>
      </c>
      <c r="U40" s="1">
        <f t="shared" si="8"/>
        <v>2.66E-3</v>
      </c>
      <c r="V40" s="1">
        <f t="shared" si="8"/>
        <v>0</v>
      </c>
    </row>
    <row r="41" spans="1:22" x14ac:dyDescent="0.25">
      <c r="C41">
        <f>_xlfn.STDEV.P(C36:C39)</f>
        <v>0</v>
      </c>
      <c r="D41">
        <f t="shared" ref="D41:V41" si="9">_xlfn.STDEV.P(D36:D39)</f>
        <v>6.1732730378624928E-4</v>
      </c>
      <c r="E41">
        <f t="shared" si="9"/>
        <v>0</v>
      </c>
      <c r="F41">
        <f t="shared" si="9"/>
        <v>0.10603680964646194</v>
      </c>
      <c r="G41">
        <f t="shared" si="9"/>
        <v>1.2427464544306695E-4</v>
      </c>
      <c r="H41">
        <f t="shared" si="9"/>
        <v>1.4592528053767792E-3</v>
      </c>
      <c r="I41">
        <f t="shared" si="9"/>
        <v>1.4173541536521493E-2</v>
      </c>
      <c r="J41">
        <f t="shared" si="9"/>
        <v>4.135087665334316E-4</v>
      </c>
      <c r="K41">
        <f t="shared" si="9"/>
        <v>1.2470765814495918E-3</v>
      </c>
      <c r="L41">
        <f t="shared" si="9"/>
        <v>6.9395010627565978E-2</v>
      </c>
      <c r="M41">
        <f t="shared" si="9"/>
        <v>0</v>
      </c>
      <c r="N41">
        <f t="shared" si="9"/>
        <v>0</v>
      </c>
      <c r="O41">
        <f t="shared" si="9"/>
        <v>4.1049604139382391E-3</v>
      </c>
      <c r="P41">
        <f t="shared" si="9"/>
        <v>0</v>
      </c>
      <c r="Q41">
        <f t="shared" si="9"/>
        <v>0.14628199436362627</v>
      </c>
      <c r="R41">
        <f t="shared" si="9"/>
        <v>6.3652705166394935E-3</v>
      </c>
      <c r="S41">
        <f t="shared" si="9"/>
        <v>0</v>
      </c>
      <c r="T41">
        <f t="shared" si="9"/>
        <v>0</v>
      </c>
      <c r="U41">
        <f t="shared" si="9"/>
        <v>2.7794603792822802E-3</v>
      </c>
      <c r="V41">
        <f t="shared" si="9"/>
        <v>0</v>
      </c>
    </row>
    <row r="42" spans="1:22" x14ac:dyDescent="0.25">
      <c r="A42" t="s">
        <v>12</v>
      </c>
      <c r="B42">
        <v>1</v>
      </c>
      <c r="C42" s="1">
        <v>8.7499999999999994E-2</v>
      </c>
      <c r="D42" s="1">
        <v>0.30199999999999999</v>
      </c>
      <c r="E42" s="1">
        <v>0</v>
      </c>
      <c r="F42" s="1">
        <v>0</v>
      </c>
      <c r="G42" s="1">
        <v>0</v>
      </c>
      <c r="H42" s="1">
        <v>6.0499999999999998E-2</v>
      </c>
      <c r="I42" s="1">
        <v>0</v>
      </c>
      <c r="J42" s="1">
        <v>5.79E-2</v>
      </c>
      <c r="K42" s="1">
        <v>1.91E-3</v>
      </c>
      <c r="L42" s="1">
        <v>2.76E-2</v>
      </c>
      <c r="M42" s="1">
        <v>2.6800000000000001E-2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0.109</v>
      </c>
      <c r="T42" s="1">
        <v>0</v>
      </c>
      <c r="U42" s="1">
        <v>0</v>
      </c>
      <c r="V42" s="1">
        <v>0</v>
      </c>
    </row>
    <row r="43" spans="1:22" x14ac:dyDescent="0.25">
      <c r="A43" t="s">
        <v>19</v>
      </c>
      <c r="B43">
        <v>1</v>
      </c>
      <c r="C43" s="1">
        <v>5.7299999999999997E-2</v>
      </c>
      <c r="D43" s="1">
        <v>0.26800000000000002</v>
      </c>
      <c r="E43" s="1">
        <v>0</v>
      </c>
      <c r="F43" s="1">
        <v>0</v>
      </c>
      <c r="G43" s="1">
        <v>0</v>
      </c>
      <c r="H43" s="1">
        <v>5.7200000000000003E-3</v>
      </c>
      <c r="I43" s="1">
        <v>0</v>
      </c>
      <c r="J43" s="1">
        <v>6.25E-2</v>
      </c>
      <c r="K43" s="1">
        <v>0</v>
      </c>
      <c r="L43" s="1">
        <v>3.0699999999999998E-3</v>
      </c>
      <c r="M43" s="1">
        <v>4.2100000000000002E-3</v>
      </c>
      <c r="N43" s="1">
        <v>0</v>
      </c>
      <c r="O43" s="1">
        <v>1.9199999999999998E-2</v>
      </c>
      <c r="P43" s="1">
        <v>0</v>
      </c>
      <c r="Q43" s="1">
        <v>0</v>
      </c>
      <c r="R43" s="1">
        <v>0</v>
      </c>
      <c r="S43" s="1">
        <v>1.1900000000000001E-2</v>
      </c>
      <c r="T43" s="1">
        <v>0</v>
      </c>
      <c r="U43" s="1">
        <v>0</v>
      </c>
      <c r="V43" s="1">
        <v>2.7899999999999999E-3</v>
      </c>
    </row>
    <row r="44" spans="1:22" x14ac:dyDescent="0.25">
      <c r="A44" t="s">
        <v>28</v>
      </c>
      <c r="B44">
        <v>1</v>
      </c>
      <c r="C44" s="1">
        <v>1.41E-2</v>
      </c>
      <c r="D44" s="1">
        <v>0.253</v>
      </c>
      <c r="E44" s="1">
        <v>3.8800000000000001E-2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7.6499999999999999E-2</v>
      </c>
      <c r="M44" s="1">
        <v>9.1699999999999993E-3</v>
      </c>
      <c r="N44" s="1">
        <v>0</v>
      </c>
      <c r="O44" s="1">
        <v>0</v>
      </c>
      <c r="P44" s="1">
        <v>2.6800000000000001E-4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1:22" x14ac:dyDescent="0.25">
      <c r="A45" t="s">
        <v>30</v>
      </c>
      <c r="B45">
        <v>1</v>
      </c>
      <c r="C45" s="1">
        <v>2.3300000000000001E-2</v>
      </c>
      <c r="D45" s="1">
        <v>0.17199999999999999</v>
      </c>
      <c r="E45" s="1">
        <v>1.2600000000000001E-3</v>
      </c>
      <c r="F45" s="1">
        <v>1.83E-4</v>
      </c>
      <c r="G45" s="1">
        <v>6.9300000000000004E-4</v>
      </c>
      <c r="H45" s="1">
        <v>5.9300000000000004E-3</v>
      </c>
      <c r="I45" s="1">
        <v>4.79E-3</v>
      </c>
      <c r="J45" s="1">
        <v>0</v>
      </c>
      <c r="K45" s="1">
        <v>9.3199999999999999E-4</v>
      </c>
      <c r="L45" s="1">
        <v>2.2100000000000002E-2</v>
      </c>
      <c r="M45" s="1">
        <v>1.77E-2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1.1599999999999999E-2</v>
      </c>
      <c r="T45" s="1">
        <v>0</v>
      </c>
      <c r="U45" s="1">
        <v>0</v>
      </c>
      <c r="V45" s="1">
        <v>0</v>
      </c>
    </row>
    <row r="46" spans="1:22" x14ac:dyDescent="0.25">
      <c r="A46" t="s">
        <v>34</v>
      </c>
      <c r="B46">
        <v>1</v>
      </c>
      <c r="C46" s="1">
        <v>1.52E-2</v>
      </c>
      <c r="D46" s="1">
        <v>0.14299999999999999</v>
      </c>
      <c r="E46" s="1">
        <v>0</v>
      </c>
      <c r="F46" s="1">
        <v>1.7600000000000001E-3</v>
      </c>
      <c r="G46" s="1">
        <v>1.3600000000000001E-3</v>
      </c>
      <c r="H46" s="1">
        <v>0</v>
      </c>
      <c r="I46" s="1">
        <v>3.5300000000000002E-3</v>
      </c>
      <c r="J46" s="1">
        <v>0</v>
      </c>
      <c r="K46" s="1">
        <v>5.9199999999999997E-4</v>
      </c>
      <c r="L46" s="1">
        <v>7.5399999999999998E-3</v>
      </c>
      <c r="M46" s="1">
        <v>1.3100000000000001E-2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</row>
    <row r="47" spans="1:22" x14ac:dyDescent="0.25">
      <c r="A47" t="s">
        <v>44</v>
      </c>
      <c r="B47">
        <v>1</v>
      </c>
      <c r="C47" s="1">
        <v>3.0599999999999999E-2</v>
      </c>
      <c r="D47" s="1">
        <v>0.111</v>
      </c>
      <c r="E47" s="1">
        <v>0</v>
      </c>
      <c r="F47" s="1">
        <v>0</v>
      </c>
      <c r="G47" s="1">
        <v>0</v>
      </c>
      <c r="H47" s="1">
        <v>1.0699999999999999E-6</v>
      </c>
      <c r="I47" s="1">
        <v>0</v>
      </c>
      <c r="J47" s="1">
        <v>7.8200000000000006E-2</v>
      </c>
      <c r="K47" s="1">
        <v>0</v>
      </c>
      <c r="L47" s="1">
        <v>0</v>
      </c>
      <c r="M47" s="1">
        <v>0</v>
      </c>
      <c r="N47" s="1">
        <v>0</v>
      </c>
      <c r="O47" s="1">
        <v>2.53E-2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8.0400000000000003E-3</v>
      </c>
    </row>
    <row r="48" spans="1:22" x14ac:dyDescent="0.25">
      <c r="A48" t="s">
        <v>52</v>
      </c>
      <c r="B48">
        <v>1</v>
      </c>
      <c r="C48" s="1">
        <v>1.4E-2</v>
      </c>
      <c r="D48" s="1">
        <v>0.09</v>
      </c>
      <c r="E48" s="1">
        <v>0</v>
      </c>
      <c r="F48" s="1">
        <v>0</v>
      </c>
      <c r="G48" s="1">
        <v>7.3999999999999999E-4</v>
      </c>
      <c r="H48" s="1">
        <v>1.5100000000000001E-3</v>
      </c>
      <c r="I48" s="1">
        <v>7.9299999999999995E-3</v>
      </c>
      <c r="J48" s="1">
        <v>0</v>
      </c>
      <c r="K48" s="1">
        <v>1.3799999999999999E-4</v>
      </c>
      <c r="L48" s="1">
        <v>1.4E-3</v>
      </c>
      <c r="M48" s="1">
        <v>1.4999999999999999E-2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3.7799999999999999E-3</v>
      </c>
      <c r="T48" s="1">
        <v>0</v>
      </c>
      <c r="U48" s="1">
        <v>0</v>
      </c>
      <c r="V48" s="1">
        <v>0</v>
      </c>
    </row>
    <row r="49" spans="1:22" x14ac:dyDescent="0.25">
      <c r="A49" t="s">
        <v>79</v>
      </c>
      <c r="B49">
        <v>1</v>
      </c>
      <c r="C49" s="1">
        <v>0</v>
      </c>
      <c r="D49" s="1">
        <v>6.9199999999999998E-2</v>
      </c>
      <c r="E49" s="1">
        <v>3.5400000000000001E-2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5.2999999999999999E-2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</row>
    <row r="50" spans="1:22" x14ac:dyDescent="0.25">
      <c r="C50" s="1">
        <f>AVERAGE(C42:C49)</f>
        <v>3.0249999999999996E-2</v>
      </c>
      <c r="D50" s="1">
        <f t="shared" ref="D50:V50" si="10">AVERAGE(D42:D49)</f>
        <v>0.17602500000000001</v>
      </c>
      <c r="E50" s="1">
        <f t="shared" si="10"/>
        <v>9.4324999999999999E-3</v>
      </c>
      <c r="F50" s="1">
        <f t="shared" si="10"/>
        <v>2.4287500000000001E-4</v>
      </c>
      <c r="G50" s="1">
        <f t="shared" si="10"/>
        <v>3.4912500000000004E-4</v>
      </c>
      <c r="H50" s="1">
        <f t="shared" si="10"/>
        <v>9.2076337500000011E-3</v>
      </c>
      <c r="I50" s="1">
        <f t="shared" si="10"/>
        <v>2.0312500000000001E-3</v>
      </c>
      <c r="J50" s="1">
        <f t="shared" si="10"/>
        <v>2.4825E-2</v>
      </c>
      <c r="K50" s="1">
        <f t="shared" si="10"/>
        <v>4.4650000000000001E-4</v>
      </c>
      <c r="L50" s="1">
        <f t="shared" si="10"/>
        <v>2.3901249999999999E-2</v>
      </c>
      <c r="M50" s="1">
        <f t="shared" si="10"/>
        <v>1.07475E-2</v>
      </c>
      <c r="N50" s="1">
        <f t="shared" si="10"/>
        <v>0</v>
      </c>
      <c r="O50" s="1">
        <f t="shared" si="10"/>
        <v>5.5624999999999997E-3</v>
      </c>
      <c r="P50" s="1">
        <f t="shared" si="10"/>
        <v>3.3500000000000001E-5</v>
      </c>
      <c r="Q50" s="1">
        <f t="shared" si="10"/>
        <v>0</v>
      </c>
      <c r="R50" s="1">
        <f t="shared" si="10"/>
        <v>0</v>
      </c>
      <c r="S50" s="1">
        <f t="shared" si="10"/>
        <v>1.7035000000000002E-2</v>
      </c>
      <c r="T50" s="1">
        <f t="shared" si="10"/>
        <v>0</v>
      </c>
      <c r="U50" s="1">
        <f t="shared" si="10"/>
        <v>0</v>
      </c>
      <c r="V50" s="1">
        <f t="shared" si="10"/>
        <v>1.3537499999999999E-3</v>
      </c>
    </row>
    <row r="51" spans="1:22" x14ac:dyDescent="0.25">
      <c r="C51">
        <f>_xlfn.STDEV.P(C42:C49)</f>
        <v>2.6749158865280235E-2</v>
      </c>
      <c r="D51">
        <f t="shared" ref="D51:V51" si="11">_xlfn.STDEV.P(D42:D49)</f>
        <v>8.2463048542968598E-2</v>
      </c>
      <c r="E51">
        <f t="shared" si="11"/>
        <v>1.6001605974088978E-2</v>
      </c>
      <c r="F51">
        <f t="shared" si="11"/>
        <v>5.7653955577653129E-4</v>
      </c>
      <c r="G51">
        <f t="shared" si="11"/>
        <v>4.8764009205047939E-4</v>
      </c>
      <c r="H51">
        <f t="shared" si="11"/>
        <v>1.9532566545873417E-2</v>
      </c>
      <c r="I51">
        <f t="shared" si="11"/>
        <v>2.856617044250069E-3</v>
      </c>
      <c r="J51">
        <f t="shared" si="11"/>
        <v>3.2487795785494593E-2</v>
      </c>
      <c r="K51">
        <f t="shared" si="11"/>
        <v>6.4141776557872165E-4</v>
      </c>
      <c r="L51">
        <f t="shared" si="11"/>
        <v>2.6003601883921774E-2</v>
      </c>
      <c r="M51">
        <f t="shared" si="11"/>
        <v>8.7026070088221264E-3</v>
      </c>
      <c r="N51">
        <f t="shared" si="11"/>
        <v>0</v>
      </c>
      <c r="O51">
        <f t="shared" si="11"/>
        <v>9.7544781382706471E-3</v>
      </c>
      <c r="P51">
        <f t="shared" si="11"/>
        <v>8.8632668920663775E-5</v>
      </c>
      <c r="Q51">
        <f t="shared" si="11"/>
        <v>0</v>
      </c>
      <c r="R51">
        <f t="shared" si="11"/>
        <v>0</v>
      </c>
      <c r="S51">
        <f t="shared" si="11"/>
        <v>3.5089044942830799E-2</v>
      </c>
      <c r="T51">
        <f t="shared" si="11"/>
        <v>0</v>
      </c>
      <c r="U51">
        <f t="shared" si="11"/>
        <v>0</v>
      </c>
      <c r="V51">
        <f t="shared" si="11"/>
        <v>2.6871124720599252E-3</v>
      </c>
    </row>
    <row r="52" spans="1:22" x14ac:dyDescent="0.25">
      <c r="A52" t="s">
        <v>22</v>
      </c>
      <c r="B52">
        <v>0</v>
      </c>
      <c r="C52" s="1">
        <v>1.0200000000000001E-3</v>
      </c>
      <c r="D52" s="1">
        <v>1.8499999999999999E-2</v>
      </c>
      <c r="E52" s="1">
        <v>0</v>
      </c>
      <c r="F52" s="1">
        <v>6.2E-2</v>
      </c>
      <c r="G52" s="1">
        <v>0</v>
      </c>
      <c r="H52" s="1">
        <v>0</v>
      </c>
      <c r="I52" s="1">
        <v>5.0699999999999999E-3</v>
      </c>
      <c r="J52" s="1">
        <v>0.16200000000000001</v>
      </c>
      <c r="K52" s="1">
        <v>3.1199999999999999E-3</v>
      </c>
      <c r="L52" s="1">
        <v>1.23E-2</v>
      </c>
      <c r="M52" s="1">
        <v>3.61E-2</v>
      </c>
      <c r="N52" s="1">
        <v>0</v>
      </c>
      <c r="O52" s="1">
        <v>1.6999999999999999E-3</v>
      </c>
      <c r="P52" s="1">
        <v>5.6699999999999998E-8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</row>
    <row r="53" spans="1:22" x14ac:dyDescent="0.25">
      <c r="A53" t="s">
        <v>24</v>
      </c>
      <c r="B53">
        <v>0</v>
      </c>
      <c r="C53" s="1">
        <v>0</v>
      </c>
      <c r="D53" s="1">
        <v>0</v>
      </c>
      <c r="E53" s="1">
        <v>0</v>
      </c>
      <c r="F53" s="1">
        <v>6.8400000000000002E-2</v>
      </c>
      <c r="G53" s="1">
        <v>2.52E-4</v>
      </c>
      <c r="H53" s="1">
        <v>0</v>
      </c>
      <c r="I53" s="1">
        <v>2.49E-3</v>
      </c>
      <c r="J53" s="1">
        <v>0</v>
      </c>
      <c r="K53" s="1">
        <v>0</v>
      </c>
      <c r="L53" s="1">
        <v>5.96E-2</v>
      </c>
      <c r="M53" s="1">
        <v>0</v>
      </c>
      <c r="N53" s="1">
        <v>0</v>
      </c>
      <c r="O53" s="1">
        <v>0</v>
      </c>
      <c r="P53" s="1">
        <v>2.03E-4</v>
      </c>
      <c r="Q53" s="1">
        <v>5.7700000000000001E-2</v>
      </c>
      <c r="R53" s="1">
        <v>2.2800000000000001E-2</v>
      </c>
      <c r="S53" s="1">
        <v>0</v>
      </c>
      <c r="T53" s="1">
        <v>0</v>
      </c>
      <c r="U53" s="1">
        <v>6.8800000000000003E-4</v>
      </c>
      <c r="V53" s="1">
        <v>0</v>
      </c>
    </row>
    <row r="54" spans="1:22" x14ac:dyDescent="0.25">
      <c r="A54" t="s">
        <v>25</v>
      </c>
      <c r="B54">
        <v>0</v>
      </c>
      <c r="C54" s="1">
        <v>5.77E-3</v>
      </c>
      <c r="D54" s="1">
        <v>5.0299999999999997E-3</v>
      </c>
      <c r="E54" s="1">
        <v>0</v>
      </c>
      <c r="F54" s="1">
        <v>0.108</v>
      </c>
      <c r="G54" s="1">
        <v>1.73E-3</v>
      </c>
      <c r="H54" s="1">
        <v>0</v>
      </c>
      <c r="I54" s="1">
        <v>0</v>
      </c>
      <c r="J54" s="1">
        <v>9.6600000000000002E-3</v>
      </c>
      <c r="K54" s="1">
        <v>1.6799999999999999E-2</v>
      </c>
      <c r="L54" s="1">
        <v>1.2E-2</v>
      </c>
      <c r="M54" s="1">
        <v>5.57E-2</v>
      </c>
      <c r="N54" s="1">
        <v>0</v>
      </c>
      <c r="O54" s="1">
        <v>1.84E-2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1.32E-2</v>
      </c>
    </row>
    <row r="55" spans="1:22" x14ac:dyDescent="0.25">
      <c r="A55" t="s">
        <v>26</v>
      </c>
      <c r="B55">
        <v>0</v>
      </c>
      <c r="C55" s="1">
        <v>0</v>
      </c>
      <c r="D55" s="1">
        <v>2.7699999999999999E-3</v>
      </c>
      <c r="E55" s="1">
        <v>0</v>
      </c>
      <c r="F55" s="1">
        <v>2.35E-2</v>
      </c>
      <c r="G55" s="1">
        <v>0</v>
      </c>
      <c r="H55" s="1">
        <v>0</v>
      </c>
      <c r="I55" s="1">
        <v>0.129</v>
      </c>
      <c r="J55" s="1">
        <v>0</v>
      </c>
      <c r="K55" s="1">
        <v>0</v>
      </c>
      <c r="L55" s="1">
        <v>2.2000000000000001E-3</v>
      </c>
      <c r="M55" s="1">
        <v>1.2100000000000001E-6</v>
      </c>
      <c r="N55" s="1">
        <v>0</v>
      </c>
      <c r="O55" s="1">
        <v>0</v>
      </c>
      <c r="P55" s="1">
        <v>0</v>
      </c>
      <c r="Q55" s="1">
        <v>7.7799999999999996E-3</v>
      </c>
      <c r="R55" s="1">
        <v>7.3800000000000003E-3</v>
      </c>
      <c r="S55" s="1">
        <v>0</v>
      </c>
      <c r="T55" s="1">
        <v>1.17E-3</v>
      </c>
      <c r="U55" s="1">
        <v>0</v>
      </c>
      <c r="V55" s="1">
        <v>1.29E-2</v>
      </c>
    </row>
    <row r="56" spans="1:22" x14ac:dyDescent="0.25">
      <c r="A56" t="s">
        <v>27</v>
      </c>
      <c r="B56">
        <v>0</v>
      </c>
      <c r="C56" s="1">
        <v>0</v>
      </c>
      <c r="D56" s="1">
        <v>0</v>
      </c>
      <c r="E56" s="1">
        <v>0</v>
      </c>
      <c r="F56" s="1">
        <v>6.2100000000000002E-2</v>
      </c>
      <c r="G56" s="1">
        <v>0</v>
      </c>
      <c r="H56" s="1">
        <v>0</v>
      </c>
      <c r="I56" s="1">
        <v>2.9499999999999998E-2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8.5599999999999996E-2</v>
      </c>
      <c r="R56" s="1">
        <v>2.98E-2</v>
      </c>
      <c r="S56" s="1">
        <v>0</v>
      </c>
      <c r="T56" s="1">
        <v>0</v>
      </c>
      <c r="U56" s="1">
        <v>1.6100000000000001E-3</v>
      </c>
      <c r="V56" s="1">
        <v>0</v>
      </c>
    </row>
    <row r="57" spans="1:22" x14ac:dyDescent="0.25">
      <c r="A57" t="s">
        <v>29</v>
      </c>
      <c r="B57">
        <v>0</v>
      </c>
      <c r="C57" s="1">
        <v>0</v>
      </c>
      <c r="D57" s="1">
        <v>1.6799999999999999E-2</v>
      </c>
      <c r="E57" s="1">
        <v>0</v>
      </c>
      <c r="F57" s="1">
        <v>4.3999999999999997E-2</v>
      </c>
      <c r="G57" s="1">
        <v>0</v>
      </c>
      <c r="H57" s="1">
        <v>0</v>
      </c>
      <c r="I57" s="1">
        <v>0</v>
      </c>
      <c r="J57" s="1">
        <v>0.154</v>
      </c>
      <c r="K57" s="1">
        <v>1.2999999999999999E-4</v>
      </c>
      <c r="L57" s="1">
        <v>1.2999999999999999E-2</v>
      </c>
      <c r="M57" s="1">
        <v>2.1700000000000001E-2</v>
      </c>
      <c r="N57" s="1">
        <v>0</v>
      </c>
      <c r="O57" s="1">
        <v>0</v>
      </c>
      <c r="P57" s="1">
        <v>5.2300000000000003E-3</v>
      </c>
      <c r="Q57" s="1">
        <v>2.97E-3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</row>
    <row r="58" spans="1:22" x14ac:dyDescent="0.25">
      <c r="A58" t="s">
        <v>32</v>
      </c>
      <c r="B58">
        <v>0</v>
      </c>
      <c r="C58" s="1">
        <v>0</v>
      </c>
      <c r="D58" s="1">
        <v>0</v>
      </c>
      <c r="E58" s="1">
        <v>0</v>
      </c>
      <c r="F58" s="1">
        <v>3.3799999999999997E-2</v>
      </c>
      <c r="G58" s="1">
        <v>0</v>
      </c>
      <c r="H58" s="1">
        <v>2.5499999999999998E-2</v>
      </c>
      <c r="I58" s="1">
        <v>2.63E-2</v>
      </c>
      <c r="J58" s="1">
        <v>6.6400000000000001E-2</v>
      </c>
      <c r="K58" s="1">
        <v>3.29E-3</v>
      </c>
      <c r="L58" s="1">
        <v>2.2499999999999998E-3</v>
      </c>
      <c r="M58" s="1">
        <v>1.24E-2</v>
      </c>
      <c r="N58" s="1">
        <v>0</v>
      </c>
      <c r="O58" s="1">
        <v>0</v>
      </c>
      <c r="P58" s="1">
        <v>3.7100000000000002E-3</v>
      </c>
      <c r="Q58" s="1">
        <v>5.8300000000000001E-3</v>
      </c>
      <c r="R58" s="1">
        <v>1.8100000000000002E-2</v>
      </c>
      <c r="S58" s="1">
        <v>0</v>
      </c>
      <c r="T58" s="1">
        <v>0</v>
      </c>
      <c r="U58" s="1">
        <v>0</v>
      </c>
      <c r="V58" s="1">
        <v>4.2099999999999999E-2</v>
      </c>
    </row>
    <row r="59" spans="1:22" x14ac:dyDescent="0.25">
      <c r="A59" t="s">
        <v>33</v>
      </c>
      <c r="B59">
        <v>0</v>
      </c>
      <c r="C59" s="1">
        <v>0</v>
      </c>
      <c r="D59" s="1">
        <v>3.4299999999999999E-3</v>
      </c>
      <c r="E59" s="1">
        <v>0</v>
      </c>
      <c r="F59" s="1">
        <v>1.4200000000000001E-2</v>
      </c>
      <c r="G59" s="1">
        <v>0</v>
      </c>
      <c r="H59" s="1">
        <v>0</v>
      </c>
      <c r="I59" s="1">
        <v>0.105</v>
      </c>
      <c r="J59" s="1">
        <v>0</v>
      </c>
      <c r="K59" s="1">
        <v>0</v>
      </c>
      <c r="L59" s="1">
        <v>7.8100000000000001E-4</v>
      </c>
      <c r="M59" s="1">
        <v>1.89E-3</v>
      </c>
      <c r="N59" s="1">
        <v>0</v>
      </c>
      <c r="O59" s="1">
        <v>0</v>
      </c>
      <c r="P59" s="1">
        <v>0</v>
      </c>
      <c r="Q59" s="1">
        <v>1.3899999999999999E-4</v>
      </c>
      <c r="R59" s="1">
        <v>6.5500000000000003E-3</v>
      </c>
      <c r="S59" s="1">
        <v>0</v>
      </c>
      <c r="T59" s="1">
        <v>0</v>
      </c>
      <c r="U59" s="1">
        <v>0</v>
      </c>
      <c r="V59" s="1">
        <v>7.45E-4</v>
      </c>
    </row>
    <row r="60" spans="1:22" x14ac:dyDescent="0.25">
      <c r="A60" t="s">
        <v>36</v>
      </c>
      <c r="B60">
        <v>0</v>
      </c>
      <c r="C60" s="1">
        <v>9.2200000000000008E-3</v>
      </c>
      <c r="D60" s="1">
        <v>0</v>
      </c>
      <c r="E60" s="1">
        <v>0</v>
      </c>
      <c r="F60" s="1">
        <v>4.1399999999999999E-2</v>
      </c>
      <c r="G60" s="1">
        <v>0</v>
      </c>
      <c r="H60" s="1">
        <v>0</v>
      </c>
      <c r="I60" s="1">
        <v>3.85E-2</v>
      </c>
      <c r="J60" s="1">
        <v>2.9099999999999998E-3</v>
      </c>
      <c r="K60" s="1">
        <v>0</v>
      </c>
      <c r="L60" s="1">
        <v>2.4499999999999999E-3</v>
      </c>
      <c r="M60" s="1">
        <v>8.8500000000000002E-3</v>
      </c>
      <c r="N60" s="1">
        <v>1.35E-2</v>
      </c>
      <c r="O60" s="1">
        <v>0</v>
      </c>
      <c r="P60" s="1">
        <v>0</v>
      </c>
      <c r="Q60" s="1">
        <v>0</v>
      </c>
      <c r="R60" s="1">
        <v>1.46E-2</v>
      </c>
      <c r="S60" s="1">
        <v>0</v>
      </c>
      <c r="T60" s="1">
        <v>0</v>
      </c>
      <c r="U60" s="1">
        <v>2.2499999999999999E-2</v>
      </c>
      <c r="V60" s="1">
        <v>0</v>
      </c>
    </row>
    <row r="61" spans="1:22" x14ac:dyDescent="0.25">
      <c r="A61" t="s">
        <v>38</v>
      </c>
      <c r="B61">
        <v>0</v>
      </c>
      <c r="C61" s="1">
        <v>0</v>
      </c>
      <c r="D61" s="1">
        <v>1.1299999999999999E-3</v>
      </c>
      <c r="E61" s="1">
        <v>0</v>
      </c>
      <c r="F61" s="1">
        <v>6.2E-2</v>
      </c>
      <c r="G61" s="1">
        <v>0</v>
      </c>
      <c r="H61" s="1">
        <v>1.5900000000000001E-3</v>
      </c>
      <c r="I61" s="1">
        <v>0</v>
      </c>
      <c r="J61" s="1">
        <v>0</v>
      </c>
      <c r="K61" s="1">
        <v>5.1900000000000002E-3</v>
      </c>
      <c r="L61" s="1">
        <v>2.8500000000000001E-2</v>
      </c>
      <c r="M61" s="1">
        <v>0</v>
      </c>
      <c r="N61" s="1">
        <v>0</v>
      </c>
      <c r="O61" s="1">
        <v>9.1599999999999997E-3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</row>
    <row r="62" spans="1:22" x14ac:dyDescent="0.25">
      <c r="A62" t="s">
        <v>40</v>
      </c>
      <c r="B62">
        <v>0</v>
      </c>
      <c r="C62" s="1">
        <v>0</v>
      </c>
      <c r="D62" s="1">
        <v>0</v>
      </c>
      <c r="E62" s="1">
        <v>0</v>
      </c>
      <c r="F62" s="1">
        <v>4.2599999999999999E-2</v>
      </c>
      <c r="G62" s="1">
        <v>0</v>
      </c>
      <c r="H62" s="1">
        <v>0</v>
      </c>
      <c r="I62" s="1">
        <v>1.89E-2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4.9700000000000001E-2</v>
      </c>
      <c r="R62" s="1">
        <v>0</v>
      </c>
      <c r="S62" s="1">
        <v>0</v>
      </c>
      <c r="T62" s="1">
        <v>0</v>
      </c>
      <c r="U62" s="1">
        <v>9.7599999999999996E-3</v>
      </c>
      <c r="V62" s="1">
        <v>0</v>
      </c>
    </row>
    <row r="63" spans="1:22" x14ac:dyDescent="0.25">
      <c r="A63" t="s">
        <v>42</v>
      </c>
      <c r="B63">
        <v>0</v>
      </c>
      <c r="C63" s="1">
        <v>0</v>
      </c>
      <c r="D63" s="1">
        <v>8.0799999999999999E-5</v>
      </c>
      <c r="E63" s="1">
        <v>0</v>
      </c>
      <c r="F63" s="1">
        <v>2.7099999999999999E-2</v>
      </c>
      <c r="G63" s="1">
        <v>0</v>
      </c>
      <c r="H63" s="1">
        <v>2.2700000000000001E-2</v>
      </c>
      <c r="I63" s="1">
        <v>1.6799999999999999E-2</v>
      </c>
      <c r="J63" s="1">
        <v>5.5300000000000002E-2</v>
      </c>
      <c r="K63" s="1">
        <v>0</v>
      </c>
      <c r="L63" s="1">
        <v>2.2300000000000002E-3</v>
      </c>
      <c r="M63" s="1">
        <v>7.8399999999999997E-4</v>
      </c>
      <c r="N63" s="1">
        <v>0</v>
      </c>
      <c r="O63" s="1">
        <v>3.6999999999999999E-4</v>
      </c>
      <c r="P63" s="1">
        <v>5.5599999999999996E-4</v>
      </c>
      <c r="Q63" s="1">
        <v>5.2900000000000004E-3</v>
      </c>
      <c r="R63" s="1">
        <v>2.0400000000000001E-2</v>
      </c>
      <c r="S63" s="1">
        <v>0</v>
      </c>
      <c r="T63" s="1">
        <v>0</v>
      </c>
      <c r="U63" s="1">
        <v>0</v>
      </c>
      <c r="V63" s="1">
        <v>4.4900000000000002E-2</v>
      </c>
    </row>
    <row r="64" spans="1:22" x14ac:dyDescent="0.25">
      <c r="A64" t="s">
        <v>43</v>
      </c>
      <c r="B64">
        <v>0</v>
      </c>
      <c r="C64" s="1">
        <v>0</v>
      </c>
      <c r="D64" s="1">
        <v>3.9099999999999999E-8</v>
      </c>
      <c r="E64" s="1">
        <v>0</v>
      </c>
      <c r="F64" s="1">
        <v>0</v>
      </c>
      <c r="G64" s="1">
        <v>0</v>
      </c>
      <c r="H64" s="1">
        <v>0</v>
      </c>
      <c r="I64" s="1">
        <v>4.1200000000000001E-2</v>
      </c>
      <c r="J64" s="1">
        <v>7.3700000000000002E-2</v>
      </c>
      <c r="K64" s="1">
        <v>0</v>
      </c>
      <c r="L64" s="1">
        <v>7.8899999999999999E-4</v>
      </c>
      <c r="M64" s="1">
        <v>0</v>
      </c>
      <c r="N64" s="1">
        <v>0</v>
      </c>
      <c r="O64" s="1">
        <v>0</v>
      </c>
      <c r="P64" s="1">
        <v>8.6899999999999998E-3</v>
      </c>
      <c r="Q64" s="1">
        <v>1.31E-3</v>
      </c>
      <c r="R64" s="1">
        <v>0.27700000000000002</v>
      </c>
      <c r="S64" s="1">
        <v>0</v>
      </c>
      <c r="T64" s="1">
        <v>7.6099999999999996E-3</v>
      </c>
      <c r="U64" s="1">
        <v>0</v>
      </c>
      <c r="V64" s="1">
        <v>0</v>
      </c>
    </row>
    <row r="65" spans="1:22" x14ac:dyDescent="0.25">
      <c r="A65" t="s">
        <v>45</v>
      </c>
      <c r="B65">
        <v>0</v>
      </c>
      <c r="C65" s="1">
        <v>0</v>
      </c>
      <c r="D65" s="1">
        <v>3.3699999999999999E-5</v>
      </c>
      <c r="E65" s="1">
        <v>0</v>
      </c>
      <c r="F65" s="1">
        <v>2.7300000000000001E-2</v>
      </c>
      <c r="G65" s="1">
        <v>0</v>
      </c>
      <c r="H65" s="1">
        <v>0</v>
      </c>
      <c r="I65" s="1">
        <v>1.7000000000000001E-4</v>
      </c>
      <c r="J65" s="1">
        <v>0</v>
      </c>
      <c r="K65" s="1">
        <v>0</v>
      </c>
      <c r="L65" s="1">
        <v>4.4699999999999997E-2</v>
      </c>
      <c r="M65" s="1">
        <v>0</v>
      </c>
      <c r="N65" s="1">
        <v>0</v>
      </c>
      <c r="O65" s="1">
        <v>0</v>
      </c>
      <c r="P65" s="1">
        <v>0</v>
      </c>
      <c r="Q65" s="1">
        <v>4.48E-2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</row>
    <row r="66" spans="1:22" x14ac:dyDescent="0.25">
      <c r="A66" t="s">
        <v>46</v>
      </c>
      <c r="B66">
        <v>0</v>
      </c>
      <c r="C66" s="1">
        <v>0</v>
      </c>
      <c r="D66" s="1">
        <v>0</v>
      </c>
      <c r="E66" s="1">
        <v>0</v>
      </c>
      <c r="F66" s="1">
        <v>0</v>
      </c>
      <c r="G66" s="1">
        <v>5.6400000000000005E-4</v>
      </c>
      <c r="H66" s="1">
        <v>3.0599999999999999E-2</v>
      </c>
      <c r="I66" s="1">
        <v>5.47E-3</v>
      </c>
      <c r="J66" s="1">
        <v>7.8700000000000006E-2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6.3400000000000001E-3</v>
      </c>
      <c r="Q66" s="1">
        <v>0</v>
      </c>
      <c r="R66" s="1">
        <v>0.34799999999999998</v>
      </c>
      <c r="S66" s="1">
        <v>0</v>
      </c>
      <c r="T66" s="1">
        <v>0.104</v>
      </c>
      <c r="U66" s="1">
        <v>0</v>
      </c>
      <c r="V66" s="1">
        <v>0</v>
      </c>
    </row>
    <row r="67" spans="1:22" x14ac:dyDescent="0.25">
      <c r="A67" t="s">
        <v>47</v>
      </c>
      <c r="B67">
        <v>0</v>
      </c>
      <c r="C67" s="1">
        <v>1.17E-3</v>
      </c>
      <c r="D67" s="1">
        <v>1.82E-3</v>
      </c>
      <c r="E67" s="1">
        <v>9.7300000000000004E-7</v>
      </c>
      <c r="F67" s="1">
        <v>4.48E-2</v>
      </c>
      <c r="G67" s="1">
        <v>0</v>
      </c>
      <c r="H67" s="1">
        <v>2.8800000000000001E-4</v>
      </c>
      <c r="I67" s="1">
        <v>1.6900000000000001E-3</v>
      </c>
      <c r="J67" s="1">
        <v>1.26E-2</v>
      </c>
      <c r="K67" s="1">
        <v>3.0999999999999999E-3</v>
      </c>
      <c r="L67" s="1">
        <v>2.0299999999999999E-2</v>
      </c>
      <c r="M67" s="1">
        <v>0</v>
      </c>
      <c r="N67" s="1">
        <v>0</v>
      </c>
      <c r="O67" s="1">
        <v>1.67E-2</v>
      </c>
      <c r="P67" s="1">
        <v>0</v>
      </c>
      <c r="Q67" s="1">
        <v>1.17E-3</v>
      </c>
      <c r="R67" s="1">
        <v>0</v>
      </c>
      <c r="S67" s="1">
        <v>2.2599999999999999E-3</v>
      </c>
      <c r="T67" s="1">
        <v>0</v>
      </c>
      <c r="U67" s="1">
        <v>0</v>
      </c>
      <c r="V67" s="1">
        <v>0</v>
      </c>
    </row>
    <row r="68" spans="1:22" x14ac:dyDescent="0.25">
      <c r="A68" t="s">
        <v>48</v>
      </c>
      <c r="B68">
        <v>0</v>
      </c>
      <c r="C68" s="1">
        <v>0</v>
      </c>
      <c r="D68" s="1">
        <v>8.94E-3</v>
      </c>
      <c r="E68" s="1">
        <v>0</v>
      </c>
      <c r="F68" s="1">
        <v>4.6600000000000001E-3</v>
      </c>
      <c r="G68" s="1">
        <v>0</v>
      </c>
      <c r="H68" s="1">
        <v>0</v>
      </c>
      <c r="I68" s="1">
        <v>3.8600000000000001E-3</v>
      </c>
      <c r="J68" s="1">
        <v>0.14699999999999999</v>
      </c>
      <c r="K68" s="1">
        <v>3.0800000000000001E-4</v>
      </c>
      <c r="L68" s="1">
        <v>2.2099999999999998E-5</v>
      </c>
      <c r="M68" s="1">
        <v>3.4000000000000002E-2</v>
      </c>
      <c r="N68" s="1">
        <v>0</v>
      </c>
      <c r="O68" s="1">
        <v>0</v>
      </c>
      <c r="P68" s="1">
        <v>5.3699999999999998E-3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</row>
    <row r="69" spans="1:22" x14ac:dyDescent="0.25">
      <c r="A69" t="s">
        <v>49</v>
      </c>
      <c r="B69">
        <v>0</v>
      </c>
      <c r="C69" s="1">
        <v>2.5700000000000001E-2</v>
      </c>
      <c r="D69" s="1">
        <v>3.47E-3</v>
      </c>
      <c r="E69" s="1">
        <v>6.7599999999999993E-2</v>
      </c>
      <c r="F69" s="1">
        <v>1.39E-3</v>
      </c>
      <c r="G69" s="1">
        <v>0</v>
      </c>
      <c r="H69" s="1">
        <v>0</v>
      </c>
      <c r="I69" s="1">
        <v>7.77E-3</v>
      </c>
      <c r="J69" s="1">
        <v>6.0699999999999998E-5</v>
      </c>
      <c r="K69" s="1">
        <v>4.82E-2</v>
      </c>
      <c r="L69" s="1">
        <v>1.31E-3</v>
      </c>
      <c r="M69" s="1">
        <v>3.6999999999999998E-2</v>
      </c>
      <c r="N69" s="1">
        <v>0</v>
      </c>
      <c r="O69" s="1">
        <v>0</v>
      </c>
      <c r="P69" s="1">
        <v>1.38E-2</v>
      </c>
      <c r="Q69" s="1">
        <v>0</v>
      </c>
      <c r="R69" s="1">
        <v>0</v>
      </c>
      <c r="S69" s="1">
        <v>0</v>
      </c>
      <c r="T69" s="1">
        <v>2.8899999999999999E-2</v>
      </c>
      <c r="U69" s="1">
        <v>0</v>
      </c>
      <c r="V69" s="1">
        <v>0</v>
      </c>
    </row>
    <row r="70" spans="1:22" x14ac:dyDescent="0.25">
      <c r="A70" t="s">
        <v>50</v>
      </c>
      <c r="B70">
        <v>0</v>
      </c>
      <c r="C70" s="1">
        <v>7.8600000000000003E-2</v>
      </c>
      <c r="D70" s="1">
        <v>0</v>
      </c>
      <c r="E70" s="1">
        <v>2.42E-4</v>
      </c>
      <c r="F70" s="1">
        <v>1.5699999999999999E-2</v>
      </c>
      <c r="G70" s="1">
        <v>0</v>
      </c>
      <c r="H70" s="1">
        <v>2.0999999999999999E-3</v>
      </c>
      <c r="I70" s="1">
        <v>3.19E-4</v>
      </c>
      <c r="J70" s="1">
        <v>8.8999999999999999E-3</v>
      </c>
      <c r="K70" s="1">
        <v>8.8999999999999999E-3</v>
      </c>
      <c r="L70" s="1">
        <v>1.15E-3</v>
      </c>
      <c r="M70" s="1">
        <v>4.0800000000000003E-2</v>
      </c>
      <c r="N70" s="1">
        <v>0</v>
      </c>
      <c r="O70" s="1">
        <v>2.3300000000000001E-2</v>
      </c>
      <c r="P70" s="1">
        <v>2.0400000000000001E-2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</row>
    <row r="71" spans="1:22" x14ac:dyDescent="0.25">
      <c r="A71" t="s">
        <v>51</v>
      </c>
      <c r="B71">
        <v>0</v>
      </c>
      <c r="C71" s="1">
        <v>3.14E-3</v>
      </c>
      <c r="D71" s="1">
        <v>1.9499999999999999E-3</v>
      </c>
      <c r="E71" s="1">
        <v>2.8700000000000002E-3</v>
      </c>
      <c r="F71" s="1">
        <v>2.3800000000000002E-3</v>
      </c>
      <c r="G71" s="1">
        <v>0</v>
      </c>
      <c r="H71" s="1">
        <v>1.2500000000000001E-2</v>
      </c>
      <c r="I71" s="1">
        <v>9.1999999999999998E-3</v>
      </c>
      <c r="J71" s="1">
        <v>5.96E-3</v>
      </c>
      <c r="K71" s="1">
        <v>7.2999999999999995E-2</v>
      </c>
      <c r="L71" s="1">
        <v>2.99E-3</v>
      </c>
      <c r="M71" s="1">
        <v>3.82E-3</v>
      </c>
      <c r="N71" s="1">
        <v>1.18E-2</v>
      </c>
      <c r="O71" s="1">
        <v>0</v>
      </c>
      <c r="P71" s="1">
        <v>2.7100000000000002E-3</v>
      </c>
      <c r="Q71" s="1">
        <v>0</v>
      </c>
      <c r="R71" s="1">
        <v>2.2200000000000001E-2</v>
      </c>
      <c r="S71" s="1">
        <v>0</v>
      </c>
      <c r="T71" s="1">
        <v>0.17</v>
      </c>
      <c r="U71" s="1">
        <v>0</v>
      </c>
      <c r="V71" s="1">
        <v>1.48E-3</v>
      </c>
    </row>
    <row r="72" spans="1:22" x14ac:dyDescent="0.25">
      <c r="A72" t="s">
        <v>53</v>
      </c>
      <c r="B72">
        <v>0</v>
      </c>
      <c r="C72" s="1">
        <v>0</v>
      </c>
      <c r="D72" s="1">
        <v>0</v>
      </c>
      <c r="E72" s="1">
        <v>0</v>
      </c>
      <c r="F72" s="1">
        <v>1.9699999999999999E-2</v>
      </c>
      <c r="G72" s="1">
        <v>0</v>
      </c>
      <c r="H72" s="1">
        <v>0</v>
      </c>
      <c r="I72" s="1">
        <v>4.9399999999999999E-3</v>
      </c>
      <c r="J72" s="1">
        <v>0</v>
      </c>
      <c r="K72" s="1">
        <v>0</v>
      </c>
      <c r="L72" s="1">
        <v>8.4600000000000005E-3</v>
      </c>
      <c r="M72" s="1">
        <v>0</v>
      </c>
      <c r="N72" s="1">
        <v>0</v>
      </c>
      <c r="O72" s="1">
        <v>0</v>
      </c>
      <c r="P72" s="1">
        <v>0</v>
      </c>
      <c r="Q72" s="1">
        <v>6.2100000000000002E-2</v>
      </c>
      <c r="R72" s="1">
        <v>3.2099999999999997E-2</v>
      </c>
      <c r="S72" s="1">
        <v>0</v>
      </c>
      <c r="T72" s="1">
        <v>0</v>
      </c>
      <c r="U72" s="1">
        <v>0</v>
      </c>
      <c r="V72" s="1">
        <v>0</v>
      </c>
    </row>
    <row r="73" spans="1:22" x14ac:dyDescent="0.25">
      <c r="A73" t="s">
        <v>54</v>
      </c>
      <c r="B73">
        <v>0</v>
      </c>
      <c r="C73" s="1">
        <v>2.46E-2</v>
      </c>
      <c r="D73" s="1">
        <v>2.9100000000000003E-4</v>
      </c>
      <c r="E73" s="1">
        <v>2.4600000000000002E-4</v>
      </c>
      <c r="F73" s="1">
        <v>1.5699999999999999E-2</v>
      </c>
      <c r="G73" s="1">
        <v>5.28E-2</v>
      </c>
      <c r="H73" s="1">
        <v>0</v>
      </c>
      <c r="I73" s="1">
        <v>2.24E-4</v>
      </c>
      <c r="J73" s="1">
        <v>1.2699999999999999E-2</v>
      </c>
      <c r="K73" s="1">
        <v>3.5200000000000001E-3</v>
      </c>
      <c r="L73" s="1">
        <v>4.3899999999999998E-3</v>
      </c>
      <c r="M73" s="1">
        <v>2.64E-2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3.4099999999999998E-2</v>
      </c>
      <c r="U73" s="1">
        <v>0</v>
      </c>
      <c r="V73" s="1">
        <v>0</v>
      </c>
    </row>
    <row r="74" spans="1:22" x14ac:dyDescent="0.25">
      <c r="A74" t="s">
        <v>56</v>
      </c>
      <c r="B74">
        <v>0</v>
      </c>
      <c r="C74" s="1">
        <v>0</v>
      </c>
      <c r="D74" s="1">
        <v>0</v>
      </c>
      <c r="E74" s="1">
        <v>0</v>
      </c>
      <c r="F74" s="1">
        <v>3.2099999999999997E-2</v>
      </c>
      <c r="G74" s="1">
        <v>0</v>
      </c>
      <c r="H74" s="1">
        <v>0</v>
      </c>
      <c r="I74" s="1">
        <v>2.6599999999999999E-2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1.44E-2</v>
      </c>
      <c r="R74" s="1">
        <v>0</v>
      </c>
      <c r="S74" s="1">
        <v>0</v>
      </c>
      <c r="T74" s="1">
        <v>0</v>
      </c>
      <c r="U74" s="1">
        <v>6.1500000000000001E-3</v>
      </c>
      <c r="V74" s="1">
        <v>0</v>
      </c>
    </row>
    <row r="75" spans="1:22" x14ac:dyDescent="0.25">
      <c r="A75" t="s">
        <v>57</v>
      </c>
      <c r="B75">
        <v>0</v>
      </c>
      <c r="C75" s="1">
        <v>0</v>
      </c>
      <c r="D75" s="1">
        <v>6.9100000000000003E-3</v>
      </c>
      <c r="E75" s="1">
        <v>0</v>
      </c>
      <c r="F75" s="1">
        <v>1.5200000000000001E-3</v>
      </c>
      <c r="G75" s="1">
        <v>0</v>
      </c>
      <c r="H75" s="1">
        <v>0</v>
      </c>
      <c r="I75" s="1">
        <v>0</v>
      </c>
      <c r="J75" s="1">
        <v>0.14099999999999999</v>
      </c>
      <c r="K75" s="1">
        <v>0</v>
      </c>
      <c r="L75" s="1">
        <v>5.9100000000000005E-4</v>
      </c>
      <c r="M75" s="1">
        <v>2.8400000000000002E-2</v>
      </c>
      <c r="N75" s="1">
        <v>0</v>
      </c>
      <c r="O75" s="1">
        <v>0</v>
      </c>
      <c r="P75" s="1">
        <v>8.3499999999999998E-3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</row>
    <row r="76" spans="1:22" x14ac:dyDescent="0.25">
      <c r="A76" t="s">
        <v>58</v>
      </c>
      <c r="B76">
        <v>0</v>
      </c>
      <c r="C76" s="1">
        <v>0</v>
      </c>
      <c r="D76" s="1">
        <v>1.8400000000000001E-3</v>
      </c>
      <c r="E76" s="1">
        <v>9.4599999999999996E-5</v>
      </c>
      <c r="F76" s="1">
        <v>3.5000000000000003E-2</v>
      </c>
      <c r="G76" s="1">
        <v>0</v>
      </c>
      <c r="H76" s="1">
        <v>5.53E-4</v>
      </c>
      <c r="I76" s="1">
        <v>5.3899999999999998E-4</v>
      </c>
      <c r="J76" s="1">
        <v>1.11E-2</v>
      </c>
      <c r="K76" s="1">
        <v>2.7000000000000001E-3</v>
      </c>
      <c r="L76" s="1">
        <v>1.6400000000000001E-2</v>
      </c>
      <c r="M76" s="1">
        <v>0</v>
      </c>
      <c r="N76" s="1">
        <v>0</v>
      </c>
      <c r="O76" s="1">
        <v>1.1900000000000001E-2</v>
      </c>
      <c r="P76" s="1">
        <v>0</v>
      </c>
      <c r="Q76" s="1">
        <v>3.9399999999999999E-3</v>
      </c>
      <c r="R76" s="1">
        <v>0</v>
      </c>
      <c r="S76" s="1">
        <v>1.4499999999999999E-3</v>
      </c>
      <c r="T76" s="1">
        <v>0</v>
      </c>
      <c r="U76" s="1">
        <v>0</v>
      </c>
      <c r="V76" s="1">
        <v>0</v>
      </c>
    </row>
    <row r="77" spans="1:22" x14ac:dyDescent="0.25">
      <c r="A77" t="s">
        <v>60</v>
      </c>
      <c r="B77">
        <v>0</v>
      </c>
      <c r="C77" s="1">
        <v>1.2699999999999999E-2</v>
      </c>
      <c r="D77" s="1">
        <v>2.7599999999999999E-3</v>
      </c>
      <c r="E77" s="1">
        <v>6.6000000000000003E-2</v>
      </c>
      <c r="F77" s="1">
        <v>1.7700000000000001E-3</v>
      </c>
      <c r="G77" s="1">
        <v>0</v>
      </c>
      <c r="H77" s="1">
        <v>0</v>
      </c>
      <c r="I77" s="1">
        <v>3.64E-3</v>
      </c>
      <c r="J77" s="1">
        <v>5.62E-4</v>
      </c>
      <c r="K77" s="1">
        <v>4.1099999999999998E-2</v>
      </c>
      <c r="L77" s="1">
        <v>1.7899999999999999E-3</v>
      </c>
      <c r="M77" s="1">
        <v>2.7199999999999998E-2</v>
      </c>
      <c r="N77" s="1">
        <v>0</v>
      </c>
      <c r="O77" s="1">
        <v>0</v>
      </c>
      <c r="P77" s="1">
        <v>2.0299999999999999E-2</v>
      </c>
      <c r="Q77" s="1">
        <v>0</v>
      </c>
      <c r="R77" s="1">
        <v>0</v>
      </c>
      <c r="S77" s="1">
        <v>0</v>
      </c>
      <c r="T77" s="1">
        <v>2.8000000000000001E-2</v>
      </c>
      <c r="U77" s="1">
        <v>0</v>
      </c>
      <c r="V77" s="1">
        <v>0</v>
      </c>
    </row>
    <row r="78" spans="1:22" x14ac:dyDescent="0.25">
      <c r="A78" t="s">
        <v>61</v>
      </c>
      <c r="B78">
        <v>0</v>
      </c>
      <c r="C78" s="1">
        <v>8.1700000000000002E-3</v>
      </c>
      <c r="D78" s="1">
        <v>0</v>
      </c>
      <c r="E78" s="1">
        <v>0</v>
      </c>
      <c r="F78" s="1">
        <v>1.9300000000000001E-2</v>
      </c>
      <c r="G78" s="1">
        <v>0</v>
      </c>
      <c r="H78" s="1">
        <v>0</v>
      </c>
      <c r="I78" s="1">
        <v>3.2199999999999999E-2</v>
      </c>
      <c r="J78" s="1">
        <v>2.8300000000000001E-3</v>
      </c>
      <c r="K78" s="1">
        <v>3.4999999999999997E-5</v>
      </c>
      <c r="L78" s="1">
        <v>2.31E-3</v>
      </c>
      <c r="M78" s="1">
        <v>6.8799999999999998E-3</v>
      </c>
      <c r="N78" s="1">
        <v>1.3100000000000001E-2</v>
      </c>
      <c r="O78" s="1">
        <v>0</v>
      </c>
      <c r="P78" s="1">
        <v>2.1100000000000001E-4</v>
      </c>
      <c r="Q78" s="1">
        <v>0</v>
      </c>
      <c r="R78" s="1">
        <v>1.78E-2</v>
      </c>
      <c r="S78" s="1">
        <v>0</v>
      </c>
      <c r="T78" s="1">
        <v>0</v>
      </c>
      <c r="U78" s="1">
        <v>1.89E-2</v>
      </c>
      <c r="V78" s="1">
        <v>0</v>
      </c>
    </row>
    <row r="79" spans="1:22" x14ac:dyDescent="0.25">
      <c r="A79" t="s">
        <v>62</v>
      </c>
      <c r="B79">
        <v>0</v>
      </c>
      <c r="C79" s="1">
        <v>2.0300000000000001E-3</v>
      </c>
      <c r="D79" s="1">
        <v>2.65E-3</v>
      </c>
      <c r="E79" s="1">
        <v>0</v>
      </c>
      <c r="F79" s="1">
        <v>3.0700000000000002E-2</v>
      </c>
      <c r="G79" s="1">
        <v>0</v>
      </c>
      <c r="H79" s="1">
        <v>5.2099999999999998E-4</v>
      </c>
      <c r="I79" s="1">
        <v>0</v>
      </c>
      <c r="J79" s="1">
        <v>2.99E-3</v>
      </c>
      <c r="K79" s="1">
        <v>2E-3</v>
      </c>
      <c r="L79" s="1">
        <v>9.6200000000000001E-3</v>
      </c>
      <c r="M79" s="1">
        <v>6.0900000000000003E-2</v>
      </c>
      <c r="N79" s="1">
        <v>0</v>
      </c>
      <c r="O79" s="1">
        <v>0</v>
      </c>
      <c r="P79" s="1">
        <v>0</v>
      </c>
      <c r="Q79" s="1">
        <v>0</v>
      </c>
      <c r="R79" s="1">
        <v>2.42E-4</v>
      </c>
      <c r="S79" s="1">
        <v>0</v>
      </c>
      <c r="T79" s="1">
        <v>0</v>
      </c>
      <c r="U79" s="1">
        <v>0</v>
      </c>
      <c r="V79" s="1">
        <v>7.9399999999999991E-3</v>
      </c>
    </row>
    <row r="80" spans="1:22" x14ac:dyDescent="0.25">
      <c r="A80" t="s">
        <v>63</v>
      </c>
      <c r="B80">
        <v>0</v>
      </c>
      <c r="C80" s="1">
        <v>0</v>
      </c>
      <c r="D80" s="1">
        <v>0</v>
      </c>
      <c r="E80" s="1">
        <v>0</v>
      </c>
      <c r="F80" s="1">
        <v>2.9100000000000001E-2</v>
      </c>
      <c r="G80" s="1">
        <v>8.5899999999999995E-4</v>
      </c>
      <c r="H80" s="1">
        <v>0</v>
      </c>
      <c r="I80" s="1">
        <v>7.6499999999999997E-3</v>
      </c>
      <c r="J80" s="1">
        <v>8.0400000000000003E-3</v>
      </c>
      <c r="K80" s="1">
        <v>3.6600000000000001E-4</v>
      </c>
      <c r="L80" s="1">
        <v>0</v>
      </c>
      <c r="M80" s="1">
        <v>0</v>
      </c>
      <c r="N80" s="1">
        <v>0</v>
      </c>
      <c r="O80" s="1">
        <v>0</v>
      </c>
      <c r="P80" s="1">
        <v>5.79E-3</v>
      </c>
      <c r="Q80" s="1">
        <v>1.3100000000000001E-2</v>
      </c>
      <c r="R80" s="1">
        <v>2.9399999999999999E-2</v>
      </c>
      <c r="S80" s="1">
        <v>0</v>
      </c>
      <c r="T80" s="1">
        <v>0</v>
      </c>
      <c r="U80" s="1">
        <v>6.1399999999999996E-3</v>
      </c>
      <c r="V80" s="1">
        <v>0</v>
      </c>
    </row>
    <row r="81" spans="1:22" x14ac:dyDescent="0.25">
      <c r="A81" t="s">
        <v>64</v>
      </c>
      <c r="B81">
        <v>0</v>
      </c>
      <c r="C81" s="1">
        <v>2.32E-3</v>
      </c>
      <c r="D81" s="1">
        <v>2.1000000000000001E-4</v>
      </c>
      <c r="E81" s="1">
        <v>0</v>
      </c>
      <c r="F81" s="1">
        <v>1.0200000000000001E-2</v>
      </c>
      <c r="G81" s="1">
        <v>3.0699999999999998E-3</v>
      </c>
      <c r="H81" s="1">
        <v>0</v>
      </c>
      <c r="I81" s="1">
        <v>2.5000000000000001E-2</v>
      </c>
      <c r="J81" s="1">
        <v>4.5300000000000002E-3</v>
      </c>
      <c r="K81" s="1">
        <v>6.0600000000000003E-3</v>
      </c>
      <c r="L81" s="1">
        <v>0</v>
      </c>
      <c r="M81" s="1">
        <v>3.5099999999999999E-2</v>
      </c>
      <c r="N81" s="1">
        <v>0</v>
      </c>
      <c r="O81" s="1">
        <v>0</v>
      </c>
      <c r="P81" s="1">
        <v>1.16E-4</v>
      </c>
      <c r="Q81" s="1">
        <v>0</v>
      </c>
      <c r="R81" s="1">
        <v>6.1399999999999996E-3</v>
      </c>
      <c r="S81" s="1">
        <v>0</v>
      </c>
      <c r="T81" s="1">
        <v>0</v>
      </c>
      <c r="U81" s="1">
        <v>7.0299999999999998E-3</v>
      </c>
      <c r="V81" s="1">
        <v>2.3E-2</v>
      </c>
    </row>
    <row r="82" spans="1:22" x14ac:dyDescent="0.25">
      <c r="A82" t="s">
        <v>65</v>
      </c>
      <c r="B82">
        <v>0</v>
      </c>
      <c r="C82" s="1">
        <v>0</v>
      </c>
      <c r="D82" s="1">
        <v>5.13E-3</v>
      </c>
      <c r="E82" s="1">
        <v>5.1100000000000002E-5</v>
      </c>
      <c r="F82" s="1">
        <v>0</v>
      </c>
      <c r="G82" s="1">
        <v>0.14899999999999999</v>
      </c>
      <c r="H82" s="1">
        <v>1.66E-4</v>
      </c>
      <c r="I82" s="1">
        <v>0</v>
      </c>
      <c r="J82" s="1">
        <v>1.03E-2</v>
      </c>
      <c r="K82" s="1">
        <v>1.8500000000000001E-3</v>
      </c>
      <c r="L82" s="1">
        <v>0</v>
      </c>
      <c r="M82" s="1">
        <v>0</v>
      </c>
      <c r="N82" s="1">
        <v>4.02E-2</v>
      </c>
      <c r="O82" s="1">
        <v>0</v>
      </c>
      <c r="P82" s="1">
        <v>4.3799999999999999E-2</v>
      </c>
      <c r="Q82" s="1">
        <v>0</v>
      </c>
      <c r="R82" s="1">
        <v>0</v>
      </c>
      <c r="S82" s="1">
        <v>4.2199999999999998E-3</v>
      </c>
      <c r="T82" s="1">
        <v>6.0900000000000003E-2</v>
      </c>
      <c r="U82" s="1">
        <v>0</v>
      </c>
      <c r="V82" s="1">
        <v>0</v>
      </c>
    </row>
    <row r="83" spans="1:22" x14ac:dyDescent="0.25">
      <c r="A83" t="s">
        <v>66</v>
      </c>
      <c r="B83">
        <v>0</v>
      </c>
      <c r="C83" s="1">
        <v>5.8199999999999997E-3</v>
      </c>
      <c r="D83" s="1">
        <v>2.7900000000000001E-4</v>
      </c>
      <c r="E83" s="1">
        <v>0</v>
      </c>
      <c r="F83" s="1">
        <v>2.7400000000000001E-2</v>
      </c>
      <c r="G83" s="1">
        <v>7.9900000000000001E-4</v>
      </c>
      <c r="H83" s="1">
        <v>0</v>
      </c>
      <c r="I83" s="1">
        <v>2.65E-3</v>
      </c>
      <c r="J83" s="1">
        <v>9.3399999999999993E-3</v>
      </c>
      <c r="K83" s="1">
        <v>1.1299999999999999E-2</v>
      </c>
      <c r="L83" s="1">
        <v>0</v>
      </c>
      <c r="M83" s="1">
        <v>4.1000000000000002E-2</v>
      </c>
      <c r="N83" s="1">
        <v>0</v>
      </c>
      <c r="O83" s="1">
        <v>6.8799999999999998E-3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3.0899999999999999E-3</v>
      </c>
      <c r="V83" s="1">
        <v>9.6600000000000002E-3</v>
      </c>
    </row>
    <row r="84" spans="1:22" x14ac:dyDescent="0.25">
      <c r="A84" t="s">
        <v>67</v>
      </c>
      <c r="B84">
        <v>0</v>
      </c>
      <c r="C84" s="1">
        <v>0</v>
      </c>
      <c r="D84" s="1">
        <v>3.8099999999999999E-4</v>
      </c>
      <c r="E84" s="1">
        <v>0</v>
      </c>
      <c r="F84" s="1">
        <v>2.76E-2</v>
      </c>
      <c r="G84" s="1">
        <v>2.5299999999999998E-5</v>
      </c>
      <c r="H84" s="1">
        <v>0</v>
      </c>
      <c r="I84" s="1">
        <v>0</v>
      </c>
      <c r="J84" s="1">
        <v>0</v>
      </c>
      <c r="K84" s="1">
        <v>0</v>
      </c>
      <c r="L84" s="1">
        <v>3.1399999999999997E-2</v>
      </c>
      <c r="M84" s="1">
        <v>0</v>
      </c>
      <c r="N84" s="1">
        <v>0</v>
      </c>
      <c r="O84" s="1">
        <v>0</v>
      </c>
      <c r="P84" s="1">
        <v>0</v>
      </c>
      <c r="Q84" s="1">
        <v>1.8600000000000001E-3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</row>
    <row r="85" spans="1:22" x14ac:dyDescent="0.25">
      <c r="A85" t="s">
        <v>68</v>
      </c>
      <c r="B85">
        <v>0</v>
      </c>
      <c r="C85" s="1">
        <v>0</v>
      </c>
      <c r="D85" s="1">
        <v>0</v>
      </c>
      <c r="E85" s="1">
        <v>0</v>
      </c>
      <c r="F85" s="1">
        <v>8.7100000000000007E-3</v>
      </c>
      <c r="G85" s="1">
        <v>0.11799999999999999</v>
      </c>
      <c r="H85" s="1">
        <v>0</v>
      </c>
      <c r="I85" s="1">
        <v>1.91E-3</v>
      </c>
      <c r="J85" s="1">
        <v>5.7000000000000002E-3</v>
      </c>
      <c r="K85" s="1">
        <v>0</v>
      </c>
      <c r="L85" s="1">
        <v>7.1299999999999998E-5</v>
      </c>
      <c r="M85" s="1">
        <v>0</v>
      </c>
      <c r="N85" s="1">
        <v>0</v>
      </c>
      <c r="O85" s="1">
        <v>0</v>
      </c>
      <c r="P85" s="1">
        <v>9.8499999999999994E-3</v>
      </c>
      <c r="Q85" s="1">
        <v>0</v>
      </c>
      <c r="R85" s="1">
        <v>0</v>
      </c>
      <c r="S85" s="1">
        <v>1.7399999999999999E-2</v>
      </c>
      <c r="T85" s="1">
        <v>6.3899999999999998E-2</v>
      </c>
      <c r="U85" s="1">
        <v>0</v>
      </c>
      <c r="V85" s="1">
        <v>0</v>
      </c>
    </row>
    <row r="86" spans="1:22" x14ac:dyDescent="0.25">
      <c r="A86" t="s">
        <v>69</v>
      </c>
      <c r="B86">
        <v>0</v>
      </c>
      <c r="C86" s="1">
        <v>1.3100000000000001E-4</v>
      </c>
      <c r="D86" s="1">
        <v>9.0300000000000005E-4</v>
      </c>
      <c r="E86" s="1">
        <v>0</v>
      </c>
      <c r="F86" s="1">
        <v>9.6399999999999993E-3</v>
      </c>
      <c r="G86" s="1">
        <v>0</v>
      </c>
      <c r="H86" s="1">
        <v>2.3699999999999999E-2</v>
      </c>
      <c r="I86" s="1">
        <v>6.6600000000000001E-3</v>
      </c>
      <c r="J86" s="1">
        <v>6.1199999999999997E-2</v>
      </c>
      <c r="K86" s="1">
        <v>1.5200000000000001E-4</v>
      </c>
      <c r="L86" s="1">
        <v>2.6800000000000001E-4</v>
      </c>
      <c r="M86" s="1">
        <v>0</v>
      </c>
      <c r="N86" s="1">
        <v>0</v>
      </c>
      <c r="O86" s="1">
        <v>1.25E-3</v>
      </c>
      <c r="P86" s="1">
        <v>7.7400000000000004E-3</v>
      </c>
      <c r="Q86" s="1">
        <v>0</v>
      </c>
      <c r="R86" s="1">
        <v>1.5900000000000001E-2</v>
      </c>
      <c r="S86" s="1">
        <v>0</v>
      </c>
      <c r="T86" s="1">
        <v>0</v>
      </c>
      <c r="U86" s="1">
        <v>1.15E-2</v>
      </c>
      <c r="V86" s="1">
        <v>1.7299999999999999E-2</v>
      </c>
    </row>
    <row r="87" spans="1:22" x14ac:dyDescent="0.25">
      <c r="A87" t="s">
        <v>72</v>
      </c>
      <c r="B87">
        <v>0</v>
      </c>
      <c r="C87" s="1">
        <v>0</v>
      </c>
      <c r="D87" s="1">
        <v>6.0099999999999997E-3</v>
      </c>
      <c r="E87" s="1">
        <v>2.7000000000000001E-3</v>
      </c>
      <c r="F87" s="1">
        <v>5.5199999999999997E-4</v>
      </c>
      <c r="G87" s="1">
        <v>0</v>
      </c>
      <c r="H87" s="1">
        <v>1.43E-2</v>
      </c>
      <c r="I87" s="1">
        <v>5.0600000000000003E-3</v>
      </c>
      <c r="J87" s="1">
        <v>1.5900000000000001E-3</v>
      </c>
      <c r="K87" s="1">
        <v>6.1100000000000002E-2</v>
      </c>
      <c r="L87" s="1">
        <v>1.3699999999999999E-3</v>
      </c>
      <c r="M87" s="1">
        <v>0</v>
      </c>
      <c r="N87" s="1">
        <v>2.53E-2</v>
      </c>
      <c r="O87" s="1">
        <v>0</v>
      </c>
      <c r="P87" s="1">
        <v>5.5999999999999999E-3</v>
      </c>
      <c r="Q87" s="1">
        <v>0</v>
      </c>
      <c r="R87" s="1">
        <v>2.5399999999999999E-2</v>
      </c>
      <c r="S87" s="1">
        <v>0</v>
      </c>
      <c r="T87" s="1">
        <v>9.4500000000000001E-2</v>
      </c>
      <c r="U87" s="1">
        <v>0</v>
      </c>
      <c r="V87" s="1">
        <v>0</v>
      </c>
    </row>
    <row r="88" spans="1:22" x14ac:dyDescent="0.25">
      <c r="A88" t="s">
        <v>74</v>
      </c>
      <c r="B88">
        <v>0</v>
      </c>
      <c r="C88" s="1">
        <v>1.4200000000000001E-2</v>
      </c>
      <c r="D88" s="1">
        <v>0</v>
      </c>
      <c r="E88" s="1">
        <v>0</v>
      </c>
      <c r="F88" s="1">
        <v>1.3899999999999999E-2</v>
      </c>
      <c r="G88" s="1">
        <v>5.2200000000000003E-2</v>
      </c>
      <c r="H88" s="1">
        <v>0</v>
      </c>
      <c r="I88" s="1">
        <v>0</v>
      </c>
      <c r="J88" s="1">
        <v>2.5799999999999998E-3</v>
      </c>
      <c r="K88" s="1">
        <v>7.8799999999999996E-4</v>
      </c>
      <c r="L88" s="1">
        <v>8.5099999999999998E-4</v>
      </c>
      <c r="M88" s="1">
        <v>2.5999999999999999E-2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2.7099999999999999E-2</v>
      </c>
      <c r="U88" s="1">
        <v>0</v>
      </c>
      <c r="V88" s="1">
        <v>0</v>
      </c>
    </row>
    <row r="89" spans="1:22" x14ac:dyDescent="0.25">
      <c r="A89" t="s">
        <v>75</v>
      </c>
      <c r="B89">
        <v>0</v>
      </c>
      <c r="C89" s="1">
        <v>7.6700000000000004E-2</v>
      </c>
      <c r="D89" s="1">
        <v>0</v>
      </c>
      <c r="E89" s="1">
        <v>0</v>
      </c>
      <c r="F89" s="1">
        <v>2.4699999999999999E-4</v>
      </c>
      <c r="G89" s="1">
        <v>0</v>
      </c>
      <c r="H89" s="1">
        <v>0</v>
      </c>
      <c r="I89" s="1">
        <v>3.8700000000000002E-3</v>
      </c>
      <c r="J89" s="1">
        <v>3.7000000000000002E-3</v>
      </c>
      <c r="K89" s="1">
        <v>1.6100000000000001E-3</v>
      </c>
      <c r="L89" s="1">
        <v>8.6700000000000004E-4</v>
      </c>
      <c r="M89" s="1">
        <v>8.5100000000000002E-3</v>
      </c>
      <c r="N89" s="1">
        <v>1.7099999999999999E-3</v>
      </c>
      <c r="O89" s="1">
        <v>0</v>
      </c>
      <c r="P89" s="1">
        <v>3.2399999999999998E-2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</row>
    <row r="90" spans="1:22" x14ac:dyDescent="0.25">
      <c r="A90" t="s">
        <v>77</v>
      </c>
      <c r="B90">
        <v>0</v>
      </c>
      <c r="C90" s="1">
        <v>0</v>
      </c>
      <c r="D90" s="1">
        <v>2.61E-4</v>
      </c>
      <c r="E90" s="1">
        <v>0</v>
      </c>
      <c r="F90" s="1">
        <v>1.4999999999999999E-2</v>
      </c>
      <c r="G90" s="1">
        <v>0</v>
      </c>
      <c r="H90" s="1">
        <v>0</v>
      </c>
      <c r="I90" s="1">
        <v>1.5699999999999999E-2</v>
      </c>
      <c r="J90" s="1">
        <v>2.0400000000000001E-3</v>
      </c>
      <c r="K90" s="1">
        <v>2.2599999999999999E-3</v>
      </c>
      <c r="L90" s="1">
        <v>6.6200000000000005E-4</v>
      </c>
      <c r="M90" s="1">
        <v>2.1800000000000001E-3</v>
      </c>
      <c r="N90" s="1">
        <v>0</v>
      </c>
      <c r="O90" s="1">
        <v>0</v>
      </c>
      <c r="P90" s="1">
        <v>0</v>
      </c>
      <c r="Q90" s="1">
        <v>1.44E-2</v>
      </c>
      <c r="R90" s="1">
        <v>0</v>
      </c>
      <c r="S90" s="1">
        <v>0</v>
      </c>
      <c r="T90" s="1">
        <v>5.0699999999999999E-3</v>
      </c>
      <c r="U90" s="1">
        <v>0</v>
      </c>
      <c r="V90" s="1">
        <v>1.03E-2</v>
      </c>
    </row>
    <row r="91" spans="1:22" x14ac:dyDescent="0.25">
      <c r="C91" s="1">
        <f>AVERAGE(C52:C90)</f>
        <v>6.9561794871794876E-3</v>
      </c>
      <c r="D91" s="1">
        <f t="shared" ref="D91:V91" si="12">AVERAGE(D52:D90)</f>
        <v>2.3481933102564101E-3</v>
      </c>
      <c r="E91" s="1">
        <f t="shared" si="12"/>
        <v>3.5847352051282047E-3</v>
      </c>
      <c r="F91" s="1">
        <f t="shared" si="12"/>
        <v>2.5217153846153847E-2</v>
      </c>
      <c r="G91" s="1">
        <f t="shared" si="12"/>
        <v>9.7256230769230765E-3</v>
      </c>
      <c r="H91" s="1">
        <f t="shared" si="12"/>
        <v>3.449179487179487E-3</v>
      </c>
      <c r="I91" s="1">
        <f t="shared" si="12"/>
        <v>1.4817487179487179E-2</v>
      </c>
      <c r="J91" s="1">
        <f t="shared" si="12"/>
        <v>2.7112633333333341E-2</v>
      </c>
      <c r="K91" s="1">
        <f t="shared" si="12"/>
        <v>7.612282051282053E-3</v>
      </c>
      <c r="L91" s="1">
        <f t="shared" si="12"/>
        <v>7.3236512820512804E-3</v>
      </c>
      <c r="M91" s="1">
        <f t="shared" si="12"/>
        <v>1.3220902820512821E-2</v>
      </c>
      <c r="N91" s="1">
        <f t="shared" si="12"/>
        <v>2.7079487179487182E-3</v>
      </c>
      <c r="O91" s="1">
        <f t="shared" si="12"/>
        <v>2.2989743589743586E-3</v>
      </c>
      <c r="P91" s="1">
        <f t="shared" si="12"/>
        <v>5.1581040179487173E-3</v>
      </c>
      <c r="Q91" s="1">
        <f t="shared" si="12"/>
        <v>9.5407435897435899E-3</v>
      </c>
      <c r="R91" s="1">
        <f t="shared" si="12"/>
        <v>2.291825641025641E-2</v>
      </c>
      <c r="S91" s="1">
        <f t="shared" si="12"/>
        <v>6.4948717948717948E-4</v>
      </c>
      <c r="T91" s="1">
        <f t="shared" si="12"/>
        <v>1.6032051282051284E-2</v>
      </c>
      <c r="U91" s="1">
        <f t="shared" si="12"/>
        <v>2.2402051282051278E-3</v>
      </c>
      <c r="V91" s="1">
        <f t="shared" si="12"/>
        <v>4.7057692307692313E-3</v>
      </c>
    </row>
    <row r="92" spans="1:22" x14ac:dyDescent="0.25">
      <c r="C92">
        <f>_xlfn.STDEV.P(C52:C90)</f>
        <v>1.7572555139969585E-2</v>
      </c>
      <c r="D92">
        <f t="shared" ref="D92:V92" si="13">_xlfn.STDEV.P(D52:D90)</f>
        <v>4.187871120211452E-3</v>
      </c>
      <c r="E92">
        <f t="shared" si="13"/>
        <v>1.4711111105322167E-2</v>
      </c>
      <c r="F92">
        <f t="shared" si="13"/>
        <v>2.3463788651319026E-2</v>
      </c>
      <c r="G92">
        <f t="shared" si="13"/>
        <v>3.1199496337547615E-2</v>
      </c>
      <c r="H92">
        <f t="shared" si="13"/>
        <v>8.1145313208791023E-3</v>
      </c>
      <c r="I92">
        <f t="shared" si="13"/>
        <v>2.6562485176704686E-2</v>
      </c>
      <c r="J92">
        <f t="shared" si="13"/>
        <v>4.7131628953347951E-2</v>
      </c>
      <c r="K92">
        <f t="shared" si="13"/>
        <v>1.7122031923135096E-2</v>
      </c>
      <c r="L92">
        <f t="shared" si="13"/>
        <v>1.3040603491184495E-2</v>
      </c>
      <c r="M92">
        <f t="shared" si="13"/>
        <v>1.7661982910772072E-2</v>
      </c>
      <c r="N92">
        <f t="shared" si="13"/>
        <v>7.9520480121232744E-3</v>
      </c>
      <c r="O92">
        <f t="shared" si="13"/>
        <v>5.6196846315711441E-3</v>
      </c>
      <c r="P92">
        <f t="shared" si="13"/>
        <v>9.3838503888111352E-3</v>
      </c>
      <c r="Q92">
        <f t="shared" si="13"/>
        <v>2.0368354086441644E-2</v>
      </c>
      <c r="R92">
        <f t="shared" si="13"/>
        <v>6.8584730016392384E-2</v>
      </c>
      <c r="S92">
        <f t="shared" si="13"/>
        <v>2.8253749002139011E-3</v>
      </c>
      <c r="T92">
        <f t="shared" si="13"/>
        <v>3.5811345371693365E-2</v>
      </c>
      <c r="U92">
        <f t="shared" si="13"/>
        <v>5.1460761809835774E-3</v>
      </c>
      <c r="V92">
        <f t="shared" si="13"/>
        <v>1.0572009884502928E-2</v>
      </c>
    </row>
  </sheetData>
  <sortState xmlns:xlrd2="http://schemas.microsoft.com/office/spreadsheetml/2017/richdata2" ref="A1:V78">
    <sortCondition descending="1"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4433-2741-4F51-B8EC-703FAEE025BB}">
  <dimension ref="A1:V94"/>
  <sheetViews>
    <sheetView workbookViewId="0">
      <selection activeCell="C9" sqref="C9"/>
    </sheetView>
  </sheetViews>
  <sheetFormatPr defaultRowHeight="15" x14ac:dyDescent="0.25"/>
  <sheetData>
    <row r="1" spans="1:22" x14ac:dyDescent="0.25">
      <c r="B1">
        <v>8</v>
      </c>
      <c r="C1" t="s">
        <v>0</v>
      </c>
      <c r="M1" t="s">
        <v>1</v>
      </c>
      <c r="R1" t="s">
        <v>2</v>
      </c>
    </row>
    <row r="2" spans="1:22" x14ac:dyDescent="0.25">
      <c r="A2" t="s">
        <v>14</v>
      </c>
      <c r="B2">
        <v>7</v>
      </c>
      <c r="C2" s="1">
        <v>6.8099999999999994E-2</v>
      </c>
      <c r="D2" s="1">
        <v>9.2700000000000005E-3</v>
      </c>
      <c r="E2" s="1">
        <v>0</v>
      </c>
      <c r="F2" s="1">
        <v>4.9299999999999997E-2</v>
      </c>
      <c r="G2" s="1">
        <v>0.18099999999999999</v>
      </c>
      <c r="H2" s="1">
        <v>0</v>
      </c>
      <c r="I2" s="1">
        <v>2.0799999999999998E-3</v>
      </c>
      <c r="J2" s="1">
        <v>2.5500000000000002E-3</v>
      </c>
      <c r="K2" s="1">
        <v>5.8000000000000003E-2</v>
      </c>
      <c r="L2" s="1">
        <v>1.5299999999999999E-2</v>
      </c>
      <c r="M2" s="1">
        <v>0.127</v>
      </c>
      <c r="N2" s="1">
        <v>0</v>
      </c>
      <c r="O2" s="1">
        <v>0</v>
      </c>
      <c r="P2" s="1">
        <v>0.24</v>
      </c>
      <c r="Q2" s="1">
        <v>0</v>
      </c>
      <c r="R2" s="1">
        <v>0</v>
      </c>
      <c r="S2" s="1">
        <v>0</v>
      </c>
      <c r="T2" s="1">
        <v>0.111</v>
      </c>
      <c r="U2" s="1">
        <v>0</v>
      </c>
      <c r="V2" s="1">
        <v>0</v>
      </c>
    </row>
    <row r="3" spans="1:22" x14ac:dyDescent="0.25">
      <c r="A3" t="s">
        <v>20</v>
      </c>
      <c r="B3">
        <v>7</v>
      </c>
      <c r="C3" s="1">
        <v>0.185</v>
      </c>
      <c r="D3" s="1">
        <v>0</v>
      </c>
      <c r="E3" s="1">
        <v>0</v>
      </c>
      <c r="F3" s="1">
        <v>2.0100000000000001E-3</v>
      </c>
      <c r="G3" s="1">
        <v>2.64E-3</v>
      </c>
      <c r="H3" s="1">
        <v>0</v>
      </c>
      <c r="I3" s="1">
        <v>1.83E-2</v>
      </c>
      <c r="J3" s="1">
        <v>2.64E-3</v>
      </c>
      <c r="K3" s="1">
        <v>4.1799999999999997E-2</v>
      </c>
      <c r="L3" s="1">
        <v>2.0600000000000002E-3</v>
      </c>
      <c r="M3" s="1">
        <v>0.16300000000000001</v>
      </c>
      <c r="N3" s="1">
        <v>3.3700000000000001E-2</v>
      </c>
      <c r="O3" s="1">
        <v>0</v>
      </c>
      <c r="P3" s="1">
        <v>0.222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</row>
    <row r="4" spans="1:22" x14ac:dyDescent="0.25">
      <c r="A4" t="s">
        <v>31</v>
      </c>
      <c r="B4">
        <v>7</v>
      </c>
      <c r="C4" s="1">
        <v>7.17E-2</v>
      </c>
      <c r="D4" s="1">
        <v>1.1000000000000001E-3</v>
      </c>
      <c r="E4" s="1">
        <v>0</v>
      </c>
      <c r="F4" s="1">
        <v>3.0300000000000001E-2</v>
      </c>
      <c r="G4" s="1">
        <v>8.5400000000000005E-4</v>
      </c>
      <c r="H4" s="1">
        <v>0</v>
      </c>
      <c r="I4" s="1">
        <v>0</v>
      </c>
      <c r="J4" s="1">
        <v>5.3800000000000002E-3</v>
      </c>
      <c r="K4" s="1">
        <v>4.82E-2</v>
      </c>
      <c r="L4" s="1">
        <v>4.64E-3</v>
      </c>
      <c r="M4" s="1">
        <v>3.3799999999999997E-2</v>
      </c>
      <c r="N4" s="1">
        <v>0</v>
      </c>
      <c r="O4" s="1">
        <v>0</v>
      </c>
      <c r="P4" s="1">
        <v>0.19900000000000001</v>
      </c>
      <c r="Q4" s="1">
        <v>6.1900000000000002E-3</v>
      </c>
      <c r="R4" s="1">
        <v>0</v>
      </c>
      <c r="S4" s="1">
        <v>0</v>
      </c>
      <c r="T4" s="1">
        <v>9.6500000000000004E-4</v>
      </c>
      <c r="U4" s="1">
        <v>0</v>
      </c>
      <c r="V4" s="1">
        <v>0</v>
      </c>
    </row>
    <row r="5" spans="1:22" x14ac:dyDescent="0.25">
      <c r="A5" t="s">
        <v>37</v>
      </c>
      <c r="B5">
        <v>7</v>
      </c>
      <c r="C5" s="1">
        <v>4.4400000000000002E-2</v>
      </c>
      <c r="D5" s="1">
        <v>5.5199999999999997E-3</v>
      </c>
      <c r="E5" s="1">
        <v>0</v>
      </c>
      <c r="F5" s="1">
        <v>2.3800000000000002E-2</v>
      </c>
      <c r="G5" s="1">
        <v>1.74E-3</v>
      </c>
      <c r="H5" s="1">
        <v>0</v>
      </c>
      <c r="I5" s="1">
        <v>0</v>
      </c>
      <c r="J5" s="1">
        <v>4.5399999999999998E-3</v>
      </c>
      <c r="K5" s="1">
        <v>3.9399999999999998E-2</v>
      </c>
      <c r="L5" s="1">
        <v>0</v>
      </c>
      <c r="M5" s="1">
        <v>2.07E-2</v>
      </c>
      <c r="N5" s="1">
        <v>0</v>
      </c>
      <c r="O5" s="1">
        <v>0</v>
      </c>
      <c r="P5" s="1">
        <v>0.19400000000000001</v>
      </c>
      <c r="Q5" s="1">
        <v>6.2199999999999998E-3</v>
      </c>
      <c r="R5" s="1">
        <v>0</v>
      </c>
      <c r="S5" s="1">
        <v>0</v>
      </c>
      <c r="T5" s="1">
        <v>4.3899999999999998E-3</v>
      </c>
      <c r="U5" s="1">
        <v>0</v>
      </c>
      <c r="V5" s="1">
        <v>0</v>
      </c>
    </row>
    <row r="6" spans="1:22" x14ac:dyDescent="0.25">
      <c r="A6" t="s">
        <v>55</v>
      </c>
      <c r="B6">
        <v>7</v>
      </c>
      <c r="C6" s="1">
        <v>6.3399999999999998E-2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2.9499999999999998E-2</v>
      </c>
      <c r="L6" s="1">
        <v>1.23E-3</v>
      </c>
      <c r="M6" s="1">
        <v>1.18E-2</v>
      </c>
      <c r="N6" s="1">
        <v>0</v>
      </c>
      <c r="O6" s="1">
        <v>0</v>
      </c>
      <c r="P6" s="1">
        <v>0.2</v>
      </c>
      <c r="Q6" s="1">
        <v>0</v>
      </c>
      <c r="R6" s="1">
        <v>2.4199999999999998E-3</v>
      </c>
      <c r="S6" s="1">
        <v>0</v>
      </c>
      <c r="T6" s="1">
        <v>1.5100000000000001E-2</v>
      </c>
      <c r="U6" s="1">
        <v>0</v>
      </c>
      <c r="V6" s="1">
        <v>0</v>
      </c>
    </row>
    <row r="7" spans="1:22" x14ac:dyDescent="0.25">
      <c r="A7" t="s">
        <v>70</v>
      </c>
      <c r="B7">
        <v>7</v>
      </c>
      <c r="C7" s="1">
        <v>3.6299999999999999E-2</v>
      </c>
      <c r="D7" s="1">
        <v>0</v>
      </c>
      <c r="E7" s="1">
        <v>0</v>
      </c>
      <c r="F7" s="1">
        <v>0</v>
      </c>
      <c r="G7" s="1">
        <v>0</v>
      </c>
      <c r="H7" s="1">
        <v>4.1399999999999998E-4</v>
      </c>
      <c r="I7" s="1">
        <v>0</v>
      </c>
      <c r="J7" s="1">
        <v>0</v>
      </c>
      <c r="K7" s="1">
        <v>2.6499999999999999E-2</v>
      </c>
      <c r="L7" s="1">
        <v>1.34E-3</v>
      </c>
      <c r="M7" s="1">
        <v>1.2E-2</v>
      </c>
      <c r="N7" s="1">
        <v>0</v>
      </c>
      <c r="O7" s="1">
        <v>0</v>
      </c>
      <c r="P7" s="1">
        <v>0.193</v>
      </c>
      <c r="Q7" s="1">
        <v>0</v>
      </c>
      <c r="R7" s="1">
        <v>4.5300000000000002E-3</v>
      </c>
      <c r="S7" s="1">
        <v>0</v>
      </c>
      <c r="T7" s="1">
        <v>1.66E-2</v>
      </c>
      <c r="U7" s="1">
        <v>0</v>
      </c>
      <c r="V7" s="1">
        <v>0</v>
      </c>
    </row>
    <row r="8" spans="1:22" x14ac:dyDescent="0.25">
      <c r="A8" t="s">
        <v>71</v>
      </c>
      <c r="B8">
        <v>7</v>
      </c>
      <c r="C8" s="1">
        <v>2.9100000000000001E-2</v>
      </c>
      <c r="D8" s="1">
        <v>2.8999999999999998E-3</v>
      </c>
      <c r="E8" s="1">
        <v>4.9500000000000004E-3</v>
      </c>
      <c r="F8" s="1">
        <v>4.6100000000000004E-3</v>
      </c>
      <c r="G8" s="1">
        <v>0</v>
      </c>
      <c r="H8" s="1">
        <v>0</v>
      </c>
      <c r="I8" s="1">
        <v>3.3300000000000002E-4</v>
      </c>
      <c r="J8" s="1">
        <v>6.8900000000000005E-4</v>
      </c>
      <c r="K8" s="1">
        <v>8.1499999999999993E-3</v>
      </c>
      <c r="L8" s="1">
        <v>0</v>
      </c>
      <c r="M8" s="1">
        <v>0.32800000000000001</v>
      </c>
      <c r="N8" s="1">
        <v>0</v>
      </c>
      <c r="O8" s="1">
        <v>0</v>
      </c>
      <c r="P8" s="1">
        <v>0</v>
      </c>
      <c r="Q8" s="1">
        <v>6.7299999999999999E-3</v>
      </c>
      <c r="R8" s="1">
        <v>0</v>
      </c>
      <c r="S8" s="1">
        <v>0</v>
      </c>
      <c r="T8" s="1">
        <v>0</v>
      </c>
      <c r="U8" s="1">
        <v>1.1299999999999999E-3</v>
      </c>
      <c r="V8" s="1">
        <v>0</v>
      </c>
    </row>
    <row r="9" spans="1:22" x14ac:dyDescent="0.25">
      <c r="C9" s="1">
        <f>AVERAGE(C2:C8)</f>
        <v>7.1142857142857147E-2</v>
      </c>
      <c r="D9" s="1">
        <f t="shared" ref="D9:V9" si="0">AVERAGE(D2:D8)</f>
        <v>2.6842857142857146E-3</v>
      </c>
      <c r="E9" s="1">
        <f t="shared" si="0"/>
        <v>7.0714285714285725E-4</v>
      </c>
      <c r="F9" s="1">
        <f t="shared" si="0"/>
        <v>1.5717142857142857E-2</v>
      </c>
      <c r="G9" s="1">
        <f t="shared" si="0"/>
        <v>2.6604857142857142E-2</v>
      </c>
      <c r="H9" s="1">
        <f t="shared" si="0"/>
        <v>5.9142857142857143E-5</v>
      </c>
      <c r="I9" s="1">
        <f t="shared" si="0"/>
        <v>2.9589999999999998E-3</v>
      </c>
      <c r="J9" s="1">
        <f t="shared" si="0"/>
        <v>2.2569999999999995E-3</v>
      </c>
      <c r="K9" s="1">
        <f t="shared" si="0"/>
        <v>3.5935714285714286E-2</v>
      </c>
      <c r="L9" s="1">
        <f t="shared" si="0"/>
        <v>3.5099999999999997E-3</v>
      </c>
      <c r="M9" s="1">
        <f t="shared" si="0"/>
        <v>9.9471428571428572E-2</v>
      </c>
      <c r="N9" s="1">
        <f t="shared" si="0"/>
        <v>4.8142857142857145E-3</v>
      </c>
      <c r="O9" s="1">
        <f t="shared" si="0"/>
        <v>0</v>
      </c>
      <c r="P9" s="1">
        <f t="shared" si="0"/>
        <v>0.1782857142857143</v>
      </c>
      <c r="Q9" s="1">
        <f t="shared" si="0"/>
        <v>2.7342857142857143E-3</v>
      </c>
      <c r="R9" s="1">
        <f t="shared" si="0"/>
        <v>9.9285714285714277E-4</v>
      </c>
      <c r="S9" s="1">
        <f t="shared" si="0"/>
        <v>0</v>
      </c>
      <c r="T9" s="1">
        <f t="shared" si="0"/>
        <v>2.1150714285714283E-2</v>
      </c>
      <c r="U9" s="1">
        <f t="shared" si="0"/>
        <v>1.6142857142857143E-4</v>
      </c>
      <c r="V9" s="1">
        <f t="shared" si="0"/>
        <v>0</v>
      </c>
    </row>
    <row r="10" spans="1:22" x14ac:dyDescent="0.25">
      <c r="C10">
        <f>_xlfn.STDEV.P(C2:C8)</f>
        <v>4.8887300633858953E-2</v>
      </c>
      <c r="D10">
        <f t="shared" ref="D10:V10" si="1">_xlfn.STDEV.P(D2:D8)</f>
        <v>3.2860217247471456E-3</v>
      </c>
      <c r="E10">
        <f t="shared" si="1"/>
        <v>1.7321391752538188E-3</v>
      </c>
      <c r="F10">
        <f t="shared" si="1"/>
        <v>1.7772820914680541E-2</v>
      </c>
      <c r="G10">
        <f t="shared" si="1"/>
        <v>6.3038534191235687E-2</v>
      </c>
      <c r="H10">
        <f t="shared" si="1"/>
        <v>1.4486982193031938E-4</v>
      </c>
      <c r="I10">
        <f t="shared" si="1"/>
        <v>6.3023524179468098E-3</v>
      </c>
      <c r="J10">
        <f t="shared" si="1"/>
        <v>1.9944379086420752E-3</v>
      </c>
      <c r="K10">
        <f t="shared" si="1"/>
        <v>1.5052923643069526E-2</v>
      </c>
      <c r="L10">
        <f t="shared" si="1"/>
        <v>5.0275100340881618E-3</v>
      </c>
      <c r="M10">
        <f t="shared" si="1"/>
        <v>0.1088079660199002</v>
      </c>
      <c r="N10">
        <f t="shared" si="1"/>
        <v>1.1792543475970443E-2</v>
      </c>
      <c r="O10">
        <f t="shared" si="1"/>
        <v>0</v>
      </c>
      <c r="P10">
        <f t="shared" si="1"/>
        <v>7.4516947805207928E-2</v>
      </c>
      <c r="Q10">
        <f t="shared" si="1"/>
        <v>3.161445678089409E-3</v>
      </c>
      <c r="R10">
        <f t="shared" si="1"/>
        <v>1.6680588743096768E-3</v>
      </c>
      <c r="S10">
        <f t="shared" si="1"/>
        <v>0</v>
      </c>
      <c r="T10">
        <f t="shared" si="1"/>
        <v>3.7250703390153919E-2</v>
      </c>
      <c r="U10">
        <f t="shared" si="1"/>
        <v>3.9541762990642727E-4</v>
      </c>
      <c r="V10">
        <f t="shared" si="1"/>
        <v>0</v>
      </c>
    </row>
    <row r="11" spans="1:22" x14ac:dyDescent="0.25">
      <c r="A11" t="s">
        <v>11</v>
      </c>
      <c r="B11">
        <v>6</v>
      </c>
      <c r="C11" s="1">
        <v>3.54E-5</v>
      </c>
      <c r="D11" s="1">
        <v>4.5199999999999997E-3</v>
      </c>
      <c r="E11" s="1">
        <v>0.16700000000000001</v>
      </c>
      <c r="F11" s="1">
        <v>2.4299999999999999E-2</v>
      </c>
      <c r="G11" s="1">
        <v>7.3899999999999993E-2</v>
      </c>
      <c r="H11" s="1">
        <v>0.32</v>
      </c>
      <c r="I11" s="1">
        <v>1.5699999999999999E-2</v>
      </c>
      <c r="J11" s="1">
        <v>4.7100000000000003E-2</v>
      </c>
      <c r="K11" s="1">
        <v>0.17899999999999999</v>
      </c>
      <c r="L11" s="1">
        <v>1.2200000000000001E-2</v>
      </c>
      <c r="M11" s="1">
        <v>5.2199999999999998E-3</v>
      </c>
      <c r="N11" s="1">
        <v>7.1400000000000005E-2</v>
      </c>
      <c r="O11" s="1">
        <v>0</v>
      </c>
      <c r="P11" s="1">
        <v>0</v>
      </c>
      <c r="Q11" s="1">
        <v>0</v>
      </c>
      <c r="R11" s="1">
        <v>0.124</v>
      </c>
      <c r="S11" s="1">
        <v>7.7100000000000002E-2</v>
      </c>
      <c r="T11" s="1">
        <v>1.55E-2</v>
      </c>
      <c r="U11" s="1">
        <v>5.2600000000000001E-2</v>
      </c>
      <c r="V11" s="1">
        <v>1.7999999999999999E-2</v>
      </c>
    </row>
    <row r="12" spans="1:22" x14ac:dyDescent="0.25">
      <c r="A12" t="s">
        <v>17</v>
      </c>
      <c r="B12">
        <v>6</v>
      </c>
      <c r="C12" s="1">
        <v>2.7899999999999999E-3</v>
      </c>
      <c r="D12" s="1">
        <v>9.5499999999999995E-3</v>
      </c>
      <c r="E12" s="1">
        <v>0.20899999999999999</v>
      </c>
      <c r="F12" s="1">
        <v>0</v>
      </c>
      <c r="G12" s="1">
        <v>4.3999999999999997E-2</v>
      </c>
      <c r="H12" s="1">
        <v>0.24099999999999999</v>
      </c>
      <c r="I12" s="1">
        <v>0</v>
      </c>
      <c r="J12" s="1">
        <v>0</v>
      </c>
      <c r="K12" s="1">
        <v>0.22800000000000001</v>
      </c>
      <c r="L12" s="1">
        <v>5.2499999999999997E-4</v>
      </c>
      <c r="M12" s="1">
        <v>8.8900000000000003E-3</v>
      </c>
      <c r="N12" s="1">
        <v>0.17100000000000001</v>
      </c>
      <c r="O12" s="1">
        <v>0</v>
      </c>
      <c r="P12" s="1">
        <v>0</v>
      </c>
      <c r="Q12" s="1">
        <v>0</v>
      </c>
      <c r="R12" s="1">
        <v>0</v>
      </c>
      <c r="S12" s="1">
        <v>0.104</v>
      </c>
      <c r="T12" s="1">
        <v>0.10100000000000001</v>
      </c>
      <c r="U12" s="1">
        <v>1.09E-2</v>
      </c>
      <c r="V12" s="1">
        <v>0</v>
      </c>
    </row>
    <row r="13" spans="1:22" x14ac:dyDescent="0.25">
      <c r="A13" t="s">
        <v>23</v>
      </c>
      <c r="B13">
        <v>6</v>
      </c>
      <c r="C13" s="1">
        <v>0</v>
      </c>
      <c r="D13" s="1">
        <v>6.6400000000000001E-3</v>
      </c>
      <c r="E13" s="1">
        <v>0.185</v>
      </c>
      <c r="F13" s="1">
        <v>0</v>
      </c>
      <c r="G13" s="1">
        <v>5.9200000000000003E-2</v>
      </c>
      <c r="H13" s="1">
        <v>0.24199999999999999</v>
      </c>
      <c r="I13" s="1">
        <v>0</v>
      </c>
      <c r="J13" s="1">
        <v>1.14E-3</v>
      </c>
      <c r="K13" s="1">
        <v>0.158</v>
      </c>
      <c r="L13" s="1">
        <v>1.24E-3</v>
      </c>
      <c r="M13" s="1">
        <v>0</v>
      </c>
      <c r="N13" s="1">
        <v>0.13100000000000001</v>
      </c>
      <c r="O13" s="1">
        <v>0</v>
      </c>
      <c r="P13" s="1">
        <v>0</v>
      </c>
      <c r="Q13" s="1">
        <v>0</v>
      </c>
      <c r="R13" s="1">
        <v>0</v>
      </c>
      <c r="S13" s="1">
        <v>0.123</v>
      </c>
      <c r="T13" s="1">
        <v>0</v>
      </c>
      <c r="U13" s="1">
        <v>8.2399999999999997E-4</v>
      </c>
      <c r="V13" s="1">
        <v>0</v>
      </c>
    </row>
    <row r="14" spans="1:22" x14ac:dyDescent="0.25">
      <c r="A14" t="s">
        <v>73</v>
      </c>
      <c r="B14">
        <v>6</v>
      </c>
      <c r="C14" s="1">
        <v>0</v>
      </c>
      <c r="D14" s="1">
        <v>1.2800000000000001E-3</v>
      </c>
      <c r="E14" s="1">
        <v>4.0300000000000002E-2</v>
      </c>
      <c r="F14" s="1">
        <v>1.12E-4</v>
      </c>
      <c r="G14" s="1">
        <v>0</v>
      </c>
      <c r="H14" s="1">
        <v>2.93E-2</v>
      </c>
      <c r="I14" s="1">
        <v>0</v>
      </c>
      <c r="J14" s="1">
        <v>3.6099999999999999E-4</v>
      </c>
      <c r="K14" s="1">
        <v>5.8399999999999997E-3</v>
      </c>
      <c r="L14" s="1">
        <v>8.4899999999999993E-3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0.51100000000000001</v>
      </c>
      <c r="T14" s="1">
        <v>0</v>
      </c>
      <c r="U14" s="1">
        <v>5.6300000000000003E-2</v>
      </c>
      <c r="V14" s="1">
        <v>0</v>
      </c>
    </row>
    <row r="15" spans="1:22" x14ac:dyDescent="0.25">
      <c r="C15" s="1">
        <f>AVERAGE(C11:C14)</f>
        <v>7.0635000000000001E-4</v>
      </c>
      <c r="D15" s="1">
        <f t="shared" ref="D15:V15" si="2">AVERAGE(D11:D14)</f>
        <v>5.4974999999999998E-3</v>
      </c>
      <c r="E15" s="1">
        <f t="shared" si="2"/>
        <v>0.15032499999999999</v>
      </c>
      <c r="F15" s="1">
        <f t="shared" si="2"/>
        <v>6.1029999999999999E-3</v>
      </c>
      <c r="G15" s="1">
        <f t="shared" si="2"/>
        <v>4.4274999999999995E-2</v>
      </c>
      <c r="H15" s="1">
        <f t="shared" si="2"/>
        <v>0.20807499999999998</v>
      </c>
      <c r="I15" s="1">
        <f t="shared" si="2"/>
        <v>3.9249999999999997E-3</v>
      </c>
      <c r="J15" s="1">
        <f t="shared" si="2"/>
        <v>1.2150250000000001E-2</v>
      </c>
      <c r="K15" s="1">
        <f t="shared" si="2"/>
        <v>0.14271</v>
      </c>
      <c r="L15" s="1">
        <f t="shared" si="2"/>
        <v>5.6137499999999998E-3</v>
      </c>
      <c r="M15" s="1">
        <f t="shared" si="2"/>
        <v>3.5275000000000003E-3</v>
      </c>
      <c r="N15" s="1">
        <f t="shared" si="2"/>
        <v>9.3350000000000002E-2</v>
      </c>
      <c r="O15" s="1">
        <f t="shared" si="2"/>
        <v>0</v>
      </c>
      <c r="P15" s="1">
        <f t="shared" si="2"/>
        <v>0</v>
      </c>
      <c r="Q15" s="1">
        <f t="shared" si="2"/>
        <v>0</v>
      </c>
      <c r="R15" s="1">
        <f t="shared" si="2"/>
        <v>3.1E-2</v>
      </c>
      <c r="S15" s="1">
        <f t="shared" si="2"/>
        <v>0.20377499999999998</v>
      </c>
      <c r="T15" s="1">
        <f t="shared" si="2"/>
        <v>2.9125000000000002E-2</v>
      </c>
      <c r="U15" s="1">
        <f t="shared" si="2"/>
        <v>3.0156000000000002E-2</v>
      </c>
      <c r="V15" s="1">
        <f t="shared" si="2"/>
        <v>4.4999999999999997E-3</v>
      </c>
    </row>
    <row r="16" spans="1:22" x14ac:dyDescent="0.25">
      <c r="C16">
        <f>_xlfn.STDEV.P(C11:C14)</f>
        <v>1.2030826935418861E-3</v>
      </c>
      <c r="D16">
        <f t="shared" ref="D16:V16" si="3">_xlfn.STDEV.P(D11:D14)</f>
        <v>3.0195560518062915E-3</v>
      </c>
      <c r="E16">
        <f t="shared" si="3"/>
        <v>6.5246968320374882E-2</v>
      </c>
      <c r="F16">
        <f t="shared" si="3"/>
        <v>1.0506142346265825E-2</v>
      </c>
      <c r="G16">
        <f t="shared" si="3"/>
        <v>2.7662011405535935E-2</v>
      </c>
      <c r="H16">
        <f t="shared" si="3"/>
        <v>0.10807713391370073</v>
      </c>
      <c r="I16">
        <f t="shared" si="3"/>
        <v>6.798299419707843E-3</v>
      </c>
      <c r="J16">
        <f t="shared" si="3"/>
        <v>2.0182452903140888E-2</v>
      </c>
      <c r="K16">
        <f t="shared" si="3"/>
        <v>8.3003808948746441E-2</v>
      </c>
      <c r="L16">
        <f t="shared" si="3"/>
        <v>4.9162121788527404E-3</v>
      </c>
      <c r="M16">
        <f t="shared" si="3"/>
        <v>3.7585727011726138E-3</v>
      </c>
      <c r="N16">
        <f t="shared" si="3"/>
        <v>6.4504011503161568E-2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5.3693575034635191E-2</v>
      </c>
      <c r="S16">
        <f t="shared" si="3"/>
        <v>0.17812454035028413</v>
      </c>
      <c r="T16">
        <f t="shared" si="3"/>
        <v>4.197674207224758E-2</v>
      </c>
      <c r="U16">
        <f t="shared" si="3"/>
        <v>2.4588623548299725E-2</v>
      </c>
      <c r="V16">
        <f t="shared" si="3"/>
        <v>7.7942286340599472E-3</v>
      </c>
    </row>
    <row r="17" spans="1:22" x14ac:dyDescent="0.25">
      <c r="A17" t="s">
        <v>3</v>
      </c>
      <c r="B17">
        <v>5</v>
      </c>
      <c r="C17" s="1">
        <v>1.04E-2</v>
      </c>
      <c r="D17" s="1">
        <v>1.66E-2</v>
      </c>
      <c r="E17" s="1">
        <v>0</v>
      </c>
      <c r="F17" s="1">
        <v>0.28899999999999998</v>
      </c>
      <c r="G17" s="1">
        <v>7.0500000000000001E-4</v>
      </c>
      <c r="H17" s="1">
        <v>0</v>
      </c>
      <c r="I17" s="1">
        <v>0.20300000000000001</v>
      </c>
      <c r="J17" s="1">
        <v>0.13800000000000001</v>
      </c>
      <c r="K17" s="1">
        <v>1.2800000000000001E-2</v>
      </c>
      <c r="L17" s="1">
        <v>5.9100000000000005E-4</v>
      </c>
      <c r="M17" s="1">
        <v>8.8400000000000006E-2</v>
      </c>
      <c r="N17" s="1">
        <v>0</v>
      </c>
      <c r="O17" s="1">
        <v>0</v>
      </c>
      <c r="P17" s="1">
        <v>0</v>
      </c>
      <c r="Q17" s="1">
        <v>2.9899999999999999E-2</v>
      </c>
      <c r="R17" s="1">
        <v>4.1799999999999997E-2</v>
      </c>
      <c r="S17" s="1">
        <v>0</v>
      </c>
      <c r="T17" s="1">
        <v>0</v>
      </c>
      <c r="U17" s="1">
        <v>1.75E-3</v>
      </c>
      <c r="V17" s="1">
        <v>5.8700000000000002E-3</v>
      </c>
    </row>
    <row r="18" spans="1:22" x14ac:dyDescent="0.25">
      <c r="A18" t="s">
        <v>4</v>
      </c>
      <c r="B18">
        <v>5</v>
      </c>
      <c r="C18" s="1">
        <v>8.4700000000000001E-3</v>
      </c>
      <c r="D18" s="1">
        <v>2.3500000000000001E-3</v>
      </c>
      <c r="E18" s="1">
        <v>1.24E-3</v>
      </c>
      <c r="F18" s="1">
        <v>8.6999999999999994E-2</v>
      </c>
      <c r="G18" s="1">
        <v>7.2199999999999999E-3</v>
      </c>
      <c r="H18" s="1">
        <v>3.7300000000000001E-4</v>
      </c>
      <c r="I18" s="1">
        <v>0.28699999999999998</v>
      </c>
      <c r="J18" s="1">
        <v>7.2599999999999998E-2</v>
      </c>
      <c r="K18" s="1">
        <v>0</v>
      </c>
      <c r="L18" s="1">
        <v>3.0899999999999999E-3</v>
      </c>
      <c r="M18" s="1">
        <v>0</v>
      </c>
      <c r="N18" s="1">
        <v>0</v>
      </c>
      <c r="O18" s="1">
        <v>0</v>
      </c>
      <c r="P18" s="1">
        <v>0</v>
      </c>
      <c r="Q18" s="1">
        <v>2.58E-2</v>
      </c>
      <c r="R18" s="1">
        <v>8.5599999999999996E-2</v>
      </c>
      <c r="S18" s="1">
        <v>8.8900000000000007E-2</v>
      </c>
      <c r="T18" s="1">
        <v>0</v>
      </c>
      <c r="U18" s="1">
        <v>0.23699999999999999</v>
      </c>
      <c r="V18" s="1">
        <v>0</v>
      </c>
    </row>
    <row r="19" spans="1:22" x14ac:dyDescent="0.25">
      <c r="A19" t="s">
        <v>7</v>
      </c>
      <c r="B19">
        <v>5</v>
      </c>
      <c r="C19" s="1">
        <v>7.1700000000000002E-3</v>
      </c>
      <c r="D19" s="1">
        <v>1.65E-3</v>
      </c>
      <c r="E19" s="1">
        <v>1.5299999999999999E-3</v>
      </c>
      <c r="F19" s="1">
        <v>2.1100000000000001E-2</v>
      </c>
      <c r="G19" s="1">
        <v>1.9099999999999999E-2</v>
      </c>
      <c r="H19" s="1">
        <v>2.1100000000000001E-2</v>
      </c>
      <c r="I19" s="1">
        <v>0.16</v>
      </c>
      <c r="J19" s="1">
        <v>0.183</v>
      </c>
      <c r="K19" s="1">
        <v>0</v>
      </c>
      <c r="L19" s="1">
        <v>1.65E-3</v>
      </c>
      <c r="M19" s="1">
        <v>0</v>
      </c>
      <c r="N19" s="1">
        <v>0</v>
      </c>
      <c r="O19" s="1">
        <v>0</v>
      </c>
      <c r="P19" s="1">
        <v>9.4900000000000002E-3</v>
      </c>
      <c r="Q19" s="1">
        <v>0</v>
      </c>
      <c r="R19" s="1">
        <v>8.5999999999999993E-2</v>
      </c>
      <c r="S19" s="1">
        <v>1.7399999999999999E-2</v>
      </c>
      <c r="T19" s="1">
        <v>0</v>
      </c>
      <c r="U19" s="1">
        <v>0.315</v>
      </c>
      <c r="V19" s="1">
        <v>0</v>
      </c>
    </row>
    <row r="20" spans="1:22" x14ac:dyDescent="0.25">
      <c r="A20" t="s">
        <v>18</v>
      </c>
      <c r="B20">
        <v>5</v>
      </c>
      <c r="C20" s="1">
        <v>1.34E-2</v>
      </c>
      <c r="D20" s="1">
        <v>1.5399999999999999E-3</v>
      </c>
      <c r="E20" s="1">
        <v>1.0499999999999999E-3</v>
      </c>
      <c r="F20" s="1">
        <v>0</v>
      </c>
      <c r="G20" s="1">
        <v>8.8100000000000001E-3</v>
      </c>
      <c r="H20" s="1">
        <v>0</v>
      </c>
      <c r="I20" s="1">
        <v>0.111</v>
      </c>
      <c r="J20" s="1">
        <v>0.11600000000000001</v>
      </c>
      <c r="K20" s="1">
        <v>0</v>
      </c>
      <c r="L20" s="1">
        <v>9.9699999999999997E-3</v>
      </c>
      <c r="M20" s="1">
        <v>0</v>
      </c>
      <c r="N20" s="1">
        <v>2.07E-2</v>
      </c>
      <c r="O20" s="1">
        <v>0</v>
      </c>
      <c r="P20" s="1">
        <v>0</v>
      </c>
      <c r="Q20" s="1">
        <v>0</v>
      </c>
      <c r="R20" s="1">
        <v>4.0399999999999998E-2</v>
      </c>
      <c r="S20" s="1">
        <v>5.5899999999999998E-2</v>
      </c>
      <c r="T20" s="1">
        <v>0</v>
      </c>
      <c r="U20" s="1">
        <v>0.25700000000000001</v>
      </c>
      <c r="V20" s="1">
        <v>0</v>
      </c>
    </row>
    <row r="21" spans="1:22" x14ac:dyDescent="0.25">
      <c r="C21" s="1">
        <f>AVERAGE(C17:C20)</f>
        <v>9.859999999999999E-3</v>
      </c>
      <c r="D21" s="1">
        <f t="shared" ref="D21:V21" si="4">AVERAGE(D17:D20)</f>
        <v>5.535E-3</v>
      </c>
      <c r="E21" s="1">
        <f t="shared" si="4"/>
        <v>9.549999999999999E-4</v>
      </c>
      <c r="F21" s="1">
        <f t="shared" si="4"/>
        <v>9.9275000000000002E-2</v>
      </c>
      <c r="G21" s="1">
        <f t="shared" si="4"/>
        <v>8.9587499999999997E-3</v>
      </c>
      <c r="H21" s="1">
        <f t="shared" si="4"/>
        <v>5.3682499999999998E-3</v>
      </c>
      <c r="I21" s="1">
        <f t="shared" si="4"/>
        <v>0.19025</v>
      </c>
      <c r="J21" s="1">
        <f t="shared" si="4"/>
        <v>0.12740000000000001</v>
      </c>
      <c r="K21" s="1">
        <f t="shared" si="4"/>
        <v>3.2000000000000002E-3</v>
      </c>
      <c r="L21" s="1">
        <f t="shared" si="4"/>
        <v>3.8252499999999997E-3</v>
      </c>
      <c r="M21" s="1">
        <f t="shared" si="4"/>
        <v>2.2100000000000002E-2</v>
      </c>
      <c r="N21" s="1">
        <f t="shared" si="4"/>
        <v>5.1749999999999999E-3</v>
      </c>
      <c r="O21" s="1">
        <f t="shared" si="4"/>
        <v>0</v>
      </c>
      <c r="P21" s="1">
        <f t="shared" si="4"/>
        <v>2.3725E-3</v>
      </c>
      <c r="Q21" s="1">
        <f t="shared" si="4"/>
        <v>1.3925E-2</v>
      </c>
      <c r="R21" s="1">
        <f t="shared" si="4"/>
        <v>6.3449999999999993E-2</v>
      </c>
      <c r="S21" s="1">
        <f t="shared" si="4"/>
        <v>4.0550000000000003E-2</v>
      </c>
      <c r="T21" s="1">
        <f t="shared" si="4"/>
        <v>0</v>
      </c>
      <c r="U21" s="1">
        <f t="shared" si="4"/>
        <v>0.20268749999999999</v>
      </c>
      <c r="V21" s="1">
        <f t="shared" si="4"/>
        <v>1.4675000000000001E-3</v>
      </c>
    </row>
    <row r="22" spans="1:22" x14ac:dyDescent="0.25">
      <c r="C22">
        <f>_xlfn.STDEV.P(C17:C20)</f>
        <v>2.3447494535664146E-3</v>
      </c>
      <c r="D22">
        <f t="shared" ref="D22:V22" si="5">_xlfn.STDEV.P(D17:D20)</f>
        <v>6.3959303467126657E-3</v>
      </c>
      <c r="E22">
        <f t="shared" si="5"/>
        <v>5.7725644214681575E-4</v>
      </c>
      <c r="F22">
        <f t="shared" si="5"/>
        <v>0.11414147745232665</v>
      </c>
      <c r="G22">
        <f t="shared" si="5"/>
        <v>6.5957319296269159E-3</v>
      </c>
      <c r="H22">
        <f t="shared" si="5"/>
        <v>9.084006505254167E-3</v>
      </c>
      <c r="I22">
        <f t="shared" si="5"/>
        <v>6.4650502704928767E-2</v>
      </c>
      <c r="J22">
        <f t="shared" si="5"/>
        <v>3.9801758755110231E-2</v>
      </c>
      <c r="K22">
        <f t="shared" si="5"/>
        <v>5.5425625842204073E-3</v>
      </c>
      <c r="L22">
        <f t="shared" si="5"/>
        <v>3.6568644611880271E-3</v>
      </c>
      <c r="M22">
        <f t="shared" si="5"/>
        <v>3.8278322847272193E-2</v>
      </c>
      <c r="N22">
        <f t="shared" si="5"/>
        <v>8.9633629291689405E-3</v>
      </c>
      <c r="O22">
        <f t="shared" si="5"/>
        <v>0</v>
      </c>
      <c r="P22">
        <f t="shared" si="5"/>
        <v>4.1092905409571617E-3</v>
      </c>
      <c r="Q22">
        <f t="shared" si="5"/>
        <v>1.400024553356119E-2</v>
      </c>
      <c r="R22">
        <f t="shared" si="5"/>
        <v>2.2355927625576186E-2</v>
      </c>
      <c r="S22">
        <f t="shared" si="5"/>
        <v>3.4473069199013884E-2</v>
      </c>
      <c r="T22">
        <f t="shared" si="5"/>
        <v>0</v>
      </c>
      <c r="U22">
        <f t="shared" si="5"/>
        <v>0.11949599561805409</v>
      </c>
      <c r="V22">
        <f t="shared" si="5"/>
        <v>2.5417845601073278E-3</v>
      </c>
    </row>
    <row r="23" spans="1:22" x14ac:dyDescent="0.25">
      <c r="A23" t="s">
        <v>6</v>
      </c>
      <c r="B23">
        <v>4</v>
      </c>
      <c r="C23" s="1">
        <v>0</v>
      </c>
      <c r="D23" s="1">
        <v>0</v>
      </c>
      <c r="E23" s="1">
        <v>0</v>
      </c>
      <c r="F23" s="1">
        <v>0.30499999999999999</v>
      </c>
      <c r="G23" s="1">
        <v>0</v>
      </c>
      <c r="H23" s="1">
        <v>0</v>
      </c>
      <c r="I23" s="1">
        <v>3.0499999999999999E-2</v>
      </c>
      <c r="J23" s="1">
        <v>9.9500000000000001E-4</v>
      </c>
      <c r="K23" s="1">
        <v>0</v>
      </c>
      <c r="L23" s="1">
        <v>0.20599999999999999</v>
      </c>
      <c r="M23" s="1">
        <v>0</v>
      </c>
      <c r="N23" s="1">
        <v>0</v>
      </c>
      <c r="O23" s="1">
        <v>0</v>
      </c>
      <c r="P23" s="1">
        <v>0</v>
      </c>
      <c r="Q23" s="1">
        <v>0.45200000000000001</v>
      </c>
      <c r="R23" s="1">
        <v>2.2699999999999999E-3</v>
      </c>
      <c r="S23" s="1">
        <v>0</v>
      </c>
      <c r="T23" s="1">
        <v>0</v>
      </c>
      <c r="U23" s="1">
        <v>6.4599999999999996E-3</v>
      </c>
      <c r="V23" s="1">
        <v>0</v>
      </c>
    </row>
    <row r="24" spans="1:22" x14ac:dyDescent="0.25">
      <c r="A24" t="s">
        <v>9</v>
      </c>
      <c r="B24">
        <v>4</v>
      </c>
      <c r="C24" s="1">
        <v>0</v>
      </c>
      <c r="D24" s="1">
        <v>1.6299999999999999E-3</v>
      </c>
      <c r="E24" s="1">
        <v>0</v>
      </c>
      <c r="F24" s="1">
        <v>0.189</v>
      </c>
      <c r="G24" s="1">
        <v>2.8699999999999998E-4</v>
      </c>
      <c r="H24" s="1">
        <v>3.3700000000000002E-3</v>
      </c>
      <c r="I24" s="1">
        <v>2.9000000000000001E-2</v>
      </c>
      <c r="J24" s="1">
        <v>1.5300000000000001E-4</v>
      </c>
      <c r="K24" s="1">
        <v>2.8800000000000002E-3</v>
      </c>
      <c r="L24" s="1">
        <v>2.3599999999999999E-2</v>
      </c>
      <c r="M24" s="1">
        <v>0</v>
      </c>
      <c r="N24" s="1">
        <v>0</v>
      </c>
      <c r="O24" s="1">
        <v>9.4800000000000006E-3</v>
      </c>
      <c r="P24" s="1">
        <v>0</v>
      </c>
      <c r="Q24" s="1">
        <v>5.9499999999999997E-2</v>
      </c>
      <c r="R24" s="1">
        <v>1.5299999999999999E-2</v>
      </c>
      <c r="S24" s="1">
        <v>0</v>
      </c>
      <c r="T24" s="1">
        <v>0</v>
      </c>
      <c r="U24" s="1">
        <v>0</v>
      </c>
      <c r="V24" s="1">
        <v>0</v>
      </c>
    </row>
    <row r="25" spans="1:22" x14ac:dyDescent="0.25">
      <c r="A25" t="s">
        <v>10</v>
      </c>
      <c r="B25">
        <v>4</v>
      </c>
      <c r="C25" s="1">
        <v>0</v>
      </c>
      <c r="D25" s="1">
        <v>0</v>
      </c>
      <c r="E25" s="1">
        <v>0</v>
      </c>
      <c r="F25" s="1">
        <v>9.4700000000000006E-2</v>
      </c>
      <c r="G25" s="1">
        <v>0</v>
      </c>
      <c r="H25" s="1">
        <v>0</v>
      </c>
      <c r="I25" s="1">
        <v>0.17499999999999999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0.10100000000000001</v>
      </c>
      <c r="R25" s="1">
        <v>4.7500000000000001E-2</v>
      </c>
      <c r="S25" s="1">
        <v>0</v>
      </c>
      <c r="T25" s="1">
        <v>0</v>
      </c>
      <c r="U25" s="1">
        <v>0</v>
      </c>
      <c r="V25" s="1">
        <v>8.5500000000000003E-3</v>
      </c>
    </row>
    <row r="26" spans="1:22" x14ac:dyDescent="0.25">
      <c r="A26" t="s">
        <v>21</v>
      </c>
      <c r="B26">
        <v>4</v>
      </c>
      <c r="C26" s="1">
        <v>0</v>
      </c>
      <c r="D26" s="1">
        <v>2.7599999999999999E-4</v>
      </c>
      <c r="E26" s="1">
        <v>0</v>
      </c>
      <c r="F26" s="1">
        <v>9.7100000000000006E-2</v>
      </c>
      <c r="G26" s="1">
        <v>0</v>
      </c>
      <c r="H26" s="1">
        <v>0</v>
      </c>
      <c r="I26" s="1">
        <v>2.3700000000000001E-3</v>
      </c>
      <c r="J26" s="1">
        <v>0</v>
      </c>
      <c r="K26" s="1">
        <v>0</v>
      </c>
      <c r="L26" s="1">
        <v>0.17</v>
      </c>
      <c r="M26" s="1">
        <v>0</v>
      </c>
      <c r="N26" s="1">
        <v>0</v>
      </c>
      <c r="O26" s="1">
        <v>0</v>
      </c>
      <c r="P26" s="1">
        <v>0</v>
      </c>
      <c r="Q26" s="1">
        <v>0.36899999999999999</v>
      </c>
      <c r="R26" s="1">
        <v>0</v>
      </c>
      <c r="S26" s="1">
        <v>0</v>
      </c>
      <c r="T26" s="1">
        <v>0</v>
      </c>
      <c r="U26" s="1">
        <v>4.1799999999999997E-3</v>
      </c>
      <c r="V26" s="1">
        <v>0</v>
      </c>
    </row>
    <row r="27" spans="1:22" x14ac:dyDescent="0.25">
      <c r="A27" t="s">
        <v>39</v>
      </c>
      <c r="B27">
        <v>4</v>
      </c>
      <c r="C27" s="1">
        <v>0</v>
      </c>
      <c r="D27" s="1">
        <v>6.8999999999999997E-4</v>
      </c>
      <c r="E27" s="1">
        <v>0</v>
      </c>
      <c r="F27" s="1">
        <v>2.0899999999999998E-2</v>
      </c>
      <c r="G27" s="1">
        <v>0</v>
      </c>
      <c r="H27" s="1">
        <v>0</v>
      </c>
      <c r="I27" s="1">
        <v>5.3499999999999999E-4</v>
      </c>
      <c r="J27" s="1">
        <v>0</v>
      </c>
      <c r="K27" s="1">
        <v>0</v>
      </c>
      <c r="L27" s="1">
        <v>0.105</v>
      </c>
      <c r="M27" s="1">
        <v>0</v>
      </c>
      <c r="N27" s="1">
        <v>0</v>
      </c>
      <c r="O27" s="1">
        <v>0</v>
      </c>
      <c r="P27" s="1">
        <v>0</v>
      </c>
      <c r="Q27" s="1">
        <v>0.29799999999999999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</row>
    <row r="28" spans="1:22" x14ac:dyDescent="0.25">
      <c r="C28" s="1">
        <f>AVERAGE(C23:C27)</f>
        <v>0</v>
      </c>
      <c r="D28" s="1">
        <f t="shared" ref="D28:V28" si="6">AVERAGE(D23:D27)</f>
        <v>5.1919999999999994E-4</v>
      </c>
      <c r="E28" s="1">
        <f t="shared" si="6"/>
        <v>0</v>
      </c>
      <c r="F28" s="1">
        <f t="shared" si="6"/>
        <v>0.14133999999999999</v>
      </c>
      <c r="G28" s="1">
        <f t="shared" si="6"/>
        <v>5.7399999999999999E-5</v>
      </c>
      <c r="H28" s="1">
        <f t="shared" si="6"/>
        <v>6.7400000000000001E-4</v>
      </c>
      <c r="I28" s="1">
        <f t="shared" si="6"/>
        <v>4.7481000000000002E-2</v>
      </c>
      <c r="J28" s="1">
        <f t="shared" si="6"/>
        <v>2.296E-4</v>
      </c>
      <c r="K28" s="1">
        <f t="shared" si="6"/>
        <v>5.7600000000000001E-4</v>
      </c>
      <c r="L28" s="1">
        <f t="shared" si="6"/>
        <v>0.10092000000000001</v>
      </c>
      <c r="M28" s="1">
        <f t="shared" si="6"/>
        <v>0</v>
      </c>
      <c r="N28" s="1">
        <f t="shared" si="6"/>
        <v>0</v>
      </c>
      <c r="O28" s="1">
        <f t="shared" si="6"/>
        <v>1.8960000000000001E-3</v>
      </c>
      <c r="P28" s="1">
        <f t="shared" si="6"/>
        <v>0</v>
      </c>
      <c r="Q28" s="1">
        <f t="shared" si="6"/>
        <v>0.25590000000000002</v>
      </c>
      <c r="R28" s="1">
        <f t="shared" si="6"/>
        <v>1.3014000000000001E-2</v>
      </c>
      <c r="S28" s="1">
        <f t="shared" si="6"/>
        <v>0</v>
      </c>
      <c r="T28" s="1">
        <f t="shared" si="6"/>
        <v>0</v>
      </c>
      <c r="U28" s="1">
        <f t="shared" si="6"/>
        <v>2.1280000000000001E-3</v>
      </c>
      <c r="V28" s="1">
        <f t="shared" si="6"/>
        <v>1.7100000000000001E-3</v>
      </c>
    </row>
    <row r="29" spans="1:22" x14ac:dyDescent="0.25">
      <c r="C29">
        <f>_xlfn.STDEV.P(C23:C27)</f>
        <v>0</v>
      </c>
      <c r="D29">
        <f t="shared" ref="D29:V29" si="7">_xlfn.STDEV.P(D23:D27)</f>
        <v>6.1013650931574317E-4</v>
      </c>
      <c r="E29">
        <f t="shared" si="7"/>
        <v>0</v>
      </c>
      <c r="F29">
        <f t="shared" si="7"/>
        <v>9.7667120362996282E-2</v>
      </c>
      <c r="G29">
        <f t="shared" si="7"/>
        <v>1.1479999999999999E-4</v>
      </c>
      <c r="H29">
        <f t="shared" si="7"/>
        <v>1.348E-3</v>
      </c>
      <c r="I29">
        <f t="shared" si="7"/>
        <v>6.5007578512047332E-2</v>
      </c>
      <c r="J29">
        <f t="shared" si="7"/>
        <v>3.8726042916879594E-4</v>
      </c>
      <c r="K29">
        <f t="shared" si="7"/>
        <v>1.152E-3</v>
      </c>
      <c r="L29">
        <f t="shared" si="7"/>
        <v>7.9992159615802333E-2</v>
      </c>
      <c r="M29">
        <f t="shared" si="7"/>
        <v>0</v>
      </c>
      <c r="N29">
        <f t="shared" si="7"/>
        <v>0</v>
      </c>
      <c r="O29">
        <f t="shared" si="7"/>
        <v>3.7920000000000002E-3</v>
      </c>
      <c r="P29">
        <f t="shared" si="7"/>
        <v>0</v>
      </c>
      <c r="Q29">
        <f t="shared" si="7"/>
        <v>0.15204354639378811</v>
      </c>
      <c r="R29">
        <f t="shared" si="7"/>
        <v>1.815858981308846E-2</v>
      </c>
      <c r="S29">
        <f t="shared" si="7"/>
        <v>0</v>
      </c>
      <c r="T29">
        <f t="shared" si="7"/>
        <v>0</v>
      </c>
      <c r="U29">
        <f t="shared" si="7"/>
        <v>2.7041479249478935E-3</v>
      </c>
      <c r="V29">
        <f t="shared" si="7"/>
        <v>3.4199999999999999E-3</v>
      </c>
    </row>
    <row r="30" spans="1:22" x14ac:dyDescent="0.25">
      <c r="A30" t="s">
        <v>5</v>
      </c>
      <c r="B30">
        <v>3</v>
      </c>
      <c r="C30" s="1">
        <v>0.186</v>
      </c>
      <c r="D30" s="1">
        <v>3.6700000000000003E-2</v>
      </c>
      <c r="E30" s="1">
        <v>0.152</v>
      </c>
      <c r="F30" s="1">
        <v>4.1300000000000003E-2</v>
      </c>
      <c r="G30" s="1">
        <v>0.19400000000000001</v>
      </c>
      <c r="H30" s="1">
        <v>3.8899999999999998E-3</v>
      </c>
      <c r="I30" s="1">
        <v>7.5700000000000003E-3</v>
      </c>
      <c r="J30" s="1">
        <v>0.151</v>
      </c>
      <c r="K30" s="1">
        <v>0</v>
      </c>
      <c r="L30" s="1">
        <v>3.7400000000000003E-2</v>
      </c>
      <c r="M30" s="1">
        <v>4.4999999999999998E-2</v>
      </c>
      <c r="N30" s="1">
        <v>5.1799999999999999E-2</v>
      </c>
      <c r="O30" s="1">
        <v>0.27100000000000002</v>
      </c>
      <c r="P30" s="1">
        <v>0.122</v>
      </c>
      <c r="Q30" s="1">
        <v>0</v>
      </c>
      <c r="R30" s="1">
        <v>0</v>
      </c>
      <c r="S30" s="1">
        <v>6.43E-3</v>
      </c>
      <c r="T30" s="1">
        <v>0</v>
      </c>
      <c r="U30" s="1">
        <v>3.0300000000000001E-2</v>
      </c>
      <c r="V30" s="1">
        <v>0.11</v>
      </c>
    </row>
    <row r="31" spans="1:22" x14ac:dyDescent="0.25">
      <c r="A31" t="s">
        <v>8</v>
      </c>
      <c r="B31">
        <v>3</v>
      </c>
      <c r="C31" s="1">
        <v>0.253</v>
      </c>
      <c r="D31" s="1">
        <v>4.0400000000000002E-3</v>
      </c>
      <c r="E31" s="1">
        <v>0.246</v>
      </c>
      <c r="F31" s="1">
        <v>0</v>
      </c>
      <c r="G31" s="1">
        <v>0.186</v>
      </c>
      <c r="H31" s="1">
        <v>1.3599999999999999E-2</v>
      </c>
      <c r="I31" s="1">
        <v>1.2E-4</v>
      </c>
      <c r="J31" s="1">
        <v>1.6900000000000001E-3</v>
      </c>
      <c r="K31" s="1">
        <v>4.7600000000000003E-2</v>
      </c>
      <c r="L31" s="1">
        <v>1.2699999999999999E-2</v>
      </c>
      <c r="M31" s="1">
        <v>1.35E-2</v>
      </c>
      <c r="N31" s="1">
        <v>3.2199999999999999E-2</v>
      </c>
      <c r="O31" s="1">
        <v>0.223</v>
      </c>
      <c r="P31" s="1">
        <v>0.129</v>
      </c>
      <c r="Q31" s="1">
        <v>0</v>
      </c>
      <c r="R31" s="1">
        <v>9.8499999999999994E-3</v>
      </c>
      <c r="S31" s="1">
        <v>0</v>
      </c>
      <c r="T31" s="1">
        <v>0</v>
      </c>
      <c r="U31" s="1">
        <v>6.0600000000000003E-3</v>
      </c>
      <c r="V31" s="1">
        <v>0.112</v>
      </c>
    </row>
    <row r="32" spans="1:22" x14ac:dyDescent="0.25">
      <c r="A32" t="s">
        <v>13</v>
      </c>
      <c r="B32">
        <v>3</v>
      </c>
      <c r="C32" s="1">
        <v>0.19600000000000001</v>
      </c>
      <c r="D32" s="1">
        <v>8.1899999999999994E-3</v>
      </c>
      <c r="E32" s="1">
        <v>0.159</v>
      </c>
      <c r="F32" s="1">
        <v>0</v>
      </c>
      <c r="G32" s="1">
        <v>0.182</v>
      </c>
      <c r="H32" s="1">
        <v>8.3800000000000003E-3</v>
      </c>
      <c r="I32" s="1">
        <v>0</v>
      </c>
      <c r="J32" s="1">
        <v>3.7599999999999999E-3</v>
      </c>
      <c r="K32" s="1">
        <v>0</v>
      </c>
      <c r="L32" s="1">
        <v>1.4500000000000001E-2</v>
      </c>
      <c r="M32" s="1">
        <v>0</v>
      </c>
      <c r="N32" s="1">
        <v>5.3499999999999999E-2</v>
      </c>
      <c r="O32" s="1">
        <v>0.27</v>
      </c>
      <c r="P32" s="1">
        <v>0.1</v>
      </c>
      <c r="Q32" s="1">
        <v>0</v>
      </c>
      <c r="R32" s="1">
        <v>5.79E-3</v>
      </c>
      <c r="S32" s="1">
        <v>2.5899999999999999E-2</v>
      </c>
      <c r="T32" s="1">
        <v>0</v>
      </c>
      <c r="U32" s="1">
        <v>1.01E-3</v>
      </c>
      <c r="V32" s="1">
        <v>0.114</v>
      </c>
    </row>
    <row r="33" spans="1:22" x14ac:dyDescent="0.25">
      <c r="C33" s="1">
        <f>AVERAGE(C30:C32)</f>
        <v>0.21166666666666667</v>
      </c>
      <c r="D33" s="1">
        <f t="shared" ref="D33:V33" si="8">AVERAGE(D30:D32)</f>
        <v>1.6310000000000002E-2</v>
      </c>
      <c r="E33" s="1">
        <f t="shared" si="8"/>
        <v>0.18566666666666667</v>
      </c>
      <c r="F33" s="1">
        <f t="shared" si="8"/>
        <v>1.3766666666666668E-2</v>
      </c>
      <c r="G33" s="1">
        <f t="shared" si="8"/>
        <v>0.18733333333333335</v>
      </c>
      <c r="H33" s="1">
        <f t="shared" si="8"/>
        <v>8.6233333333333318E-3</v>
      </c>
      <c r="I33" s="1">
        <f t="shared" si="8"/>
        <v>2.5633333333333337E-3</v>
      </c>
      <c r="J33" s="1">
        <f t="shared" si="8"/>
        <v>5.2150000000000002E-2</v>
      </c>
      <c r="K33" s="1">
        <f t="shared" si="8"/>
        <v>1.5866666666666668E-2</v>
      </c>
      <c r="L33" s="1">
        <f t="shared" si="8"/>
        <v>2.1533333333333335E-2</v>
      </c>
      <c r="M33" s="1">
        <f t="shared" si="8"/>
        <v>1.95E-2</v>
      </c>
      <c r="N33" s="1">
        <f t="shared" si="8"/>
        <v>4.583333333333333E-2</v>
      </c>
      <c r="O33" s="1">
        <f t="shared" si="8"/>
        <v>0.25466666666666665</v>
      </c>
      <c r="P33" s="1">
        <f t="shared" si="8"/>
        <v>0.11699999999999999</v>
      </c>
      <c r="Q33" s="1">
        <f t="shared" si="8"/>
        <v>0</v>
      </c>
      <c r="R33" s="1">
        <f t="shared" si="8"/>
        <v>5.2133333333333337E-3</v>
      </c>
      <c r="S33" s="1">
        <f t="shared" si="8"/>
        <v>1.0776666666666665E-2</v>
      </c>
      <c r="T33" s="1">
        <f t="shared" si="8"/>
        <v>0</v>
      </c>
      <c r="U33" s="1">
        <f t="shared" si="8"/>
        <v>1.2456666666666666E-2</v>
      </c>
      <c r="V33" s="1">
        <f t="shared" si="8"/>
        <v>0.112</v>
      </c>
    </row>
    <row r="34" spans="1:22" x14ac:dyDescent="0.25">
      <c r="C34">
        <f>_xlfn.STDEV.P(C30:C32)</f>
        <v>2.951082663852184E-2</v>
      </c>
      <c r="D34">
        <f t="shared" ref="D34:V34" si="9">_xlfn.STDEV.P(D30:D32)</f>
        <v>1.4517109445983613E-2</v>
      </c>
      <c r="E34">
        <f t="shared" si="9"/>
        <v>4.2757715353164187E-2</v>
      </c>
      <c r="F34">
        <f t="shared" si="9"/>
        <v>1.9469006708669613E-2</v>
      </c>
      <c r="G34">
        <f t="shared" si="9"/>
        <v>4.9888765156985929E-3</v>
      </c>
      <c r="H34">
        <f t="shared" si="9"/>
        <v>3.9678233607637111E-3</v>
      </c>
      <c r="I34">
        <f t="shared" si="9"/>
        <v>3.5405868942246788E-3</v>
      </c>
      <c r="J34">
        <f t="shared" si="9"/>
        <v>6.9902613685040416E-2</v>
      </c>
      <c r="K34">
        <f t="shared" si="9"/>
        <v>2.243885518965311E-2</v>
      </c>
      <c r="L34">
        <f t="shared" si="9"/>
        <v>1.1243467239048441E-2</v>
      </c>
      <c r="M34">
        <f t="shared" si="9"/>
        <v>1.8854707634964805E-2</v>
      </c>
      <c r="N34">
        <f t="shared" si="9"/>
        <v>9.6651722982860414E-3</v>
      </c>
      <c r="O34">
        <f t="shared" si="9"/>
        <v>2.2395436042987774E-2</v>
      </c>
      <c r="P34">
        <f t="shared" si="9"/>
        <v>1.2355835328567094E-2</v>
      </c>
      <c r="Q34">
        <f t="shared" si="9"/>
        <v>0</v>
      </c>
      <c r="R34">
        <f t="shared" si="9"/>
        <v>4.0418670053440501E-3</v>
      </c>
      <c r="S34">
        <f t="shared" si="9"/>
        <v>1.1011286129341215E-2</v>
      </c>
      <c r="T34">
        <f t="shared" si="9"/>
        <v>0</v>
      </c>
      <c r="U34">
        <f t="shared" si="9"/>
        <v>1.2784470614338668E-2</v>
      </c>
      <c r="V34">
        <f t="shared" si="9"/>
        <v>1.6329931618554536E-3</v>
      </c>
    </row>
    <row r="35" spans="1:22" x14ac:dyDescent="0.25">
      <c r="A35" t="s">
        <v>12</v>
      </c>
      <c r="B35">
        <v>2</v>
      </c>
      <c r="C35" s="1">
        <v>8.7499999999999994E-2</v>
      </c>
      <c r="D35" s="1">
        <v>0.30199999999999999</v>
      </c>
      <c r="E35" s="1">
        <v>0</v>
      </c>
      <c r="F35" s="1">
        <v>0</v>
      </c>
      <c r="G35" s="1">
        <v>0</v>
      </c>
      <c r="H35" s="1">
        <v>6.0499999999999998E-2</v>
      </c>
      <c r="I35" s="1">
        <v>0</v>
      </c>
      <c r="J35" s="1">
        <v>5.79E-2</v>
      </c>
      <c r="K35" s="1">
        <v>1.91E-3</v>
      </c>
      <c r="L35" s="1">
        <v>2.76E-2</v>
      </c>
      <c r="M35" s="1">
        <v>2.6800000000000001E-2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0.109</v>
      </c>
      <c r="T35" s="1">
        <v>0</v>
      </c>
      <c r="U35" s="1">
        <v>0</v>
      </c>
      <c r="V35" s="1">
        <v>0</v>
      </c>
    </row>
    <row r="36" spans="1:22" x14ac:dyDescent="0.25">
      <c r="A36" t="s">
        <v>19</v>
      </c>
      <c r="B36">
        <v>2</v>
      </c>
      <c r="C36" s="1">
        <v>5.7299999999999997E-2</v>
      </c>
      <c r="D36" s="1">
        <v>0.26800000000000002</v>
      </c>
      <c r="E36" s="1">
        <v>0</v>
      </c>
      <c r="F36" s="1">
        <v>0</v>
      </c>
      <c r="G36" s="1">
        <v>0</v>
      </c>
      <c r="H36" s="1">
        <v>5.7200000000000003E-3</v>
      </c>
      <c r="I36" s="1">
        <v>0</v>
      </c>
      <c r="J36" s="1">
        <v>6.25E-2</v>
      </c>
      <c r="K36" s="1">
        <v>0</v>
      </c>
      <c r="L36" s="1">
        <v>3.0699999999999998E-3</v>
      </c>
      <c r="M36" s="1">
        <v>4.2100000000000002E-3</v>
      </c>
      <c r="N36" s="1">
        <v>0</v>
      </c>
      <c r="O36" s="1">
        <v>1.9199999999999998E-2</v>
      </c>
      <c r="P36" s="1">
        <v>0</v>
      </c>
      <c r="Q36" s="1">
        <v>0</v>
      </c>
      <c r="R36" s="1">
        <v>0</v>
      </c>
      <c r="S36" s="1">
        <v>1.1900000000000001E-2</v>
      </c>
      <c r="T36" s="1">
        <v>0</v>
      </c>
      <c r="U36" s="1">
        <v>0</v>
      </c>
      <c r="V36" s="1">
        <v>2.7899999999999999E-3</v>
      </c>
    </row>
    <row r="37" spans="1:22" x14ac:dyDescent="0.25">
      <c r="A37" t="s">
        <v>28</v>
      </c>
      <c r="B37">
        <v>2</v>
      </c>
      <c r="C37" s="1">
        <v>1.41E-2</v>
      </c>
      <c r="D37" s="1">
        <v>0.253</v>
      </c>
      <c r="E37" s="1">
        <v>3.8800000000000001E-2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7.6499999999999999E-2</v>
      </c>
      <c r="M37" s="1">
        <v>9.1699999999999993E-3</v>
      </c>
      <c r="N37" s="1">
        <v>0</v>
      </c>
      <c r="O37" s="1">
        <v>0</v>
      </c>
      <c r="P37" s="1">
        <v>2.6800000000000001E-4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</row>
    <row r="38" spans="1:22" x14ac:dyDescent="0.25">
      <c r="A38" t="s">
        <v>30</v>
      </c>
      <c r="B38">
        <v>2</v>
      </c>
      <c r="C38" s="1">
        <v>2.3300000000000001E-2</v>
      </c>
      <c r="D38" s="1">
        <v>0.17199999999999999</v>
      </c>
      <c r="E38" s="1">
        <v>1.2600000000000001E-3</v>
      </c>
      <c r="F38" s="1">
        <v>1.83E-4</v>
      </c>
      <c r="G38" s="1">
        <v>6.9300000000000004E-4</v>
      </c>
      <c r="H38" s="1">
        <v>5.9300000000000004E-3</v>
      </c>
      <c r="I38" s="1">
        <v>4.79E-3</v>
      </c>
      <c r="J38" s="1">
        <v>0</v>
      </c>
      <c r="K38" s="1">
        <v>9.3199999999999999E-4</v>
      </c>
      <c r="L38" s="1">
        <v>2.2100000000000002E-2</v>
      </c>
      <c r="M38" s="1">
        <v>1.77E-2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1.1599999999999999E-2</v>
      </c>
      <c r="T38" s="1">
        <v>0</v>
      </c>
      <c r="U38" s="1">
        <v>0</v>
      </c>
      <c r="V38" s="1">
        <v>0</v>
      </c>
    </row>
    <row r="39" spans="1:22" x14ac:dyDescent="0.25">
      <c r="A39" t="s">
        <v>34</v>
      </c>
      <c r="B39">
        <v>2</v>
      </c>
      <c r="C39" s="1">
        <v>1.52E-2</v>
      </c>
      <c r="D39" s="1">
        <v>0.14299999999999999</v>
      </c>
      <c r="E39" s="1">
        <v>0</v>
      </c>
      <c r="F39" s="1">
        <v>1.7600000000000001E-3</v>
      </c>
      <c r="G39" s="1">
        <v>1.3600000000000001E-3</v>
      </c>
      <c r="H39" s="1">
        <v>0</v>
      </c>
      <c r="I39" s="1">
        <v>3.5300000000000002E-3</v>
      </c>
      <c r="J39" s="1">
        <v>0</v>
      </c>
      <c r="K39" s="1">
        <v>5.9199999999999997E-4</v>
      </c>
      <c r="L39" s="1">
        <v>7.5399999999999998E-3</v>
      </c>
      <c r="M39" s="1">
        <v>1.3100000000000001E-2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1:22" x14ac:dyDescent="0.25">
      <c r="A40" t="s">
        <v>44</v>
      </c>
      <c r="B40">
        <v>2</v>
      </c>
      <c r="C40" s="1">
        <v>3.0599999999999999E-2</v>
      </c>
      <c r="D40" s="1">
        <v>0.111</v>
      </c>
      <c r="E40" s="1">
        <v>0</v>
      </c>
      <c r="F40" s="1">
        <v>0</v>
      </c>
      <c r="G40" s="1">
        <v>0</v>
      </c>
      <c r="H40" s="1">
        <v>1.0699999999999999E-6</v>
      </c>
      <c r="I40" s="1">
        <v>0</v>
      </c>
      <c r="J40" s="1">
        <v>7.8200000000000006E-2</v>
      </c>
      <c r="K40" s="1">
        <v>0</v>
      </c>
      <c r="L40" s="1">
        <v>0</v>
      </c>
      <c r="M40" s="1">
        <v>0</v>
      </c>
      <c r="N40" s="1">
        <v>0</v>
      </c>
      <c r="O40" s="1">
        <v>2.53E-2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8.0400000000000003E-3</v>
      </c>
    </row>
    <row r="41" spans="1:22" x14ac:dyDescent="0.25">
      <c r="A41" t="s">
        <v>52</v>
      </c>
      <c r="B41">
        <v>2</v>
      </c>
      <c r="C41" s="1">
        <v>1.4E-2</v>
      </c>
      <c r="D41" s="1">
        <v>0.09</v>
      </c>
      <c r="E41" s="1">
        <v>0</v>
      </c>
      <c r="F41" s="1">
        <v>0</v>
      </c>
      <c r="G41" s="1">
        <v>7.3999999999999999E-4</v>
      </c>
      <c r="H41" s="1">
        <v>1.5100000000000001E-3</v>
      </c>
      <c r="I41" s="1">
        <v>7.9299999999999995E-3</v>
      </c>
      <c r="J41" s="1">
        <v>0</v>
      </c>
      <c r="K41" s="1">
        <v>1.3799999999999999E-4</v>
      </c>
      <c r="L41" s="1">
        <v>1.4E-3</v>
      </c>
      <c r="M41" s="1">
        <v>1.4999999999999999E-2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3.7799999999999999E-3</v>
      </c>
      <c r="T41" s="1">
        <v>0</v>
      </c>
      <c r="U41" s="1">
        <v>0</v>
      </c>
      <c r="V41" s="1">
        <v>0</v>
      </c>
    </row>
    <row r="42" spans="1:22" x14ac:dyDescent="0.25">
      <c r="A42" t="s">
        <v>79</v>
      </c>
      <c r="B42">
        <v>2</v>
      </c>
      <c r="C42" s="1">
        <v>0</v>
      </c>
      <c r="D42" s="1">
        <v>6.9199999999999998E-2</v>
      </c>
      <c r="E42" s="1">
        <v>3.5400000000000001E-2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5.2999999999999999E-2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</row>
    <row r="43" spans="1:22" x14ac:dyDescent="0.25">
      <c r="C43" s="1">
        <f>AVERAGE(C35:C42)</f>
        <v>3.0249999999999996E-2</v>
      </c>
      <c r="D43" s="1">
        <f t="shared" ref="D43:V43" si="10">AVERAGE(D35:D42)</f>
        <v>0.17602500000000001</v>
      </c>
      <c r="E43" s="1">
        <f t="shared" si="10"/>
        <v>9.4324999999999999E-3</v>
      </c>
      <c r="F43" s="1">
        <f t="shared" si="10"/>
        <v>2.4287500000000001E-4</v>
      </c>
      <c r="G43" s="1">
        <f t="shared" si="10"/>
        <v>3.4912500000000004E-4</v>
      </c>
      <c r="H43" s="1">
        <f t="shared" si="10"/>
        <v>9.2076337500000011E-3</v>
      </c>
      <c r="I43" s="1">
        <f t="shared" si="10"/>
        <v>2.0312500000000001E-3</v>
      </c>
      <c r="J43" s="1">
        <f t="shared" si="10"/>
        <v>2.4825E-2</v>
      </c>
      <c r="K43" s="1">
        <f t="shared" si="10"/>
        <v>4.4650000000000001E-4</v>
      </c>
      <c r="L43" s="1">
        <f t="shared" si="10"/>
        <v>2.3901249999999999E-2</v>
      </c>
      <c r="M43" s="1">
        <f t="shared" si="10"/>
        <v>1.07475E-2</v>
      </c>
      <c r="N43" s="1">
        <f t="shared" si="10"/>
        <v>0</v>
      </c>
      <c r="O43" s="1">
        <f t="shared" si="10"/>
        <v>5.5624999999999997E-3</v>
      </c>
      <c r="P43" s="1">
        <f t="shared" si="10"/>
        <v>3.3500000000000001E-5</v>
      </c>
      <c r="Q43" s="1">
        <f t="shared" si="10"/>
        <v>0</v>
      </c>
      <c r="R43" s="1">
        <f t="shared" si="10"/>
        <v>0</v>
      </c>
      <c r="S43" s="1">
        <f t="shared" si="10"/>
        <v>1.7035000000000002E-2</v>
      </c>
      <c r="T43" s="1">
        <f t="shared" si="10"/>
        <v>0</v>
      </c>
      <c r="U43" s="1">
        <f t="shared" si="10"/>
        <v>0</v>
      </c>
      <c r="V43" s="1">
        <f t="shared" si="10"/>
        <v>1.3537499999999999E-3</v>
      </c>
    </row>
    <row r="44" spans="1:22" x14ac:dyDescent="0.25">
      <c r="C44">
        <f>_xlfn.STDEV.P(C35:C42)</f>
        <v>2.6749158865280235E-2</v>
      </c>
      <c r="D44">
        <f t="shared" ref="D44:V44" si="11">_xlfn.STDEV.P(D35:D42)</f>
        <v>8.2463048542968598E-2</v>
      </c>
      <c r="E44">
        <f t="shared" si="11"/>
        <v>1.6001605974088978E-2</v>
      </c>
      <c r="F44">
        <f t="shared" si="11"/>
        <v>5.7653955577653129E-4</v>
      </c>
      <c r="G44">
        <f t="shared" si="11"/>
        <v>4.8764009205047939E-4</v>
      </c>
      <c r="H44">
        <f t="shared" si="11"/>
        <v>1.9532566545873417E-2</v>
      </c>
      <c r="I44">
        <f t="shared" si="11"/>
        <v>2.856617044250069E-3</v>
      </c>
      <c r="J44">
        <f t="shared" si="11"/>
        <v>3.2487795785494593E-2</v>
      </c>
      <c r="K44">
        <f t="shared" si="11"/>
        <v>6.4141776557872165E-4</v>
      </c>
      <c r="L44">
        <f t="shared" si="11"/>
        <v>2.6003601883921774E-2</v>
      </c>
      <c r="M44">
        <f t="shared" si="11"/>
        <v>8.7026070088221264E-3</v>
      </c>
      <c r="N44">
        <f t="shared" si="11"/>
        <v>0</v>
      </c>
      <c r="O44">
        <f t="shared" si="11"/>
        <v>9.7544781382706471E-3</v>
      </c>
      <c r="P44">
        <f t="shared" si="11"/>
        <v>8.8632668920663775E-5</v>
      </c>
      <c r="Q44">
        <f t="shared" si="11"/>
        <v>0</v>
      </c>
      <c r="R44">
        <f t="shared" si="11"/>
        <v>0</v>
      </c>
      <c r="S44">
        <f t="shared" si="11"/>
        <v>3.5089044942830799E-2</v>
      </c>
      <c r="T44">
        <f t="shared" si="11"/>
        <v>0</v>
      </c>
      <c r="U44">
        <f t="shared" si="11"/>
        <v>0</v>
      </c>
      <c r="V44">
        <f t="shared" si="11"/>
        <v>2.6871124720599252E-3</v>
      </c>
    </row>
    <row r="45" spans="1:22" x14ac:dyDescent="0.25">
      <c r="A45" t="s">
        <v>15</v>
      </c>
      <c r="B45">
        <v>1</v>
      </c>
      <c r="C45" s="1">
        <v>6.88E-2</v>
      </c>
      <c r="D45" s="1">
        <v>6.3099999999999996E-3</v>
      </c>
      <c r="E45" s="1">
        <v>6.8699999999999997E-2</v>
      </c>
      <c r="F45" s="1">
        <v>1.32E-2</v>
      </c>
      <c r="G45" s="1">
        <v>5.3099999999999996E-3</v>
      </c>
      <c r="H45" s="1">
        <v>7.5900000000000004E-3</v>
      </c>
      <c r="I45" s="1">
        <v>2.2200000000000001E-2</v>
      </c>
      <c r="J45" s="1">
        <v>1.9400000000000001E-2</v>
      </c>
      <c r="K45" s="1">
        <v>0.16200000000000001</v>
      </c>
      <c r="L45" s="1">
        <v>1.9099999999999999E-2</v>
      </c>
      <c r="M45" s="1">
        <v>4.6199999999999998E-2</v>
      </c>
      <c r="N45" s="1">
        <v>0</v>
      </c>
      <c r="O45" s="1">
        <v>0</v>
      </c>
      <c r="P45" s="1">
        <v>2.07E-2</v>
      </c>
      <c r="Q45" s="1">
        <v>0</v>
      </c>
      <c r="R45" s="1">
        <v>5.5399999999999998E-3</v>
      </c>
      <c r="S45" s="1">
        <v>0</v>
      </c>
      <c r="T45" s="1">
        <v>0.34799999999999998</v>
      </c>
      <c r="U45" s="1">
        <v>0</v>
      </c>
      <c r="V45" s="1">
        <v>1.43E-2</v>
      </c>
    </row>
    <row r="46" spans="1:22" x14ac:dyDescent="0.25">
      <c r="A46" t="s">
        <v>43</v>
      </c>
      <c r="B46">
        <v>1</v>
      </c>
      <c r="C46" s="1">
        <v>0</v>
      </c>
      <c r="D46" s="1">
        <v>3.9099999999999999E-8</v>
      </c>
      <c r="E46" s="1">
        <v>0</v>
      </c>
      <c r="F46" s="1">
        <v>0</v>
      </c>
      <c r="G46" s="1">
        <v>0</v>
      </c>
      <c r="H46" s="1">
        <v>0</v>
      </c>
      <c r="I46" s="1">
        <v>4.1200000000000001E-2</v>
      </c>
      <c r="J46" s="1">
        <v>7.3700000000000002E-2</v>
      </c>
      <c r="K46" s="1">
        <v>0</v>
      </c>
      <c r="L46" s="1">
        <v>7.8899999999999999E-4</v>
      </c>
      <c r="M46" s="1">
        <v>0</v>
      </c>
      <c r="N46" s="1">
        <v>0</v>
      </c>
      <c r="O46" s="1">
        <v>0</v>
      </c>
      <c r="P46" s="1">
        <v>8.6899999999999998E-3</v>
      </c>
      <c r="Q46" s="1">
        <v>1.31E-3</v>
      </c>
      <c r="R46" s="1">
        <v>0.27700000000000002</v>
      </c>
      <c r="S46" s="1">
        <v>0</v>
      </c>
      <c r="T46" s="1">
        <v>7.6099999999999996E-3</v>
      </c>
      <c r="U46" s="1">
        <v>0</v>
      </c>
      <c r="V46" s="1">
        <v>0</v>
      </c>
    </row>
    <row r="47" spans="1:22" x14ac:dyDescent="0.25">
      <c r="A47" t="s">
        <v>46</v>
      </c>
      <c r="B47">
        <v>1</v>
      </c>
      <c r="C47" s="1">
        <v>0</v>
      </c>
      <c r="D47" s="1">
        <v>0</v>
      </c>
      <c r="E47" s="1">
        <v>0</v>
      </c>
      <c r="F47" s="1">
        <v>0</v>
      </c>
      <c r="G47" s="1">
        <v>5.6400000000000005E-4</v>
      </c>
      <c r="H47" s="1">
        <v>3.0599999999999999E-2</v>
      </c>
      <c r="I47" s="1">
        <v>5.47E-3</v>
      </c>
      <c r="J47" s="1">
        <v>7.8700000000000006E-2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6.3400000000000001E-3</v>
      </c>
      <c r="Q47" s="1">
        <v>0</v>
      </c>
      <c r="R47" s="1">
        <v>0.34799999999999998</v>
      </c>
      <c r="S47" s="1">
        <v>0</v>
      </c>
      <c r="T47" s="1">
        <v>0.104</v>
      </c>
      <c r="U47" s="1">
        <v>0</v>
      </c>
      <c r="V47" s="1">
        <v>0</v>
      </c>
    </row>
    <row r="48" spans="1:22" x14ac:dyDescent="0.25">
      <c r="A48" t="s">
        <v>51</v>
      </c>
      <c r="B48">
        <v>1</v>
      </c>
      <c r="C48" s="1">
        <v>3.14E-3</v>
      </c>
      <c r="D48" s="1">
        <v>1.9499999999999999E-3</v>
      </c>
      <c r="E48" s="1">
        <v>2.8700000000000002E-3</v>
      </c>
      <c r="F48" s="1">
        <v>2.3800000000000002E-3</v>
      </c>
      <c r="G48" s="1">
        <v>0</v>
      </c>
      <c r="H48" s="1">
        <v>1.2500000000000001E-2</v>
      </c>
      <c r="I48" s="1">
        <v>9.1999999999999998E-3</v>
      </c>
      <c r="J48" s="1">
        <v>5.96E-3</v>
      </c>
      <c r="K48" s="1">
        <v>7.2999999999999995E-2</v>
      </c>
      <c r="L48" s="1">
        <v>2.99E-3</v>
      </c>
      <c r="M48" s="1">
        <v>3.82E-3</v>
      </c>
      <c r="N48" s="1">
        <v>1.18E-2</v>
      </c>
      <c r="O48" s="1">
        <v>0</v>
      </c>
      <c r="P48" s="1">
        <v>2.7100000000000002E-3</v>
      </c>
      <c r="Q48" s="1">
        <v>0</v>
      </c>
      <c r="R48" s="1">
        <v>2.2200000000000001E-2</v>
      </c>
      <c r="S48" s="1">
        <v>0</v>
      </c>
      <c r="T48" s="1">
        <v>0.17</v>
      </c>
      <c r="U48" s="1">
        <v>0</v>
      </c>
      <c r="V48" s="1">
        <v>1.48E-3</v>
      </c>
    </row>
    <row r="49" spans="1:22" x14ac:dyDescent="0.25">
      <c r="A49" t="s">
        <v>72</v>
      </c>
      <c r="B49">
        <v>1</v>
      </c>
      <c r="C49" s="1">
        <v>0</v>
      </c>
      <c r="D49" s="1">
        <v>6.0099999999999997E-3</v>
      </c>
      <c r="E49" s="1">
        <v>2.7000000000000001E-3</v>
      </c>
      <c r="F49" s="1">
        <v>5.5199999999999997E-4</v>
      </c>
      <c r="G49" s="1">
        <v>0</v>
      </c>
      <c r="H49" s="1">
        <v>1.43E-2</v>
      </c>
      <c r="I49" s="1">
        <v>5.0600000000000003E-3</v>
      </c>
      <c r="J49" s="1">
        <v>1.5900000000000001E-3</v>
      </c>
      <c r="K49" s="1">
        <v>6.1100000000000002E-2</v>
      </c>
      <c r="L49" s="1">
        <v>1.3699999999999999E-3</v>
      </c>
      <c r="M49" s="1">
        <v>0</v>
      </c>
      <c r="N49" s="1">
        <v>2.53E-2</v>
      </c>
      <c r="O49" s="1">
        <v>0</v>
      </c>
      <c r="P49" s="1">
        <v>5.5999999999999999E-3</v>
      </c>
      <c r="Q49" s="1">
        <v>0</v>
      </c>
      <c r="R49" s="1">
        <v>2.5399999999999999E-2</v>
      </c>
      <c r="S49" s="1">
        <v>0</v>
      </c>
      <c r="T49" s="1">
        <v>9.4500000000000001E-2</v>
      </c>
      <c r="U49" s="1">
        <v>0</v>
      </c>
      <c r="V49" s="1">
        <v>0</v>
      </c>
    </row>
    <row r="50" spans="1:22" x14ac:dyDescent="0.25">
      <c r="C50" s="1">
        <f>AVERAGE(C45:C49)</f>
        <v>1.4388000000000001E-2</v>
      </c>
      <c r="D50" s="1">
        <f t="shared" ref="D50:V50" si="12">AVERAGE(D45:D49)</f>
        <v>2.8540078199999997E-3</v>
      </c>
      <c r="E50" s="1">
        <f t="shared" si="12"/>
        <v>1.4853999999999997E-2</v>
      </c>
      <c r="F50" s="1">
        <f t="shared" si="12"/>
        <v>3.2263999999999999E-3</v>
      </c>
      <c r="G50" s="1">
        <f t="shared" si="12"/>
        <v>1.1747999999999999E-3</v>
      </c>
      <c r="H50" s="1">
        <f t="shared" si="12"/>
        <v>1.2997999999999999E-2</v>
      </c>
      <c r="I50" s="1">
        <f t="shared" si="12"/>
        <v>1.6625999999999998E-2</v>
      </c>
      <c r="J50" s="1">
        <f t="shared" si="12"/>
        <v>3.5869999999999999E-2</v>
      </c>
      <c r="K50" s="1">
        <f t="shared" si="12"/>
        <v>5.9219999999999995E-2</v>
      </c>
      <c r="L50" s="1">
        <f t="shared" si="12"/>
        <v>4.8497999999999996E-3</v>
      </c>
      <c r="M50" s="1">
        <f t="shared" si="12"/>
        <v>1.0003999999999999E-2</v>
      </c>
      <c r="N50" s="1">
        <f t="shared" si="12"/>
        <v>7.4200000000000004E-3</v>
      </c>
      <c r="O50" s="1">
        <f t="shared" si="12"/>
        <v>0</v>
      </c>
      <c r="P50" s="1">
        <f t="shared" si="12"/>
        <v>8.8079999999999999E-3</v>
      </c>
      <c r="Q50" s="1">
        <f t="shared" si="12"/>
        <v>2.6199999999999997E-4</v>
      </c>
      <c r="R50" s="1">
        <f t="shared" si="12"/>
        <v>0.135628</v>
      </c>
      <c r="S50" s="1">
        <f t="shared" si="12"/>
        <v>0</v>
      </c>
      <c r="T50" s="1">
        <f t="shared" si="12"/>
        <v>0.14482200000000001</v>
      </c>
      <c r="U50" s="1">
        <f t="shared" si="12"/>
        <v>0</v>
      </c>
      <c r="V50" s="1">
        <f t="shared" si="12"/>
        <v>3.156E-3</v>
      </c>
    </row>
    <row r="51" spans="1:22" x14ac:dyDescent="0.25">
      <c r="C51">
        <f>_xlfn.STDEV.P(C45:C49)</f>
        <v>2.7233166837516348E-2</v>
      </c>
      <c r="D51">
        <f t="shared" ref="D51:V51" si="13">_xlfn.STDEV.P(D45:D49)</f>
        <v>2.7932739507045513E-3</v>
      </c>
      <c r="E51">
        <f t="shared" si="13"/>
        <v>2.6951847135215052E-2</v>
      </c>
      <c r="F51">
        <f t="shared" si="13"/>
        <v>5.0628217270609083E-3</v>
      </c>
      <c r="G51">
        <f t="shared" si="13"/>
        <v>2.0791065773548018E-3</v>
      </c>
      <c r="H51">
        <f t="shared" si="13"/>
        <v>1.0099188878320873E-2</v>
      </c>
      <c r="I51">
        <f t="shared" si="13"/>
        <v>1.3771892535160158E-2</v>
      </c>
      <c r="J51">
        <f t="shared" si="13"/>
        <v>3.348583342250868E-2</v>
      </c>
      <c r="K51">
        <f t="shared" si="13"/>
        <v>5.9617393435137701E-2</v>
      </c>
      <c r="L51">
        <f t="shared" si="13"/>
        <v>7.1923114615539277E-3</v>
      </c>
      <c r="M51">
        <f t="shared" si="13"/>
        <v>1.815837173317035E-2</v>
      </c>
      <c r="N51">
        <f t="shared" si="13"/>
        <v>1.0040398398470053E-2</v>
      </c>
      <c r="O51">
        <f t="shared" si="13"/>
        <v>0</v>
      </c>
      <c r="P51">
        <f t="shared" si="13"/>
        <v>6.2450216973201963E-3</v>
      </c>
      <c r="Q51">
        <f t="shared" si="13"/>
        <v>5.2400000000000005E-4</v>
      </c>
      <c r="R51">
        <f t="shared" si="13"/>
        <v>0.14630578914041645</v>
      </c>
      <c r="S51">
        <f t="shared" si="13"/>
        <v>0</v>
      </c>
      <c r="T51">
        <f t="shared" si="13"/>
        <v>0.11396587531362183</v>
      </c>
      <c r="U51">
        <f t="shared" si="13"/>
        <v>0</v>
      </c>
      <c r="V51">
        <f t="shared" si="13"/>
        <v>5.6014055378985021E-3</v>
      </c>
    </row>
    <row r="52" spans="1:22" x14ac:dyDescent="0.25">
      <c r="A52" t="s">
        <v>16</v>
      </c>
      <c r="B52">
        <v>0</v>
      </c>
      <c r="C52" s="1">
        <v>0</v>
      </c>
      <c r="D52" s="1">
        <v>1.01E-3</v>
      </c>
      <c r="E52" s="1">
        <v>0</v>
      </c>
      <c r="F52" s="1">
        <v>6.0999999999999999E-2</v>
      </c>
      <c r="G52" s="1">
        <v>0</v>
      </c>
      <c r="H52" s="1">
        <v>0</v>
      </c>
      <c r="I52" s="1">
        <v>0.13900000000000001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5.1700000000000003E-2</v>
      </c>
      <c r="R52" s="1">
        <v>1.77E-2</v>
      </c>
      <c r="S52" s="1">
        <v>0</v>
      </c>
      <c r="T52" s="1">
        <v>0</v>
      </c>
      <c r="U52" s="1">
        <v>0</v>
      </c>
      <c r="V52" s="1">
        <v>0</v>
      </c>
    </row>
    <row r="53" spans="1:22" x14ac:dyDescent="0.25">
      <c r="A53" t="s">
        <v>22</v>
      </c>
      <c r="B53">
        <v>0</v>
      </c>
      <c r="C53" s="1">
        <v>1.0200000000000001E-3</v>
      </c>
      <c r="D53" s="1">
        <v>1.8499999999999999E-2</v>
      </c>
      <c r="E53" s="1">
        <v>0</v>
      </c>
      <c r="F53" s="1">
        <v>6.2E-2</v>
      </c>
      <c r="G53" s="1">
        <v>0</v>
      </c>
      <c r="H53" s="1">
        <v>0</v>
      </c>
      <c r="I53" s="1">
        <v>5.0699999999999999E-3</v>
      </c>
      <c r="J53" s="1">
        <v>0.16200000000000001</v>
      </c>
      <c r="K53" s="1">
        <v>3.1199999999999999E-3</v>
      </c>
      <c r="L53" s="1">
        <v>1.23E-2</v>
      </c>
      <c r="M53" s="1">
        <v>3.61E-2</v>
      </c>
      <c r="N53" s="1">
        <v>0</v>
      </c>
      <c r="O53" s="1">
        <v>1.6999999999999999E-3</v>
      </c>
      <c r="P53" s="1">
        <v>5.6699999999999998E-8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</row>
    <row r="54" spans="1:22" x14ac:dyDescent="0.25">
      <c r="A54" t="s">
        <v>24</v>
      </c>
      <c r="B54">
        <v>0</v>
      </c>
      <c r="C54" s="1">
        <v>0</v>
      </c>
      <c r="D54" s="1">
        <v>0</v>
      </c>
      <c r="E54" s="1">
        <v>0</v>
      </c>
      <c r="F54" s="1">
        <v>6.8400000000000002E-2</v>
      </c>
      <c r="G54" s="1">
        <v>2.52E-4</v>
      </c>
      <c r="H54" s="1">
        <v>0</v>
      </c>
      <c r="I54" s="1">
        <v>2.49E-3</v>
      </c>
      <c r="J54" s="1">
        <v>0</v>
      </c>
      <c r="K54" s="1">
        <v>0</v>
      </c>
      <c r="L54" s="1">
        <v>5.96E-2</v>
      </c>
      <c r="M54" s="1">
        <v>0</v>
      </c>
      <c r="N54" s="1">
        <v>0</v>
      </c>
      <c r="O54" s="1">
        <v>0</v>
      </c>
      <c r="P54" s="1">
        <v>2.03E-4</v>
      </c>
      <c r="Q54" s="1">
        <v>5.7700000000000001E-2</v>
      </c>
      <c r="R54" s="1">
        <v>2.2800000000000001E-2</v>
      </c>
      <c r="S54" s="1">
        <v>0</v>
      </c>
      <c r="T54" s="1">
        <v>0</v>
      </c>
      <c r="U54" s="1">
        <v>6.8800000000000003E-4</v>
      </c>
      <c r="V54" s="1">
        <v>0</v>
      </c>
    </row>
    <row r="55" spans="1:22" x14ac:dyDescent="0.25">
      <c r="A55" t="s">
        <v>25</v>
      </c>
      <c r="B55">
        <v>0</v>
      </c>
      <c r="C55" s="1">
        <v>5.77E-3</v>
      </c>
      <c r="D55" s="1">
        <v>5.0299999999999997E-3</v>
      </c>
      <c r="E55" s="1">
        <v>0</v>
      </c>
      <c r="F55" s="1">
        <v>0.108</v>
      </c>
      <c r="G55" s="1">
        <v>1.73E-3</v>
      </c>
      <c r="H55" s="1">
        <v>0</v>
      </c>
      <c r="I55" s="1">
        <v>0</v>
      </c>
      <c r="J55" s="1">
        <v>9.6600000000000002E-3</v>
      </c>
      <c r="K55" s="1">
        <v>1.6799999999999999E-2</v>
      </c>
      <c r="L55" s="1">
        <v>1.2E-2</v>
      </c>
      <c r="M55" s="1">
        <v>5.57E-2</v>
      </c>
      <c r="N55" s="1">
        <v>0</v>
      </c>
      <c r="O55" s="1">
        <v>1.84E-2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1.32E-2</v>
      </c>
    </row>
    <row r="56" spans="1:22" x14ac:dyDescent="0.25">
      <c r="A56" t="s">
        <v>26</v>
      </c>
      <c r="B56">
        <v>0</v>
      </c>
      <c r="C56" s="1">
        <v>0</v>
      </c>
      <c r="D56" s="1">
        <v>2.7699999999999999E-3</v>
      </c>
      <c r="E56" s="1">
        <v>0</v>
      </c>
      <c r="F56" s="1">
        <v>2.35E-2</v>
      </c>
      <c r="G56" s="1">
        <v>0</v>
      </c>
      <c r="H56" s="1">
        <v>0</v>
      </c>
      <c r="I56" s="1">
        <v>0.129</v>
      </c>
      <c r="J56" s="1">
        <v>0</v>
      </c>
      <c r="K56" s="1">
        <v>0</v>
      </c>
      <c r="L56" s="1">
        <v>2.2000000000000001E-3</v>
      </c>
      <c r="M56" s="1">
        <v>1.2100000000000001E-6</v>
      </c>
      <c r="N56" s="1">
        <v>0</v>
      </c>
      <c r="O56" s="1">
        <v>0</v>
      </c>
      <c r="P56" s="1">
        <v>0</v>
      </c>
      <c r="Q56" s="1">
        <v>7.7799999999999996E-3</v>
      </c>
      <c r="R56" s="1">
        <v>7.3800000000000003E-3</v>
      </c>
      <c r="S56" s="1">
        <v>0</v>
      </c>
      <c r="T56" s="1">
        <v>1.17E-3</v>
      </c>
      <c r="U56" s="1">
        <v>0</v>
      </c>
      <c r="V56" s="1">
        <v>1.29E-2</v>
      </c>
    </row>
    <row r="57" spans="1:22" x14ac:dyDescent="0.25">
      <c r="A57" t="s">
        <v>27</v>
      </c>
      <c r="B57">
        <v>0</v>
      </c>
      <c r="C57" s="1">
        <v>0</v>
      </c>
      <c r="D57" s="1">
        <v>0</v>
      </c>
      <c r="E57" s="1">
        <v>0</v>
      </c>
      <c r="F57" s="1">
        <v>6.2100000000000002E-2</v>
      </c>
      <c r="G57" s="1">
        <v>0</v>
      </c>
      <c r="H57" s="1">
        <v>0</v>
      </c>
      <c r="I57" s="1">
        <v>2.9499999999999998E-2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8.5599999999999996E-2</v>
      </c>
      <c r="R57" s="1">
        <v>2.98E-2</v>
      </c>
      <c r="S57" s="1">
        <v>0</v>
      </c>
      <c r="T57" s="1">
        <v>0</v>
      </c>
      <c r="U57" s="1">
        <v>1.6100000000000001E-3</v>
      </c>
      <c r="V57" s="1">
        <v>0</v>
      </c>
    </row>
    <row r="58" spans="1:22" x14ac:dyDescent="0.25">
      <c r="A58" t="s">
        <v>29</v>
      </c>
      <c r="B58">
        <v>0</v>
      </c>
      <c r="C58" s="1">
        <v>0</v>
      </c>
      <c r="D58" s="1">
        <v>1.6799999999999999E-2</v>
      </c>
      <c r="E58" s="1">
        <v>0</v>
      </c>
      <c r="F58" s="1">
        <v>4.3999999999999997E-2</v>
      </c>
      <c r="G58" s="1">
        <v>0</v>
      </c>
      <c r="H58" s="1">
        <v>0</v>
      </c>
      <c r="I58" s="1">
        <v>0</v>
      </c>
      <c r="J58" s="1">
        <v>0.154</v>
      </c>
      <c r="K58" s="1">
        <v>1.2999999999999999E-4</v>
      </c>
      <c r="L58" s="1">
        <v>1.2999999999999999E-2</v>
      </c>
      <c r="M58" s="1">
        <v>2.1700000000000001E-2</v>
      </c>
      <c r="N58" s="1">
        <v>0</v>
      </c>
      <c r="O58" s="1">
        <v>0</v>
      </c>
      <c r="P58" s="1">
        <v>5.2300000000000003E-3</v>
      </c>
      <c r="Q58" s="1">
        <v>2.97E-3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1:22" x14ac:dyDescent="0.25">
      <c r="A59" t="s">
        <v>32</v>
      </c>
      <c r="B59">
        <v>0</v>
      </c>
      <c r="C59" s="1">
        <v>0</v>
      </c>
      <c r="D59" s="1">
        <v>0</v>
      </c>
      <c r="E59" s="1">
        <v>0</v>
      </c>
      <c r="F59" s="1">
        <v>3.3799999999999997E-2</v>
      </c>
      <c r="G59" s="1">
        <v>0</v>
      </c>
      <c r="H59" s="1">
        <v>2.5499999999999998E-2</v>
      </c>
      <c r="I59" s="1">
        <v>2.63E-2</v>
      </c>
      <c r="J59" s="1">
        <v>6.6400000000000001E-2</v>
      </c>
      <c r="K59" s="1">
        <v>3.29E-3</v>
      </c>
      <c r="L59" s="1">
        <v>2.2499999999999998E-3</v>
      </c>
      <c r="M59" s="1">
        <v>1.24E-2</v>
      </c>
      <c r="N59" s="1">
        <v>0</v>
      </c>
      <c r="O59" s="1">
        <v>0</v>
      </c>
      <c r="P59" s="1">
        <v>3.7100000000000002E-3</v>
      </c>
      <c r="Q59" s="1">
        <v>5.8300000000000001E-3</v>
      </c>
      <c r="R59" s="1">
        <v>1.8100000000000002E-2</v>
      </c>
      <c r="S59" s="1">
        <v>0</v>
      </c>
      <c r="T59" s="1">
        <v>0</v>
      </c>
      <c r="U59" s="1">
        <v>0</v>
      </c>
      <c r="V59" s="1">
        <v>4.2099999999999999E-2</v>
      </c>
    </row>
    <row r="60" spans="1:22" x14ac:dyDescent="0.25">
      <c r="A60" t="s">
        <v>33</v>
      </c>
      <c r="B60">
        <v>0</v>
      </c>
      <c r="C60" s="1">
        <v>0</v>
      </c>
      <c r="D60" s="1">
        <v>3.4299999999999999E-3</v>
      </c>
      <c r="E60" s="1">
        <v>0</v>
      </c>
      <c r="F60" s="1">
        <v>1.4200000000000001E-2</v>
      </c>
      <c r="G60" s="1">
        <v>0</v>
      </c>
      <c r="H60" s="1">
        <v>0</v>
      </c>
      <c r="I60" s="1">
        <v>0.105</v>
      </c>
      <c r="J60" s="1">
        <v>0</v>
      </c>
      <c r="K60" s="1">
        <v>0</v>
      </c>
      <c r="L60" s="1">
        <v>7.8100000000000001E-4</v>
      </c>
      <c r="M60" s="1">
        <v>1.89E-3</v>
      </c>
      <c r="N60" s="1">
        <v>0</v>
      </c>
      <c r="O60" s="1">
        <v>0</v>
      </c>
      <c r="P60" s="1">
        <v>0</v>
      </c>
      <c r="Q60" s="1">
        <v>1.3899999999999999E-4</v>
      </c>
      <c r="R60" s="1">
        <v>6.5500000000000003E-3</v>
      </c>
      <c r="S60" s="1">
        <v>0</v>
      </c>
      <c r="T60" s="1">
        <v>0</v>
      </c>
      <c r="U60" s="1">
        <v>0</v>
      </c>
      <c r="V60" s="1">
        <v>7.45E-4</v>
      </c>
    </row>
    <row r="61" spans="1:22" x14ac:dyDescent="0.25">
      <c r="A61" t="s">
        <v>35</v>
      </c>
      <c r="B61">
        <v>0</v>
      </c>
      <c r="C61" s="1">
        <v>3.1800000000000002E-2</v>
      </c>
      <c r="D61" s="1">
        <v>1.2E-2</v>
      </c>
      <c r="E61" s="1">
        <v>1.31E-3</v>
      </c>
      <c r="F61" s="1">
        <v>3.0099999999999998E-2</v>
      </c>
      <c r="G61" s="1">
        <v>5.5900000000000004E-3</v>
      </c>
      <c r="H61" s="1">
        <v>0</v>
      </c>
      <c r="I61" s="1">
        <v>1.6799999999999999E-4</v>
      </c>
      <c r="J61" s="1">
        <v>2.5699999999999998E-3</v>
      </c>
      <c r="K61" s="1">
        <v>2.6800000000000001E-3</v>
      </c>
      <c r="L61" s="1">
        <v>0</v>
      </c>
      <c r="M61" s="1">
        <v>0.19400000000000001</v>
      </c>
      <c r="N61" s="1">
        <v>3.32E-2</v>
      </c>
      <c r="O61" s="1">
        <v>2.52E-2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7.8799999999999996E-4</v>
      </c>
      <c r="V61" s="1">
        <v>0</v>
      </c>
    </row>
    <row r="62" spans="1:22" x14ac:dyDescent="0.25">
      <c r="A62" t="s">
        <v>36</v>
      </c>
      <c r="B62">
        <v>0</v>
      </c>
      <c r="C62" s="1">
        <v>9.2200000000000008E-3</v>
      </c>
      <c r="D62" s="1">
        <v>0</v>
      </c>
      <c r="E62" s="1">
        <v>0</v>
      </c>
      <c r="F62" s="1">
        <v>4.1399999999999999E-2</v>
      </c>
      <c r="G62" s="1">
        <v>0</v>
      </c>
      <c r="H62" s="1">
        <v>0</v>
      </c>
      <c r="I62" s="1">
        <v>3.85E-2</v>
      </c>
      <c r="J62" s="1">
        <v>2.9099999999999998E-3</v>
      </c>
      <c r="K62" s="1">
        <v>0</v>
      </c>
      <c r="L62" s="1">
        <v>2.4499999999999999E-3</v>
      </c>
      <c r="M62" s="1">
        <v>8.8500000000000002E-3</v>
      </c>
      <c r="N62" s="1">
        <v>1.35E-2</v>
      </c>
      <c r="O62" s="1">
        <v>0</v>
      </c>
      <c r="P62" s="1">
        <v>0</v>
      </c>
      <c r="Q62" s="1">
        <v>0</v>
      </c>
      <c r="R62" s="1">
        <v>1.46E-2</v>
      </c>
      <c r="S62" s="1">
        <v>0</v>
      </c>
      <c r="T62" s="1">
        <v>0</v>
      </c>
      <c r="U62" s="1">
        <v>2.2499999999999999E-2</v>
      </c>
      <c r="V62" s="1">
        <v>0</v>
      </c>
    </row>
    <row r="63" spans="1:22" x14ac:dyDescent="0.25">
      <c r="A63" t="s">
        <v>38</v>
      </c>
      <c r="B63">
        <v>0</v>
      </c>
      <c r="C63" s="1">
        <v>0</v>
      </c>
      <c r="D63" s="1">
        <v>1.1299999999999999E-3</v>
      </c>
      <c r="E63" s="1">
        <v>0</v>
      </c>
      <c r="F63" s="1">
        <v>6.2E-2</v>
      </c>
      <c r="G63" s="1">
        <v>0</v>
      </c>
      <c r="H63" s="1">
        <v>1.5900000000000001E-3</v>
      </c>
      <c r="I63" s="1">
        <v>0</v>
      </c>
      <c r="J63" s="1">
        <v>0</v>
      </c>
      <c r="K63" s="1">
        <v>5.1900000000000002E-3</v>
      </c>
      <c r="L63" s="1">
        <v>2.8500000000000001E-2</v>
      </c>
      <c r="M63" s="1">
        <v>0</v>
      </c>
      <c r="N63" s="1">
        <v>0</v>
      </c>
      <c r="O63" s="1">
        <v>9.1599999999999997E-3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</row>
    <row r="64" spans="1:22" x14ac:dyDescent="0.25">
      <c r="A64" t="s">
        <v>40</v>
      </c>
      <c r="B64">
        <v>0</v>
      </c>
      <c r="C64" s="1">
        <v>0</v>
      </c>
      <c r="D64" s="1">
        <v>0</v>
      </c>
      <c r="E64" s="1">
        <v>0</v>
      </c>
      <c r="F64" s="1">
        <v>4.2599999999999999E-2</v>
      </c>
      <c r="G64" s="1">
        <v>0</v>
      </c>
      <c r="H64" s="1">
        <v>0</v>
      </c>
      <c r="I64" s="1">
        <v>1.89E-2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4.9700000000000001E-2</v>
      </c>
      <c r="R64" s="1">
        <v>0</v>
      </c>
      <c r="S64" s="1">
        <v>0</v>
      </c>
      <c r="T64" s="1">
        <v>0</v>
      </c>
      <c r="U64" s="1">
        <v>9.7599999999999996E-3</v>
      </c>
      <c r="V64" s="1">
        <v>0</v>
      </c>
    </row>
    <row r="65" spans="1:22" x14ac:dyDescent="0.25">
      <c r="A65" t="s">
        <v>41</v>
      </c>
      <c r="B65">
        <v>0</v>
      </c>
      <c r="C65" s="1">
        <v>2.3599999999999999E-2</v>
      </c>
      <c r="D65" s="1">
        <v>1.32E-2</v>
      </c>
      <c r="E65" s="1">
        <v>2.8600000000000001E-3</v>
      </c>
      <c r="F65" s="1">
        <v>1.44E-2</v>
      </c>
      <c r="G65" s="1">
        <v>8.5599999999999996E-2</v>
      </c>
      <c r="H65" s="1">
        <v>9.0799999999999998E-5</v>
      </c>
      <c r="I65" s="1">
        <v>2.2000000000000001E-4</v>
      </c>
      <c r="J65" s="1">
        <v>0</v>
      </c>
      <c r="K65" s="1">
        <v>2.52E-4</v>
      </c>
      <c r="L65" s="1">
        <v>7.8100000000000001E-3</v>
      </c>
      <c r="M65" s="1">
        <v>0.11899999999999999</v>
      </c>
      <c r="N65" s="1">
        <v>9.1199999999999996E-3</v>
      </c>
      <c r="O65" s="1">
        <v>0</v>
      </c>
      <c r="P65" s="1">
        <v>1.38E-2</v>
      </c>
      <c r="Q65" s="1">
        <v>0</v>
      </c>
      <c r="R65" s="1">
        <v>0</v>
      </c>
      <c r="S65" s="1">
        <v>0</v>
      </c>
      <c r="T65" s="1">
        <v>1.1299999999999999E-2</v>
      </c>
      <c r="U65" s="1">
        <v>0</v>
      </c>
      <c r="V65" s="1">
        <v>0</v>
      </c>
    </row>
    <row r="66" spans="1:22" x14ac:dyDescent="0.25">
      <c r="A66" t="s">
        <v>42</v>
      </c>
      <c r="B66">
        <v>0</v>
      </c>
      <c r="C66" s="1">
        <v>0</v>
      </c>
      <c r="D66" s="1">
        <v>8.0799999999999999E-5</v>
      </c>
      <c r="E66" s="1">
        <v>0</v>
      </c>
      <c r="F66" s="1">
        <v>2.7099999999999999E-2</v>
      </c>
      <c r="G66" s="1">
        <v>0</v>
      </c>
      <c r="H66" s="1">
        <v>2.2700000000000001E-2</v>
      </c>
      <c r="I66" s="1">
        <v>1.6799999999999999E-2</v>
      </c>
      <c r="J66" s="1">
        <v>5.5300000000000002E-2</v>
      </c>
      <c r="K66" s="1">
        <v>0</v>
      </c>
      <c r="L66" s="1">
        <v>2.2300000000000002E-3</v>
      </c>
      <c r="M66" s="1">
        <v>7.8399999999999997E-4</v>
      </c>
      <c r="N66" s="1">
        <v>0</v>
      </c>
      <c r="O66" s="1">
        <v>3.6999999999999999E-4</v>
      </c>
      <c r="P66" s="1">
        <v>5.5599999999999996E-4</v>
      </c>
      <c r="Q66" s="1">
        <v>5.2900000000000004E-3</v>
      </c>
      <c r="R66" s="1">
        <v>2.0400000000000001E-2</v>
      </c>
      <c r="S66" s="1">
        <v>0</v>
      </c>
      <c r="T66" s="1">
        <v>0</v>
      </c>
      <c r="U66" s="1">
        <v>0</v>
      </c>
      <c r="V66" s="1">
        <v>4.4900000000000002E-2</v>
      </c>
    </row>
    <row r="67" spans="1:22" x14ac:dyDescent="0.25">
      <c r="A67" t="s">
        <v>45</v>
      </c>
      <c r="B67">
        <v>0</v>
      </c>
      <c r="C67" s="1">
        <v>0</v>
      </c>
      <c r="D67" s="1">
        <v>3.3699999999999999E-5</v>
      </c>
      <c r="E67" s="1">
        <v>0</v>
      </c>
      <c r="F67" s="1">
        <v>2.7300000000000001E-2</v>
      </c>
      <c r="G67" s="1">
        <v>0</v>
      </c>
      <c r="H67" s="1">
        <v>0</v>
      </c>
      <c r="I67" s="1">
        <v>1.7000000000000001E-4</v>
      </c>
      <c r="J67" s="1">
        <v>0</v>
      </c>
      <c r="K67" s="1">
        <v>0</v>
      </c>
      <c r="L67" s="1">
        <v>4.4699999999999997E-2</v>
      </c>
      <c r="M67" s="1">
        <v>0</v>
      </c>
      <c r="N67" s="1">
        <v>0</v>
      </c>
      <c r="O67" s="1">
        <v>0</v>
      </c>
      <c r="P67" s="1">
        <v>0</v>
      </c>
      <c r="Q67" s="1">
        <v>4.48E-2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</row>
    <row r="68" spans="1:22" x14ac:dyDescent="0.25">
      <c r="A68" t="s">
        <v>47</v>
      </c>
      <c r="B68">
        <v>0</v>
      </c>
      <c r="C68" s="1">
        <v>1.17E-3</v>
      </c>
      <c r="D68" s="1">
        <v>1.82E-3</v>
      </c>
      <c r="E68" s="1">
        <v>9.7300000000000004E-7</v>
      </c>
      <c r="F68" s="1">
        <v>4.48E-2</v>
      </c>
      <c r="G68" s="1">
        <v>0</v>
      </c>
      <c r="H68" s="1">
        <v>2.8800000000000001E-4</v>
      </c>
      <c r="I68" s="1">
        <v>1.6900000000000001E-3</v>
      </c>
      <c r="J68" s="1">
        <v>1.26E-2</v>
      </c>
      <c r="K68" s="1">
        <v>3.0999999999999999E-3</v>
      </c>
      <c r="L68" s="1">
        <v>2.0299999999999999E-2</v>
      </c>
      <c r="M68" s="1">
        <v>0</v>
      </c>
      <c r="N68" s="1">
        <v>0</v>
      </c>
      <c r="O68" s="1">
        <v>1.67E-2</v>
      </c>
      <c r="P68" s="1">
        <v>0</v>
      </c>
      <c r="Q68" s="1">
        <v>1.17E-3</v>
      </c>
      <c r="R68" s="1">
        <v>0</v>
      </c>
      <c r="S68" s="1">
        <v>2.2599999999999999E-3</v>
      </c>
      <c r="T68" s="1">
        <v>0</v>
      </c>
      <c r="U68" s="1">
        <v>0</v>
      </c>
      <c r="V68" s="1">
        <v>0</v>
      </c>
    </row>
    <row r="69" spans="1:22" x14ac:dyDescent="0.25">
      <c r="A69" t="s">
        <v>48</v>
      </c>
      <c r="B69">
        <v>0</v>
      </c>
      <c r="C69" s="1">
        <v>0</v>
      </c>
      <c r="D69" s="1">
        <v>8.94E-3</v>
      </c>
      <c r="E69" s="1">
        <v>0</v>
      </c>
      <c r="F69" s="1">
        <v>4.6600000000000001E-3</v>
      </c>
      <c r="G69" s="1">
        <v>0</v>
      </c>
      <c r="H69" s="1">
        <v>0</v>
      </c>
      <c r="I69" s="1">
        <v>3.8600000000000001E-3</v>
      </c>
      <c r="J69" s="1">
        <v>0.14699999999999999</v>
      </c>
      <c r="K69" s="1">
        <v>3.0800000000000001E-4</v>
      </c>
      <c r="L69" s="1">
        <v>2.2099999999999998E-5</v>
      </c>
      <c r="M69" s="1">
        <v>3.4000000000000002E-2</v>
      </c>
      <c r="N69" s="1">
        <v>0</v>
      </c>
      <c r="O69" s="1">
        <v>0</v>
      </c>
      <c r="P69" s="1">
        <v>5.3699999999999998E-3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</row>
    <row r="70" spans="1:22" x14ac:dyDescent="0.25">
      <c r="A70" t="s">
        <v>49</v>
      </c>
      <c r="B70">
        <v>0</v>
      </c>
      <c r="C70" s="1">
        <v>2.5700000000000001E-2</v>
      </c>
      <c r="D70" s="1">
        <v>3.47E-3</v>
      </c>
      <c r="E70" s="1">
        <v>6.7599999999999993E-2</v>
      </c>
      <c r="F70" s="1">
        <v>1.39E-3</v>
      </c>
      <c r="G70" s="1">
        <v>0</v>
      </c>
      <c r="H70" s="1">
        <v>0</v>
      </c>
      <c r="I70" s="1">
        <v>7.77E-3</v>
      </c>
      <c r="J70" s="1">
        <v>6.0699999999999998E-5</v>
      </c>
      <c r="K70" s="1">
        <v>4.82E-2</v>
      </c>
      <c r="L70" s="1">
        <v>1.31E-3</v>
      </c>
      <c r="M70" s="1">
        <v>3.6999999999999998E-2</v>
      </c>
      <c r="N70" s="1">
        <v>0</v>
      </c>
      <c r="O70" s="1">
        <v>0</v>
      </c>
      <c r="P70" s="1">
        <v>1.38E-2</v>
      </c>
      <c r="Q70" s="1">
        <v>0</v>
      </c>
      <c r="R70" s="1">
        <v>0</v>
      </c>
      <c r="S70" s="1">
        <v>0</v>
      </c>
      <c r="T70" s="1">
        <v>2.8899999999999999E-2</v>
      </c>
      <c r="U70" s="1">
        <v>0</v>
      </c>
      <c r="V70" s="1">
        <v>0</v>
      </c>
    </row>
    <row r="71" spans="1:22" x14ac:dyDescent="0.25">
      <c r="A71" t="s">
        <v>50</v>
      </c>
      <c r="B71">
        <v>0</v>
      </c>
      <c r="C71" s="1">
        <v>7.8600000000000003E-2</v>
      </c>
      <c r="D71" s="1">
        <v>0</v>
      </c>
      <c r="E71" s="1">
        <v>2.42E-4</v>
      </c>
      <c r="F71" s="1">
        <v>1.5699999999999999E-2</v>
      </c>
      <c r="G71" s="1">
        <v>0</v>
      </c>
      <c r="H71" s="1">
        <v>2.0999999999999999E-3</v>
      </c>
      <c r="I71" s="1">
        <v>3.19E-4</v>
      </c>
      <c r="J71" s="1">
        <v>8.8999999999999999E-3</v>
      </c>
      <c r="K71" s="1">
        <v>8.8999999999999999E-3</v>
      </c>
      <c r="L71" s="1">
        <v>1.15E-3</v>
      </c>
      <c r="M71" s="1">
        <v>4.0800000000000003E-2</v>
      </c>
      <c r="N71" s="1">
        <v>0</v>
      </c>
      <c r="O71" s="1">
        <v>2.3300000000000001E-2</v>
      </c>
      <c r="P71" s="1">
        <v>2.0400000000000001E-2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</row>
    <row r="72" spans="1:22" x14ac:dyDescent="0.25">
      <c r="A72" t="s">
        <v>53</v>
      </c>
      <c r="B72">
        <v>0</v>
      </c>
      <c r="C72" s="1">
        <v>0</v>
      </c>
      <c r="D72" s="1">
        <v>0</v>
      </c>
      <c r="E72" s="1">
        <v>0</v>
      </c>
      <c r="F72" s="1">
        <v>1.9699999999999999E-2</v>
      </c>
      <c r="G72" s="1">
        <v>0</v>
      </c>
      <c r="H72" s="1">
        <v>0</v>
      </c>
      <c r="I72" s="1">
        <v>4.9399999999999999E-3</v>
      </c>
      <c r="J72" s="1">
        <v>0</v>
      </c>
      <c r="K72" s="1">
        <v>0</v>
      </c>
      <c r="L72" s="1">
        <v>8.4600000000000005E-3</v>
      </c>
      <c r="M72" s="1">
        <v>0</v>
      </c>
      <c r="N72" s="1">
        <v>0</v>
      </c>
      <c r="O72" s="1">
        <v>0</v>
      </c>
      <c r="P72" s="1">
        <v>0</v>
      </c>
      <c r="Q72" s="1">
        <v>6.2100000000000002E-2</v>
      </c>
      <c r="R72" s="1">
        <v>3.2099999999999997E-2</v>
      </c>
      <c r="S72" s="1">
        <v>0</v>
      </c>
      <c r="T72" s="1">
        <v>0</v>
      </c>
      <c r="U72" s="1">
        <v>0</v>
      </c>
      <c r="V72" s="1">
        <v>0</v>
      </c>
    </row>
    <row r="73" spans="1:22" x14ac:dyDescent="0.25">
      <c r="A73" t="s">
        <v>54</v>
      </c>
      <c r="B73">
        <v>0</v>
      </c>
      <c r="C73" s="1">
        <v>2.46E-2</v>
      </c>
      <c r="D73" s="1">
        <v>2.9100000000000003E-4</v>
      </c>
      <c r="E73" s="1">
        <v>2.4600000000000002E-4</v>
      </c>
      <c r="F73" s="1">
        <v>1.5699999999999999E-2</v>
      </c>
      <c r="G73" s="1">
        <v>5.28E-2</v>
      </c>
      <c r="H73" s="1">
        <v>0</v>
      </c>
      <c r="I73" s="1">
        <v>2.24E-4</v>
      </c>
      <c r="J73" s="1">
        <v>1.2699999999999999E-2</v>
      </c>
      <c r="K73" s="1">
        <v>3.5200000000000001E-3</v>
      </c>
      <c r="L73" s="1">
        <v>4.3899999999999998E-3</v>
      </c>
      <c r="M73" s="1">
        <v>2.64E-2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3.4099999999999998E-2</v>
      </c>
      <c r="U73" s="1">
        <v>0</v>
      </c>
      <c r="V73" s="1">
        <v>0</v>
      </c>
    </row>
    <row r="74" spans="1:22" x14ac:dyDescent="0.25">
      <c r="A74" t="s">
        <v>56</v>
      </c>
      <c r="B74">
        <v>0</v>
      </c>
      <c r="C74" s="1">
        <v>0</v>
      </c>
      <c r="D74" s="1">
        <v>0</v>
      </c>
      <c r="E74" s="1">
        <v>0</v>
      </c>
      <c r="F74" s="1">
        <v>3.2099999999999997E-2</v>
      </c>
      <c r="G74" s="1">
        <v>0</v>
      </c>
      <c r="H74" s="1">
        <v>0</v>
      </c>
      <c r="I74" s="1">
        <v>2.6599999999999999E-2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1.44E-2</v>
      </c>
      <c r="R74" s="1">
        <v>0</v>
      </c>
      <c r="S74" s="1">
        <v>0</v>
      </c>
      <c r="T74" s="1">
        <v>0</v>
      </c>
      <c r="U74" s="1">
        <v>6.1500000000000001E-3</v>
      </c>
      <c r="V74" s="1">
        <v>0</v>
      </c>
    </row>
    <row r="75" spans="1:22" x14ac:dyDescent="0.25">
      <c r="A75" t="s">
        <v>57</v>
      </c>
      <c r="B75">
        <v>0</v>
      </c>
      <c r="C75" s="1">
        <v>0</v>
      </c>
      <c r="D75" s="1">
        <v>6.9100000000000003E-3</v>
      </c>
      <c r="E75" s="1">
        <v>0</v>
      </c>
      <c r="F75" s="1">
        <v>1.5200000000000001E-3</v>
      </c>
      <c r="G75" s="1">
        <v>0</v>
      </c>
      <c r="H75" s="1">
        <v>0</v>
      </c>
      <c r="I75" s="1">
        <v>0</v>
      </c>
      <c r="J75" s="1">
        <v>0.14099999999999999</v>
      </c>
      <c r="K75" s="1">
        <v>0</v>
      </c>
      <c r="L75" s="1">
        <v>5.9100000000000005E-4</v>
      </c>
      <c r="M75" s="1">
        <v>2.8400000000000002E-2</v>
      </c>
      <c r="N75" s="1">
        <v>0</v>
      </c>
      <c r="O75" s="1">
        <v>0</v>
      </c>
      <c r="P75" s="1">
        <v>8.3499999999999998E-3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</row>
    <row r="76" spans="1:22" x14ac:dyDescent="0.25">
      <c r="A76" t="s">
        <v>58</v>
      </c>
      <c r="B76">
        <v>0</v>
      </c>
      <c r="C76" s="1">
        <v>0</v>
      </c>
      <c r="D76" s="1">
        <v>1.8400000000000001E-3</v>
      </c>
      <c r="E76" s="1">
        <v>9.4599999999999996E-5</v>
      </c>
      <c r="F76" s="1">
        <v>3.5000000000000003E-2</v>
      </c>
      <c r="G76" s="1">
        <v>0</v>
      </c>
      <c r="H76" s="1">
        <v>5.53E-4</v>
      </c>
      <c r="I76" s="1">
        <v>5.3899999999999998E-4</v>
      </c>
      <c r="J76" s="1">
        <v>1.11E-2</v>
      </c>
      <c r="K76" s="1">
        <v>2.7000000000000001E-3</v>
      </c>
      <c r="L76" s="1">
        <v>1.6400000000000001E-2</v>
      </c>
      <c r="M76" s="1">
        <v>0</v>
      </c>
      <c r="N76" s="1">
        <v>0</v>
      </c>
      <c r="O76" s="1">
        <v>1.1900000000000001E-2</v>
      </c>
      <c r="P76" s="1">
        <v>0</v>
      </c>
      <c r="Q76" s="1">
        <v>3.9399999999999999E-3</v>
      </c>
      <c r="R76" s="1">
        <v>0</v>
      </c>
      <c r="S76" s="1">
        <v>1.4499999999999999E-3</v>
      </c>
      <c r="T76" s="1">
        <v>0</v>
      </c>
      <c r="U76" s="1">
        <v>0</v>
      </c>
      <c r="V76" s="1">
        <v>0</v>
      </c>
    </row>
    <row r="77" spans="1:22" x14ac:dyDescent="0.25">
      <c r="A77" t="s">
        <v>59</v>
      </c>
      <c r="B77">
        <v>0</v>
      </c>
      <c r="C77" s="1">
        <v>1.49E-2</v>
      </c>
      <c r="D77" s="1">
        <v>7.9900000000000006E-3</v>
      </c>
      <c r="E77" s="1">
        <v>0</v>
      </c>
      <c r="F77" s="1">
        <v>8.6099999999999996E-3</v>
      </c>
      <c r="G77" s="1">
        <v>2.3300000000000001E-2</v>
      </c>
      <c r="H77" s="1">
        <v>0</v>
      </c>
      <c r="I77" s="1">
        <v>6.8700000000000003E-5</v>
      </c>
      <c r="J77" s="1">
        <v>0</v>
      </c>
      <c r="K77" s="1">
        <v>2.8800000000000002E-3</v>
      </c>
      <c r="L77" s="1">
        <v>3.3300000000000001E-3</v>
      </c>
      <c r="M77" s="1">
        <v>8.9099999999999999E-2</v>
      </c>
      <c r="N77" s="1">
        <v>3.15E-2</v>
      </c>
      <c r="O77" s="1">
        <v>1.95E-2</v>
      </c>
      <c r="P77" s="1">
        <v>3.56E-2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</row>
    <row r="78" spans="1:22" x14ac:dyDescent="0.25">
      <c r="A78" t="s">
        <v>60</v>
      </c>
      <c r="B78">
        <v>0</v>
      </c>
      <c r="C78" s="1">
        <v>1.2699999999999999E-2</v>
      </c>
      <c r="D78" s="1">
        <v>2.7599999999999999E-3</v>
      </c>
      <c r="E78" s="1">
        <v>6.6000000000000003E-2</v>
      </c>
      <c r="F78" s="1">
        <v>1.7700000000000001E-3</v>
      </c>
      <c r="G78" s="1">
        <v>0</v>
      </c>
      <c r="H78" s="1">
        <v>0</v>
      </c>
      <c r="I78" s="1">
        <v>3.64E-3</v>
      </c>
      <c r="J78" s="1">
        <v>5.62E-4</v>
      </c>
      <c r="K78" s="1">
        <v>4.1099999999999998E-2</v>
      </c>
      <c r="L78" s="1">
        <v>1.7899999999999999E-3</v>
      </c>
      <c r="M78" s="1">
        <v>2.7199999999999998E-2</v>
      </c>
      <c r="N78" s="1">
        <v>0</v>
      </c>
      <c r="O78" s="1">
        <v>0</v>
      </c>
      <c r="P78" s="1">
        <v>2.0299999999999999E-2</v>
      </c>
      <c r="Q78" s="1">
        <v>0</v>
      </c>
      <c r="R78" s="1">
        <v>0</v>
      </c>
      <c r="S78" s="1">
        <v>0</v>
      </c>
      <c r="T78" s="1">
        <v>2.8000000000000001E-2</v>
      </c>
      <c r="U78" s="1">
        <v>0</v>
      </c>
      <c r="V78" s="1">
        <v>0</v>
      </c>
    </row>
    <row r="79" spans="1:22" x14ac:dyDescent="0.25">
      <c r="A79" t="s">
        <v>61</v>
      </c>
      <c r="B79">
        <v>0</v>
      </c>
      <c r="C79" s="1">
        <v>8.1700000000000002E-3</v>
      </c>
      <c r="D79" s="1">
        <v>0</v>
      </c>
      <c r="E79" s="1">
        <v>0</v>
      </c>
      <c r="F79" s="1">
        <v>1.9300000000000001E-2</v>
      </c>
      <c r="G79" s="1">
        <v>0</v>
      </c>
      <c r="H79" s="1">
        <v>0</v>
      </c>
      <c r="I79" s="1">
        <v>3.2199999999999999E-2</v>
      </c>
      <c r="J79" s="1">
        <v>2.8300000000000001E-3</v>
      </c>
      <c r="K79" s="1">
        <v>3.4999999999999997E-5</v>
      </c>
      <c r="L79" s="1">
        <v>2.31E-3</v>
      </c>
      <c r="M79" s="1">
        <v>6.8799999999999998E-3</v>
      </c>
      <c r="N79" s="1">
        <v>1.3100000000000001E-2</v>
      </c>
      <c r="O79" s="1">
        <v>0</v>
      </c>
      <c r="P79" s="1">
        <v>2.1100000000000001E-4</v>
      </c>
      <c r="Q79" s="1">
        <v>0</v>
      </c>
      <c r="R79" s="1">
        <v>1.78E-2</v>
      </c>
      <c r="S79" s="1">
        <v>0</v>
      </c>
      <c r="T79" s="1">
        <v>0</v>
      </c>
      <c r="U79" s="1">
        <v>1.89E-2</v>
      </c>
      <c r="V79" s="1">
        <v>0</v>
      </c>
    </row>
    <row r="80" spans="1:22" x14ac:dyDescent="0.25">
      <c r="A80" t="s">
        <v>62</v>
      </c>
      <c r="B80">
        <v>0</v>
      </c>
      <c r="C80" s="1">
        <v>2.0300000000000001E-3</v>
      </c>
      <c r="D80" s="1">
        <v>2.65E-3</v>
      </c>
      <c r="E80" s="1">
        <v>0</v>
      </c>
      <c r="F80" s="1">
        <v>3.0700000000000002E-2</v>
      </c>
      <c r="G80" s="1">
        <v>0</v>
      </c>
      <c r="H80" s="1">
        <v>5.2099999999999998E-4</v>
      </c>
      <c r="I80" s="1">
        <v>0</v>
      </c>
      <c r="J80" s="1">
        <v>2.99E-3</v>
      </c>
      <c r="K80" s="1">
        <v>2E-3</v>
      </c>
      <c r="L80" s="1">
        <v>9.6200000000000001E-3</v>
      </c>
      <c r="M80" s="1">
        <v>6.0900000000000003E-2</v>
      </c>
      <c r="N80" s="1">
        <v>0</v>
      </c>
      <c r="O80" s="1">
        <v>0</v>
      </c>
      <c r="P80" s="1">
        <v>0</v>
      </c>
      <c r="Q80" s="1">
        <v>0</v>
      </c>
      <c r="R80" s="1">
        <v>2.42E-4</v>
      </c>
      <c r="S80" s="1">
        <v>0</v>
      </c>
      <c r="T80" s="1">
        <v>0</v>
      </c>
      <c r="U80" s="1">
        <v>0</v>
      </c>
      <c r="V80" s="1">
        <v>7.9399999999999991E-3</v>
      </c>
    </row>
    <row r="81" spans="1:22" x14ac:dyDescent="0.25">
      <c r="A81" t="s">
        <v>63</v>
      </c>
      <c r="B81">
        <v>0</v>
      </c>
      <c r="C81" s="1">
        <v>0</v>
      </c>
      <c r="D81" s="1">
        <v>0</v>
      </c>
      <c r="E81" s="1">
        <v>0</v>
      </c>
      <c r="F81" s="1">
        <v>2.9100000000000001E-2</v>
      </c>
      <c r="G81" s="1">
        <v>8.5899999999999995E-4</v>
      </c>
      <c r="H81" s="1">
        <v>0</v>
      </c>
      <c r="I81" s="1">
        <v>7.6499999999999997E-3</v>
      </c>
      <c r="J81" s="1">
        <v>8.0400000000000003E-3</v>
      </c>
      <c r="K81" s="1">
        <v>3.6600000000000001E-4</v>
      </c>
      <c r="L81" s="1">
        <v>0</v>
      </c>
      <c r="M81" s="1">
        <v>0</v>
      </c>
      <c r="N81" s="1">
        <v>0</v>
      </c>
      <c r="O81" s="1">
        <v>0</v>
      </c>
      <c r="P81" s="1">
        <v>5.79E-3</v>
      </c>
      <c r="Q81" s="1">
        <v>1.3100000000000001E-2</v>
      </c>
      <c r="R81" s="1">
        <v>2.9399999999999999E-2</v>
      </c>
      <c r="S81" s="1">
        <v>0</v>
      </c>
      <c r="T81" s="1">
        <v>0</v>
      </c>
      <c r="U81" s="1">
        <v>6.1399999999999996E-3</v>
      </c>
      <c r="V81" s="1">
        <v>0</v>
      </c>
    </row>
    <row r="82" spans="1:22" x14ac:dyDescent="0.25">
      <c r="A82" t="s">
        <v>64</v>
      </c>
      <c r="B82">
        <v>0</v>
      </c>
      <c r="C82" s="1">
        <v>2.32E-3</v>
      </c>
      <c r="D82" s="1">
        <v>2.1000000000000001E-4</v>
      </c>
      <c r="E82" s="1">
        <v>0</v>
      </c>
      <c r="F82" s="1">
        <v>1.0200000000000001E-2</v>
      </c>
      <c r="G82" s="1">
        <v>3.0699999999999998E-3</v>
      </c>
      <c r="H82" s="1">
        <v>0</v>
      </c>
      <c r="I82" s="1">
        <v>2.5000000000000001E-2</v>
      </c>
      <c r="J82" s="1">
        <v>4.5300000000000002E-3</v>
      </c>
      <c r="K82" s="1">
        <v>6.0600000000000003E-3</v>
      </c>
      <c r="L82" s="1">
        <v>0</v>
      </c>
      <c r="M82" s="1">
        <v>3.5099999999999999E-2</v>
      </c>
      <c r="N82" s="1">
        <v>0</v>
      </c>
      <c r="O82" s="1">
        <v>0</v>
      </c>
      <c r="P82" s="1">
        <v>1.16E-4</v>
      </c>
      <c r="Q82" s="1">
        <v>0</v>
      </c>
      <c r="R82" s="1">
        <v>6.1399999999999996E-3</v>
      </c>
      <c r="S82" s="1">
        <v>0</v>
      </c>
      <c r="T82" s="1">
        <v>0</v>
      </c>
      <c r="U82" s="1">
        <v>7.0299999999999998E-3</v>
      </c>
      <c r="V82" s="1">
        <v>2.3E-2</v>
      </c>
    </row>
    <row r="83" spans="1:22" x14ac:dyDescent="0.25">
      <c r="A83" t="s">
        <v>65</v>
      </c>
      <c r="B83">
        <v>0</v>
      </c>
      <c r="C83" s="1">
        <v>0</v>
      </c>
      <c r="D83" s="1">
        <v>5.13E-3</v>
      </c>
      <c r="E83" s="1">
        <v>5.1100000000000002E-5</v>
      </c>
      <c r="F83" s="1">
        <v>0</v>
      </c>
      <c r="G83" s="1">
        <v>0.14899999999999999</v>
      </c>
      <c r="H83" s="1">
        <v>1.66E-4</v>
      </c>
      <c r="I83" s="1">
        <v>0</v>
      </c>
      <c r="J83" s="1">
        <v>1.03E-2</v>
      </c>
      <c r="K83" s="1">
        <v>1.8500000000000001E-3</v>
      </c>
      <c r="L83" s="1">
        <v>0</v>
      </c>
      <c r="M83" s="1">
        <v>0</v>
      </c>
      <c r="N83" s="1">
        <v>4.02E-2</v>
      </c>
      <c r="O83" s="1">
        <v>0</v>
      </c>
      <c r="P83" s="1">
        <v>4.3799999999999999E-2</v>
      </c>
      <c r="Q83" s="1">
        <v>0</v>
      </c>
      <c r="R83" s="1">
        <v>0</v>
      </c>
      <c r="S83" s="1">
        <v>4.2199999999999998E-3</v>
      </c>
      <c r="T83" s="1">
        <v>6.0900000000000003E-2</v>
      </c>
      <c r="U83" s="1">
        <v>0</v>
      </c>
      <c r="V83" s="1">
        <v>0</v>
      </c>
    </row>
    <row r="84" spans="1:22" x14ac:dyDescent="0.25">
      <c r="A84" t="s">
        <v>66</v>
      </c>
      <c r="B84">
        <v>0</v>
      </c>
      <c r="C84" s="1">
        <v>5.8199999999999997E-3</v>
      </c>
      <c r="D84" s="1">
        <v>2.7900000000000001E-4</v>
      </c>
      <c r="E84" s="1">
        <v>0</v>
      </c>
      <c r="F84" s="1">
        <v>2.7400000000000001E-2</v>
      </c>
      <c r="G84" s="1">
        <v>7.9900000000000001E-4</v>
      </c>
      <c r="H84" s="1">
        <v>0</v>
      </c>
      <c r="I84" s="1">
        <v>2.65E-3</v>
      </c>
      <c r="J84" s="1">
        <v>9.3399999999999993E-3</v>
      </c>
      <c r="K84" s="1">
        <v>1.1299999999999999E-2</v>
      </c>
      <c r="L84" s="1">
        <v>0</v>
      </c>
      <c r="M84" s="1">
        <v>4.1000000000000002E-2</v>
      </c>
      <c r="N84" s="1">
        <v>0</v>
      </c>
      <c r="O84" s="1">
        <v>6.8799999999999998E-3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3.0899999999999999E-3</v>
      </c>
      <c r="V84" s="1">
        <v>9.6600000000000002E-3</v>
      </c>
    </row>
    <row r="85" spans="1:22" x14ac:dyDescent="0.25">
      <c r="A85" t="s">
        <v>67</v>
      </c>
      <c r="B85">
        <v>0</v>
      </c>
      <c r="C85" s="1">
        <v>0</v>
      </c>
      <c r="D85" s="1">
        <v>3.8099999999999999E-4</v>
      </c>
      <c r="E85" s="1">
        <v>0</v>
      </c>
      <c r="F85" s="1">
        <v>2.76E-2</v>
      </c>
      <c r="G85" s="1">
        <v>2.5299999999999998E-5</v>
      </c>
      <c r="H85" s="1">
        <v>0</v>
      </c>
      <c r="I85" s="1">
        <v>0</v>
      </c>
      <c r="J85" s="1">
        <v>0</v>
      </c>
      <c r="K85" s="1">
        <v>0</v>
      </c>
      <c r="L85" s="1">
        <v>3.1399999999999997E-2</v>
      </c>
      <c r="M85" s="1">
        <v>0</v>
      </c>
      <c r="N85" s="1">
        <v>0</v>
      </c>
      <c r="O85" s="1">
        <v>0</v>
      </c>
      <c r="P85" s="1">
        <v>0</v>
      </c>
      <c r="Q85" s="1">
        <v>1.8600000000000001E-3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</row>
    <row r="86" spans="1:22" x14ac:dyDescent="0.25">
      <c r="A86" t="s">
        <v>68</v>
      </c>
      <c r="B86">
        <v>0</v>
      </c>
      <c r="C86" s="1">
        <v>0</v>
      </c>
      <c r="D86" s="1">
        <v>0</v>
      </c>
      <c r="E86" s="1">
        <v>0</v>
      </c>
      <c r="F86" s="1">
        <v>8.7100000000000007E-3</v>
      </c>
      <c r="G86" s="1">
        <v>0.11799999999999999</v>
      </c>
      <c r="H86" s="1">
        <v>0</v>
      </c>
      <c r="I86" s="1">
        <v>1.91E-3</v>
      </c>
      <c r="J86" s="1">
        <v>5.7000000000000002E-3</v>
      </c>
      <c r="K86" s="1">
        <v>0</v>
      </c>
      <c r="L86" s="1">
        <v>7.1299999999999998E-5</v>
      </c>
      <c r="M86" s="1">
        <v>0</v>
      </c>
      <c r="N86" s="1">
        <v>0</v>
      </c>
      <c r="O86" s="1">
        <v>0</v>
      </c>
      <c r="P86" s="1">
        <v>9.8499999999999994E-3</v>
      </c>
      <c r="Q86" s="1">
        <v>0</v>
      </c>
      <c r="R86" s="1">
        <v>0</v>
      </c>
      <c r="S86" s="1">
        <v>1.7399999999999999E-2</v>
      </c>
      <c r="T86" s="1">
        <v>6.3899999999999998E-2</v>
      </c>
      <c r="U86" s="1">
        <v>0</v>
      </c>
      <c r="V86" s="1">
        <v>0</v>
      </c>
    </row>
    <row r="87" spans="1:22" x14ac:dyDescent="0.25">
      <c r="A87" t="s">
        <v>69</v>
      </c>
      <c r="B87">
        <v>0</v>
      </c>
      <c r="C87" s="1">
        <v>1.3100000000000001E-4</v>
      </c>
      <c r="D87" s="1">
        <v>9.0300000000000005E-4</v>
      </c>
      <c r="E87" s="1">
        <v>0</v>
      </c>
      <c r="F87" s="1">
        <v>9.6399999999999993E-3</v>
      </c>
      <c r="G87" s="1">
        <v>0</v>
      </c>
      <c r="H87" s="1">
        <v>2.3699999999999999E-2</v>
      </c>
      <c r="I87" s="1">
        <v>6.6600000000000001E-3</v>
      </c>
      <c r="J87" s="1">
        <v>6.1199999999999997E-2</v>
      </c>
      <c r="K87" s="1">
        <v>1.5200000000000001E-4</v>
      </c>
      <c r="L87" s="1">
        <v>2.6800000000000001E-4</v>
      </c>
      <c r="M87" s="1">
        <v>0</v>
      </c>
      <c r="N87" s="1">
        <v>0</v>
      </c>
      <c r="O87" s="1">
        <v>1.25E-3</v>
      </c>
      <c r="P87" s="1">
        <v>7.7400000000000004E-3</v>
      </c>
      <c r="Q87" s="1">
        <v>0</v>
      </c>
      <c r="R87" s="1">
        <v>1.5900000000000001E-2</v>
      </c>
      <c r="S87" s="1">
        <v>0</v>
      </c>
      <c r="T87" s="1">
        <v>0</v>
      </c>
      <c r="U87" s="1">
        <v>1.15E-2</v>
      </c>
      <c r="V87" s="1">
        <v>1.7299999999999999E-2</v>
      </c>
    </row>
    <row r="88" spans="1:22" x14ac:dyDescent="0.25">
      <c r="A88" t="s">
        <v>74</v>
      </c>
      <c r="B88">
        <v>0</v>
      </c>
      <c r="C88" s="1">
        <v>1.4200000000000001E-2</v>
      </c>
      <c r="D88" s="1">
        <v>0</v>
      </c>
      <c r="E88" s="1">
        <v>0</v>
      </c>
      <c r="F88" s="1">
        <v>1.3899999999999999E-2</v>
      </c>
      <c r="G88" s="1">
        <v>5.2200000000000003E-2</v>
      </c>
      <c r="H88" s="1">
        <v>0</v>
      </c>
      <c r="I88" s="1">
        <v>0</v>
      </c>
      <c r="J88" s="1">
        <v>2.5799999999999998E-3</v>
      </c>
      <c r="K88" s="1">
        <v>7.8799999999999996E-4</v>
      </c>
      <c r="L88" s="1">
        <v>8.5099999999999998E-4</v>
      </c>
      <c r="M88" s="1">
        <v>2.5999999999999999E-2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2.7099999999999999E-2</v>
      </c>
      <c r="U88" s="1">
        <v>0</v>
      </c>
      <c r="V88" s="1">
        <v>0</v>
      </c>
    </row>
    <row r="89" spans="1:22" x14ac:dyDescent="0.25">
      <c r="A89" t="s">
        <v>75</v>
      </c>
      <c r="B89">
        <v>0</v>
      </c>
      <c r="C89" s="1">
        <v>7.6700000000000004E-2</v>
      </c>
      <c r="D89" s="1">
        <v>0</v>
      </c>
      <c r="E89" s="1">
        <v>0</v>
      </c>
      <c r="F89" s="1">
        <v>2.4699999999999999E-4</v>
      </c>
      <c r="G89" s="1">
        <v>0</v>
      </c>
      <c r="H89" s="1">
        <v>0</v>
      </c>
      <c r="I89" s="1">
        <v>3.8700000000000002E-3</v>
      </c>
      <c r="J89" s="1">
        <v>3.7000000000000002E-3</v>
      </c>
      <c r="K89" s="1">
        <v>1.6100000000000001E-3</v>
      </c>
      <c r="L89" s="1">
        <v>8.6700000000000004E-4</v>
      </c>
      <c r="M89" s="1">
        <v>8.5100000000000002E-3</v>
      </c>
      <c r="N89" s="1">
        <v>1.7099999999999999E-3</v>
      </c>
      <c r="O89" s="1">
        <v>0</v>
      </c>
      <c r="P89" s="1">
        <v>3.2399999999999998E-2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</row>
    <row r="90" spans="1:22" x14ac:dyDescent="0.25">
      <c r="A90" t="s">
        <v>76</v>
      </c>
      <c r="B90">
        <v>0</v>
      </c>
      <c r="C90" s="1">
        <v>3.5000000000000003E-2</v>
      </c>
      <c r="D90" s="1">
        <v>8.2199999999999999E-3</v>
      </c>
      <c r="E90" s="1">
        <v>2.1099999999999999E-3</v>
      </c>
      <c r="F90" s="1">
        <v>1.84E-4</v>
      </c>
      <c r="G90" s="1">
        <v>5.7200000000000003E-3</v>
      </c>
      <c r="H90" s="1">
        <v>0</v>
      </c>
      <c r="I90" s="1">
        <v>2.3999999999999998E-3</v>
      </c>
      <c r="J90" s="1">
        <v>1.0200000000000001E-3</v>
      </c>
      <c r="K90" s="1">
        <v>1.1100000000000001E-3</v>
      </c>
      <c r="L90" s="1">
        <v>0</v>
      </c>
      <c r="M90" s="1">
        <v>9.0399999999999994E-2</v>
      </c>
      <c r="N90" s="1">
        <v>5.2900000000000003E-2</v>
      </c>
      <c r="O90" s="1">
        <v>5.2599999999999999E-3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1.08E-4</v>
      </c>
      <c r="V90" s="1">
        <v>0</v>
      </c>
    </row>
    <row r="91" spans="1:22" x14ac:dyDescent="0.25">
      <c r="A91" t="s">
        <v>77</v>
      </c>
      <c r="B91">
        <v>0</v>
      </c>
      <c r="C91" s="1">
        <v>0</v>
      </c>
      <c r="D91" s="1">
        <v>2.61E-4</v>
      </c>
      <c r="E91" s="1">
        <v>0</v>
      </c>
      <c r="F91" s="1">
        <v>1.4999999999999999E-2</v>
      </c>
      <c r="G91" s="1">
        <v>0</v>
      </c>
      <c r="H91" s="1">
        <v>0</v>
      </c>
      <c r="I91" s="1">
        <v>1.5699999999999999E-2</v>
      </c>
      <c r="J91" s="1">
        <v>2.0400000000000001E-3</v>
      </c>
      <c r="K91" s="1">
        <v>2.2599999999999999E-3</v>
      </c>
      <c r="L91" s="1">
        <v>6.6200000000000005E-4</v>
      </c>
      <c r="M91" s="1">
        <v>2.1800000000000001E-3</v>
      </c>
      <c r="N91" s="1">
        <v>0</v>
      </c>
      <c r="O91" s="1">
        <v>0</v>
      </c>
      <c r="P91" s="1">
        <v>0</v>
      </c>
      <c r="Q91" s="1">
        <v>1.44E-2</v>
      </c>
      <c r="R91" s="1">
        <v>0</v>
      </c>
      <c r="S91" s="1">
        <v>0</v>
      </c>
      <c r="T91" s="1">
        <v>5.0699999999999999E-3</v>
      </c>
      <c r="U91" s="1">
        <v>0</v>
      </c>
      <c r="V91" s="1">
        <v>1.03E-2</v>
      </c>
    </row>
    <row r="92" spans="1:22" x14ac:dyDescent="0.25">
      <c r="A92" t="s">
        <v>78</v>
      </c>
      <c r="B92">
        <v>0</v>
      </c>
      <c r="C92" s="1">
        <v>1.9599999999999999E-2</v>
      </c>
      <c r="D92" s="1">
        <v>5.5100000000000001E-3</v>
      </c>
      <c r="E92" s="1">
        <v>0</v>
      </c>
      <c r="F92" s="1">
        <v>1.15E-2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0.107</v>
      </c>
      <c r="N92" s="1">
        <v>0</v>
      </c>
      <c r="O92" s="1">
        <v>8.8699999999999994E-3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</row>
    <row r="93" spans="1:22" x14ac:dyDescent="0.25">
      <c r="C93" s="1">
        <f>AVERAGE(C52:C92)</f>
        <v>9.5866097560975607E-3</v>
      </c>
      <c r="D93" s="1">
        <f t="shared" ref="D93:V93" si="14">AVERAGE(D52:D92)</f>
        <v>3.2085243902439022E-3</v>
      </c>
      <c r="E93" s="1">
        <f t="shared" si="14"/>
        <v>3.4271871463414636E-3</v>
      </c>
      <c r="F93" s="1">
        <f t="shared" si="14"/>
        <v>2.6983682926829278E-2</v>
      </c>
      <c r="G93" s="1">
        <f t="shared" si="14"/>
        <v>1.216939756097561E-2</v>
      </c>
      <c r="H93" s="1">
        <f t="shared" si="14"/>
        <v>1.883141463414634E-3</v>
      </c>
      <c r="I93" s="1">
        <f t="shared" si="14"/>
        <v>1.6068504878048777E-2</v>
      </c>
      <c r="J93" s="1">
        <f t="shared" si="14"/>
        <v>2.1976407317073184E-2</v>
      </c>
      <c r="K93" s="1">
        <f t="shared" si="14"/>
        <v>4.1390487804878057E-3</v>
      </c>
      <c r="L93" s="1">
        <f t="shared" si="14"/>
        <v>7.1125219512195113E-3</v>
      </c>
      <c r="M93" s="1">
        <f t="shared" si="14"/>
        <v>2.7104761219512195E-2</v>
      </c>
      <c r="N93" s="1">
        <f t="shared" si="14"/>
        <v>4.7617073170731702E-3</v>
      </c>
      <c r="O93" s="1">
        <f t="shared" si="14"/>
        <v>3.6217073170731703E-3</v>
      </c>
      <c r="P93" s="1">
        <f t="shared" si="14"/>
        <v>5.5420989439024376E-3</v>
      </c>
      <c r="Q93" s="1">
        <f t="shared" si="14"/>
        <v>1.0304365853658537E-2</v>
      </c>
      <c r="R93" s="1">
        <f t="shared" si="14"/>
        <v>5.8271219512195122E-3</v>
      </c>
      <c r="S93" s="1">
        <f t="shared" si="14"/>
        <v>6.1780487804878039E-4</v>
      </c>
      <c r="T93" s="1">
        <f t="shared" si="14"/>
        <v>6.3521951219512197E-3</v>
      </c>
      <c r="U93" s="1">
        <f t="shared" si="14"/>
        <v>2.1527804878048776E-3</v>
      </c>
      <c r="V93" s="1">
        <f t="shared" si="14"/>
        <v>4.4401219512195129E-3</v>
      </c>
    </row>
    <row r="94" spans="1:22" x14ac:dyDescent="0.25">
      <c r="C94">
        <f>_xlfn.STDEV.P(C52:C92)</f>
        <v>1.8180414152998252E-2</v>
      </c>
      <c r="D94">
        <f t="shared" ref="D94:V94" si="15">_xlfn.STDEV.P(D52:D92)</f>
        <v>4.7320008093715395E-3</v>
      </c>
      <c r="E94">
        <f t="shared" si="15"/>
        <v>1.4363460042539475E-2</v>
      </c>
      <c r="F94">
        <f t="shared" si="15"/>
        <v>2.2874869984371566E-2</v>
      </c>
      <c r="G94">
        <f t="shared" si="15"/>
        <v>3.2577820904087097E-2</v>
      </c>
      <c r="H94">
        <f t="shared" si="15"/>
        <v>6.2263582160539269E-3</v>
      </c>
      <c r="I94">
        <f t="shared" si="15"/>
        <v>3.2378472331744394E-2</v>
      </c>
      <c r="J94">
        <f t="shared" si="15"/>
        <v>4.5221860137814887E-2</v>
      </c>
      <c r="K94">
        <f t="shared" si="15"/>
        <v>9.8097555722792776E-3</v>
      </c>
      <c r="L94">
        <f t="shared" si="15"/>
        <v>1.27934566576808E-2</v>
      </c>
      <c r="M94">
        <f t="shared" si="15"/>
        <v>4.0786106208599786E-2</v>
      </c>
      <c r="N94">
        <f t="shared" si="15"/>
        <v>1.2116578423582481E-2</v>
      </c>
      <c r="O94">
        <f t="shared" si="15"/>
        <v>7.0219630715172053E-3</v>
      </c>
      <c r="P94">
        <f t="shared" si="15"/>
        <v>1.0494969332783868E-2</v>
      </c>
      <c r="Q94">
        <f t="shared" si="15"/>
        <v>2.0980667953927976E-2</v>
      </c>
      <c r="R94">
        <f t="shared" si="15"/>
        <v>9.734870317938453E-3</v>
      </c>
      <c r="S94">
        <f t="shared" si="15"/>
        <v>2.759151082060339E-3</v>
      </c>
      <c r="T94">
        <f t="shared" si="15"/>
        <v>1.5467391429082798E-2</v>
      </c>
      <c r="U94">
        <f t="shared" si="15"/>
        <v>5.034378725020233E-3</v>
      </c>
      <c r="V94">
        <f t="shared" si="15"/>
        <v>1.0373585386240175E-2</v>
      </c>
    </row>
  </sheetData>
  <sortState xmlns:xlrd2="http://schemas.microsoft.com/office/spreadsheetml/2017/richdata2" ref="A1:V78">
    <sortCondition descending="1"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D945B-83AB-454F-A6BE-0C58E3DA6B5B}">
  <dimension ref="A1:U81"/>
  <sheetViews>
    <sheetView workbookViewId="0">
      <selection activeCell="B5" sqref="B5"/>
    </sheetView>
  </sheetViews>
  <sheetFormatPr defaultRowHeight="15" x14ac:dyDescent="0.25"/>
  <sheetData>
    <row r="1" spans="1:21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 t="s">
        <v>1</v>
      </c>
      <c r="M1" s="2"/>
      <c r="N1" s="2"/>
      <c r="O1" s="2"/>
      <c r="P1" s="2"/>
      <c r="Q1" s="2" t="s">
        <v>2</v>
      </c>
      <c r="R1" s="2"/>
      <c r="S1" s="2"/>
      <c r="T1" s="2"/>
      <c r="U1" s="2"/>
    </row>
    <row r="2" spans="1:21" x14ac:dyDescent="0.25">
      <c r="A2" t="s">
        <v>83</v>
      </c>
      <c r="B2" s="1">
        <v>8.3966100000000002E-2</v>
      </c>
      <c r="C2" s="1">
        <v>6.9264285714285721E-3</v>
      </c>
      <c r="D2" s="1">
        <v>8.476793571428573E-2</v>
      </c>
      <c r="E2" s="1">
        <v>1.3157857142857141E-2</v>
      </c>
      <c r="F2" s="1">
        <v>7.7117428571428573E-2</v>
      </c>
      <c r="G2" s="1">
        <v>5.9788571428571427E-2</v>
      </c>
      <c r="H2" s="1">
        <v>4.7121428571428575E-3</v>
      </c>
      <c r="I2" s="1">
        <v>1.7821428571428571E-2</v>
      </c>
      <c r="J2" s="1">
        <v>7.2846428571428562E-2</v>
      </c>
      <c r="K2" s="1">
        <v>8.7310714285714283E-3</v>
      </c>
      <c r="L2" s="1">
        <v>3.4793571428571431E-2</v>
      </c>
      <c r="M2" s="1">
        <v>4.177142857142857E-2</v>
      </c>
      <c r="N2" s="1">
        <v>5.4571428571428569E-2</v>
      </c>
      <c r="O2" s="1">
        <v>0.11882142857142856</v>
      </c>
      <c r="P2" s="1">
        <v>8.8642857142857154E-4</v>
      </c>
      <c r="Q2" s="1">
        <v>1.086642857142857E-2</v>
      </c>
      <c r="R2" s="1">
        <v>2.4332142857142858E-2</v>
      </c>
      <c r="S2" s="1">
        <v>4.8103928571428568E-2</v>
      </c>
      <c r="T2" s="1">
        <v>7.2638571428571439E-3</v>
      </c>
      <c r="U2" s="1">
        <v>2.6307142857142855E-2</v>
      </c>
    </row>
    <row r="3" spans="1:21" x14ac:dyDescent="0.25">
      <c r="A3" t="s">
        <v>84</v>
      </c>
      <c r="B3" s="1">
        <v>1.1217952380952381E-2</v>
      </c>
      <c r="C3" s="1">
        <v>2.4944373636507942E-2</v>
      </c>
      <c r="D3" s="1">
        <v>4.2946598888888889E-3</v>
      </c>
      <c r="E3" s="1">
        <v>3.5233777777777794E-2</v>
      </c>
      <c r="F3" s="1">
        <v>6.181338095238095E-3</v>
      </c>
      <c r="G3" s="1">
        <v>4.1626487301587309E-3</v>
      </c>
      <c r="H3" s="1">
        <v>2.7535344444444446E-2</v>
      </c>
      <c r="I3" s="1">
        <v>2.7953661904761905E-2</v>
      </c>
      <c r="J3" s="1">
        <v>5.3205238095238097E-3</v>
      </c>
      <c r="K3" s="1">
        <v>1.6132752380952381E-2</v>
      </c>
      <c r="L3" s="1">
        <v>2.5674527142857145E-2</v>
      </c>
      <c r="M3" s="1">
        <v>3.3782539682539682E-3</v>
      </c>
      <c r="N3" s="1">
        <v>3.2138095238095233E-3</v>
      </c>
      <c r="O3" s="1">
        <v>3.4368897888888885E-3</v>
      </c>
      <c r="P3" s="1">
        <v>2.8027285714285709E-2</v>
      </c>
      <c r="Q3" s="1">
        <v>1.9529873015873021E-2</v>
      </c>
      <c r="R3" s="1">
        <v>1.3183968253968255E-2</v>
      </c>
      <c r="S3" s="1">
        <v>9.1373015873015898E-3</v>
      </c>
      <c r="T3" s="1">
        <v>1.5350539682539681E-2</v>
      </c>
      <c r="U3" s="1">
        <v>3.3138888888888892E-3</v>
      </c>
    </row>
    <row r="5" spans="1:21" x14ac:dyDescent="0.25">
      <c r="A5" t="s">
        <v>85</v>
      </c>
      <c r="B5" s="1">
        <v>8.2101875767774918E-2</v>
      </c>
      <c r="C5" s="1">
        <v>8.8563968867890371E-3</v>
      </c>
      <c r="D5" s="1">
        <v>9.2124625084545164E-2</v>
      </c>
      <c r="E5" s="1">
        <v>1.6830396047700393E-2</v>
      </c>
      <c r="F5" s="1">
        <v>7.9282228040728264E-2</v>
      </c>
      <c r="G5" s="1">
        <v>0.10997652272950563</v>
      </c>
      <c r="H5" s="1">
        <v>7.676520955458393E-3</v>
      </c>
      <c r="I5" s="1">
        <v>3.8855717515874931E-2</v>
      </c>
      <c r="J5" s="1">
        <v>7.2589399226760651E-2</v>
      </c>
      <c r="K5" s="1">
        <v>1.0287622274671953E-2</v>
      </c>
      <c r="L5" s="1">
        <v>4.784785703622664E-2</v>
      </c>
      <c r="M5" s="1">
        <v>5.0994459482959359E-2</v>
      </c>
      <c r="N5" s="1">
        <v>0.10500932903163161</v>
      </c>
      <c r="O5" s="1">
        <v>8.7661069536282166E-2</v>
      </c>
      <c r="P5" s="1">
        <v>2.1713050951735298E-3</v>
      </c>
      <c r="Q5" s="1">
        <v>3.1521541071632457E-2</v>
      </c>
      <c r="R5" s="1">
        <v>4.1688152509962322E-2</v>
      </c>
      <c r="S5" s="1">
        <v>9.0909296282821128E-2</v>
      </c>
      <c r="T5" s="1">
        <v>1.4888614988148028E-2</v>
      </c>
      <c r="U5" s="1">
        <v>4.5102715538862977E-2</v>
      </c>
    </row>
    <row r="6" spans="1:21" x14ac:dyDescent="0.25">
      <c r="B6">
        <v>1.9397167628641188E-2</v>
      </c>
      <c r="C6">
        <v>6.4823674498769884E-2</v>
      </c>
      <c r="D6">
        <v>1.3920149439166123E-2</v>
      </c>
      <c r="E6">
        <v>5.8042405601270199E-2</v>
      </c>
      <c r="F6">
        <v>2.0109194337254523E-2</v>
      </c>
      <c r="G6">
        <v>1.0530307257000909E-2</v>
      </c>
      <c r="H6">
        <v>5.6574142435295786E-2</v>
      </c>
      <c r="I6">
        <v>4.8894299231062144E-2</v>
      </c>
      <c r="J6">
        <v>1.3916313421073849E-2</v>
      </c>
      <c r="K6">
        <v>3.68353475882853E-2</v>
      </c>
      <c r="L6">
        <v>5.2514523597275951E-2</v>
      </c>
      <c r="M6">
        <v>9.612892061017328E-3</v>
      </c>
      <c r="N6">
        <v>6.9090626999825568E-3</v>
      </c>
      <c r="O6">
        <v>7.2998883732302376E-3</v>
      </c>
      <c r="P6">
        <v>8.1409186117996274E-2</v>
      </c>
      <c r="Q6">
        <v>5.6458679052602954E-2</v>
      </c>
      <c r="R6">
        <v>6.5946435251256749E-2</v>
      </c>
      <c r="S6">
        <v>2.8507497827783987E-2</v>
      </c>
      <c r="T6">
        <v>5.7880573382934924E-2</v>
      </c>
      <c r="U6">
        <v>8.6471231771972912E-3</v>
      </c>
    </row>
    <row r="7" spans="1:2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t="s">
        <v>86</v>
      </c>
      <c r="B8" s="1">
        <f>_xlfn.CONFIDENCE.NORM(0.05,B5,14)</f>
        <v>4.300680231622251E-2</v>
      </c>
      <c r="C8" s="1">
        <f t="shared" ref="C8:U8" si="0">_xlfn.CONFIDENCE.NORM(0.05,C5,14)</f>
        <v>4.6391791488598665E-3</v>
      </c>
      <c r="D8" s="1">
        <f t="shared" si="0"/>
        <v>4.8256943004245358E-2</v>
      </c>
      <c r="E8" s="1">
        <f t="shared" si="0"/>
        <v>8.8161385955969132E-3</v>
      </c>
      <c r="F8" s="1">
        <f t="shared" si="0"/>
        <v>4.1529807652404147E-2</v>
      </c>
      <c r="G8" s="1">
        <f t="shared" si="0"/>
        <v>5.7608167026919843E-2</v>
      </c>
      <c r="H8" s="1">
        <f t="shared" si="0"/>
        <v>4.0211336966471597E-3</v>
      </c>
      <c r="I8" s="1">
        <f t="shared" si="0"/>
        <v>2.0353495537505255E-2</v>
      </c>
      <c r="J8" s="1">
        <f t="shared" si="0"/>
        <v>3.8023953942645183E-2</v>
      </c>
      <c r="K8" s="1">
        <f t="shared" si="0"/>
        <v>5.3888870788070514E-3</v>
      </c>
      <c r="L8" s="1">
        <f t="shared" si="0"/>
        <v>2.5063779719629226E-2</v>
      </c>
      <c r="M8" s="1">
        <f t="shared" si="0"/>
        <v>2.6712040592220539E-2</v>
      </c>
      <c r="N8" s="1">
        <f t="shared" si="0"/>
        <v>5.5006239660058132E-2</v>
      </c>
      <c r="O8" s="1">
        <f t="shared" si="0"/>
        <v>4.591883258598168E-2</v>
      </c>
      <c r="P8" s="1">
        <f t="shared" si="0"/>
        <v>1.1373782647848686E-3</v>
      </c>
      <c r="Q8" s="1">
        <f t="shared" si="0"/>
        <v>1.6511689567298246E-2</v>
      </c>
      <c r="R8" s="1">
        <f t="shared" si="0"/>
        <v>2.1837188458344457E-2</v>
      </c>
      <c r="S8" s="1">
        <f t="shared" si="0"/>
        <v>4.762032654407098E-2</v>
      </c>
      <c r="T8" s="1">
        <f t="shared" si="0"/>
        <v>7.7989901639854246E-3</v>
      </c>
      <c r="U8" s="1">
        <f t="shared" si="0"/>
        <v>2.3625813088499995E-2</v>
      </c>
    </row>
    <row r="9" spans="1:21" x14ac:dyDescent="0.25">
      <c r="B9" s="1">
        <f>_xlfn.CONFIDENCE.NORM(0.05,B6,63)</f>
        <v>4.7897862754814804E-3</v>
      </c>
      <c r="C9" s="1">
        <f t="shared" ref="C9:U9" si="1">_xlfn.CONFIDENCE.NORM(0.05,C6,63)</f>
        <v>1.6007055895213573E-2</v>
      </c>
      <c r="D9" s="1">
        <f t="shared" si="1"/>
        <v>3.4373338423863385E-3</v>
      </c>
      <c r="E9" s="1">
        <f t="shared" si="1"/>
        <v>1.433254189825077E-2</v>
      </c>
      <c r="F9" s="1">
        <f t="shared" si="1"/>
        <v>4.9656086337755145E-3</v>
      </c>
      <c r="G9" s="1">
        <f t="shared" si="1"/>
        <v>2.6002724800764771E-3</v>
      </c>
      <c r="H9" s="1">
        <f t="shared" si="1"/>
        <v>1.3969980368865674E-2</v>
      </c>
      <c r="I9" s="1">
        <f t="shared" si="1"/>
        <v>1.2073579395190898E-2</v>
      </c>
      <c r="J9" s="1">
        <f t="shared" si="1"/>
        <v>3.4363866058019755E-3</v>
      </c>
      <c r="K9" s="1">
        <f t="shared" si="1"/>
        <v>9.0958353151747388E-3</v>
      </c>
      <c r="L9" s="1">
        <f t="shared" si="1"/>
        <v>1.2967529548915958E-2</v>
      </c>
      <c r="M9" s="1">
        <f t="shared" si="1"/>
        <v>2.3737330801616181E-3</v>
      </c>
      <c r="N9" s="1">
        <f t="shared" si="1"/>
        <v>1.7060704083390807E-3</v>
      </c>
      <c r="O9" s="1">
        <f t="shared" si="1"/>
        <v>1.8025778717825301E-3</v>
      </c>
      <c r="P9" s="1">
        <f t="shared" si="1"/>
        <v>2.0102553621815122E-2</v>
      </c>
      <c r="Q9" s="1">
        <f t="shared" si="1"/>
        <v>1.3941468735810229E-2</v>
      </c>
      <c r="R9" s="1">
        <f t="shared" si="1"/>
        <v>1.6284301735733617E-2</v>
      </c>
      <c r="S9" s="1">
        <f t="shared" si="1"/>
        <v>7.0394206235667349E-3</v>
      </c>
      <c r="T9" s="1">
        <f t="shared" si="1"/>
        <v>1.4292580304210181E-2</v>
      </c>
      <c r="U9" s="1">
        <f t="shared" si="1"/>
        <v>2.1352535952404304E-3</v>
      </c>
    </row>
    <row r="10" spans="1:21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8" spans="2:21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2:2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2:2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2:2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2:2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2:2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2:2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2:2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2:2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2:2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2:2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2:2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2:2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2:21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2:2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2:2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2:2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2:2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2:2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2:2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2:2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2:2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2:2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2:2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2:2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2:2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2:2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2:2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2:2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2:2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2:2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2:2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2:2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2:2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2:2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2:2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2:2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2:2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2:2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2:2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2:2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2:2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2:2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2:2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2:2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2:2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2:2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2:2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2:2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2:2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2:2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2:2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2:2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2:2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2:2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2:2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2:2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2:2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2:2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2:2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2:2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2:2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2:2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</sheetData>
  <mergeCells count="3">
    <mergeCell ref="B1:K1"/>
    <mergeCell ref="L1:P1"/>
    <mergeCell ref="Q1:U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51ED-936D-4CCA-BD27-BEAC3C281FDD}">
  <dimension ref="A1:W12"/>
  <sheetViews>
    <sheetView workbookViewId="0">
      <selection activeCell="B2" sqref="B2"/>
    </sheetView>
  </sheetViews>
  <sheetFormatPr defaultRowHeight="15" x14ac:dyDescent="0.25"/>
  <sheetData>
    <row r="1" spans="1:23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 t="s">
        <v>1</v>
      </c>
      <c r="M1" s="2"/>
      <c r="N1" s="2"/>
      <c r="O1" s="2"/>
      <c r="P1" s="2"/>
      <c r="Q1" s="2" t="s">
        <v>2</v>
      </c>
      <c r="R1" s="2"/>
      <c r="S1" s="2"/>
      <c r="T1" s="2"/>
      <c r="U1" s="2"/>
    </row>
    <row r="2" spans="1:23" x14ac:dyDescent="0.25">
      <c r="A2" t="s">
        <v>82</v>
      </c>
      <c r="B2">
        <v>0</v>
      </c>
      <c r="C2">
        <v>6.4899999999999995E-4</v>
      </c>
      <c r="D2">
        <v>0</v>
      </c>
      <c r="E2">
        <v>0.153</v>
      </c>
      <c r="F2">
        <v>7.1749999999999996E-5</v>
      </c>
      <c r="G2">
        <v>8.4250000000000004E-4</v>
      </c>
      <c r="H2">
        <v>1.5601249999999999E-2</v>
      </c>
      <c r="I2">
        <v>2.8699999999999998E-4</v>
      </c>
      <c r="J2">
        <v>7.2000000000000005E-4</v>
      </c>
      <c r="K2">
        <v>0.12615000000000001</v>
      </c>
      <c r="L2">
        <v>0</v>
      </c>
      <c r="M2">
        <v>0</v>
      </c>
      <c r="N2">
        <v>2.3700000000000001E-3</v>
      </c>
      <c r="O2">
        <v>0</v>
      </c>
      <c r="P2">
        <v>0.29462500000000003</v>
      </c>
      <c r="Q2">
        <v>4.3924999999999997E-3</v>
      </c>
      <c r="R2">
        <v>0</v>
      </c>
      <c r="S2">
        <v>0</v>
      </c>
      <c r="T2">
        <v>2.66E-3</v>
      </c>
      <c r="U2">
        <v>0</v>
      </c>
      <c r="W2">
        <v>4</v>
      </c>
    </row>
    <row r="3" spans="1:23" x14ac:dyDescent="0.25">
      <c r="A3" t="s">
        <v>83</v>
      </c>
      <c r="B3">
        <v>9.4261538461538466E-2</v>
      </c>
      <c r="C3">
        <v>7.1046153846153846E-3</v>
      </c>
      <c r="D3">
        <v>4.8735469230769227E-2</v>
      </c>
      <c r="E3">
        <v>1.3763076923076923E-2</v>
      </c>
      <c r="F3">
        <v>7.6011076923076931E-2</v>
      </c>
      <c r="G3">
        <v>2.6254461538461537E-3</v>
      </c>
      <c r="H3">
        <v>3.9094615384615379E-3</v>
      </c>
      <c r="I3">
        <v>1.5534538461538461E-2</v>
      </c>
      <c r="J3">
        <v>3.5634769230769234E-2</v>
      </c>
      <c r="K3">
        <v>8.9292307692307692E-3</v>
      </c>
      <c r="L3">
        <v>7.0769230769230779E-2</v>
      </c>
      <c r="M3">
        <v>1.6963076923076921E-2</v>
      </c>
      <c r="N3">
        <v>5.8769230769230768E-2</v>
      </c>
      <c r="O3">
        <v>0.12902307692307693</v>
      </c>
      <c r="P3">
        <v>1.4723076923076925E-3</v>
      </c>
      <c r="Q3">
        <v>2.1638461538461538E-3</v>
      </c>
      <c r="R3">
        <v>2.8115384615384617E-3</v>
      </c>
      <c r="S3">
        <v>4.3711923076923065E-2</v>
      </c>
      <c r="T3">
        <v>2.9615384615384616E-3</v>
      </c>
      <c r="U3">
        <v>2.6946153846153845E-2</v>
      </c>
      <c r="W3">
        <v>13</v>
      </c>
    </row>
    <row r="4" spans="1:23" x14ac:dyDescent="0.25">
      <c r="A4" t="s">
        <v>84</v>
      </c>
      <c r="B4">
        <v>1.0947606666666667E-2</v>
      </c>
      <c r="C4">
        <v>2.6225158985E-2</v>
      </c>
      <c r="D4">
        <v>1.3729226216666666E-2</v>
      </c>
      <c r="E4">
        <v>2.6883633333333344E-2</v>
      </c>
      <c r="F4">
        <v>8.0106216666666671E-3</v>
      </c>
      <c r="G4">
        <v>1.76964345E-2</v>
      </c>
      <c r="H4">
        <v>2.8124478333333335E-2</v>
      </c>
      <c r="I4">
        <v>3.0124728333333333E-2</v>
      </c>
      <c r="J4">
        <v>1.4815183333333337E-2</v>
      </c>
      <c r="K4">
        <v>8.6319733333333325E-3</v>
      </c>
      <c r="L4">
        <v>1.9743420166666671E-2</v>
      </c>
      <c r="M4">
        <v>9.6185000000000003E-3</v>
      </c>
      <c r="N4">
        <v>3.2164999999999993E-3</v>
      </c>
      <c r="O4">
        <v>3.3787342783333329E-3</v>
      </c>
      <c r="P4">
        <v>9.6748166666666673E-3</v>
      </c>
      <c r="Q4">
        <v>2.2280200000000007E-2</v>
      </c>
      <c r="R4">
        <v>1.8911500000000001E-2</v>
      </c>
      <c r="S4">
        <v>1.1347500000000002E-2</v>
      </c>
      <c r="T4">
        <v>1.6993966666666669E-2</v>
      </c>
      <c r="U4">
        <v>3.7795833333333336E-3</v>
      </c>
      <c r="W4">
        <v>60</v>
      </c>
    </row>
    <row r="6" spans="1:23" x14ac:dyDescent="0.25">
      <c r="A6" t="s">
        <v>85</v>
      </c>
      <c r="B6">
        <v>0</v>
      </c>
      <c r="C6">
        <v>6.1732730378624928E-4</v>
      </c>
      <c r="D6">
        <v>0</v>
      </c>
      <c r="E6">
        <v>0.10603680964646194</v>
      </c>
      <c r="F6">
        <v>1.2427464544306695E-4</v>
      </c>
      <c r="G6">
        <v>1.4592528053767792E-3</v>
      </c>
      <c r="H6">
        <v>1.4173541536521493E-2</v>
      </c>
      <c r="I6">
        <v>4.135087665334316E-4</v>
      </c>
      <c r="J6">
        <v>1.2470765814495918E-3</v>
      </c>
      <c r="K6">
        <v>6.9395010627565978E-2</v>
      </c>
      <c r="L6">
        <v>0</v>
      </c>
      <c r="M6">
        <v>0</v>
      </c>
      <c r="N6">
        <v>4.1049604139382391E-3</v>
      </c>
      <c r="O6">
        <v>0</v>
      </c>
      <c r="P6">
        <v>0.14628199436362627</v>
      </c>
      <c r="Q6">
        <v>6.3652705166394935E-3</v>
      </c>
      <c r="R6">
        <v>0</v>
      </c>
      <c r="S6">
        <v>0</v>
      </c>
      <c r="T6">
        <v>2.7794603792822802E-3</v>
      </c>
      <c r="U6">
        <v>0</v>
      </c>
    </row>
    <row r="7" spans="1:23" x14ac:dyDescent="0.25">
      <c r="B7">
        <v>7.793598495867804E-2</v>
      </c>
      <c r="C7">
        <v>9.3664775542969172E-3</v>
      </c>
      <c r="D7">
        <v>7.9796123491899268E-2</v>
      </c>
      <c r="E7">
        <v>1.6560175763009739E-2</v>
      </c>
      <c r="F7">
        <v>8.4386652709155491E-2</v>
      </c>
      <c r="G7">
        <v>4.2834495359582092E-3</v>
      </c>
      <c r="H7">
        <v>7.2898476571122755E-3</v>
      </c>
      <c r="I7">
        <v>3.9444958743146387E-2</v>
      </c>
      <c r="J7">
        <v>4.172356868385034E-2</v>
      </c>
      <c r="K7">
        <v>1.0461551187775064E-2</v>
      </c>
      <c r="L7">
        <v>9.0098735452710521E-2</v>
      </c>
      <c r="M7">
        <v>2.0896331435341021E-2</v>
      </c>
      <c r="N7">
        <v>0.1078354543139713</v>
      </c>
      <c r="O7">
        <v>8.2751696741574246E-2</v>
      </c>
      <c r="P7">
        <v>2.6906880842758243E-3</v>
      </c>
      <c r="Q7">
        <v>3.1224559822272506E-3</v>
      </c>
      <c r="R7">
        <v>6.9459538262367556E-3</v>
      </c>
      <c r="S7">
        <v>9.3210165538761464E-2</v>
      </c>
      <c r="T7">
        <v>8.0531473504786132E-3</v>
      </c>
      <c r="U7">
        <v>4.674419117156723E-2</v>
      </c>
    </row>
    <row r="8" spans="1:23" x14ac:dyDescent="0.25">
      <c r="B8">
        <v>1.9597976770778042E-2</v>
      </c>
      <c r="C8">
        <v>6.6161059827517368E-2</v>
      </c>
      <c r="D8">
        <v>4.2391497295959847E-2</v>
      </c>
      <c r="E8">
        <v>4.2590744285962184E-2</v>
      </c>
      <c r="F8">
        <v>2.1450442197035562E-2</v>
      </c>
      <c r="G8">
        <v>5.8923870825466754E-2</v>
      </c>
      <c r="H8">
        <v>5.7795071042774593E-2</v>
      </c>
      <c r="I8">
        <v>4.9599735856161883E-2</v>
      </c>
      <c r="J8">
        <v>4.2764677907704655E-2</v>
      </c>
      <c r="K8">
        <v>1.5587856802362394E-2</v>
      </c>
      <c r="L8">
        <v>3.4215343455047502E-2</v>
      </c>
      <c r="M8">
        <v>2.955405543660633E-2</v>
      </c>
      <c r="N8">
        <v>7.0087939583069496E-3</v>
      </c>
      <c r="O8">
        <v>7.3325142647754585E-3</v>
      </c>
      <c r="P8">
        <v>2.1812590083475233E-2</v>
      </c>
      <c r="Q8">
        <v>5.9188852602158122E-2</v>
      </c>
      <c r="R8">
        <v>7.0162184563694996E-2</v>
      </c>
      <c r="S8">
        <v>3.1370416139254516E-2</v>
      </c>
      <c r="T8">
        <v>5.935815923189406E-2</v>
      </c>
      <c r="U8">
        <v>9.0087223609338126E-3</v>
      </c>
    </row>
    <row r="10" spans="1:23" x14ac:dyDescent="0.25">
      <c r="A10" t="s">
        <v>86</v>
      </c>
      <c r="B10" t="e">
        <f t="shared" ref="B10:U10" si="0">_xlfn.CONFIDENCE.NORM(0.05,B6,4)</f>
        <v>#NUM!</v>
      </c>
      <c r="C10">
        <f t="shared" si="0"/>
        <v>6.049696410471326E-4</v>
      </c>
      <c r="D10" t="e">
        <f t="shared" si="0"/>
        <v>#NUM!</v>
      </c>
      <c r="E10">
        <f t="shared" si="0"/>
        <v>0.10391416397129737</v>
      </c>
      <c r="F10">
        <f t="shared" si="0"/>
        <v>1.2178691462994795E-4</v>
      </c>
      <c r="G10">
        <f t="shared" si="0"/>
        <v>1.4300414714387619E-3</v>
      </c>
      <c r="H10">
        <f t="shared" si="0"/>
        <v>1.388981547248231E-2</v>
      </c>
      <c r="I10">
        <f t="shared" si="0"/>
        <v>4.0523114484855371E-4</v>
      </c>
      <c r="J10">
        <f t="shared" si="0"/>
        <v>1.2221125928022652E-3</v>
      </c>
      <c r="K10">
        <f t="shared" si="0"/>
        <v>6.8005860768401788E-2</v>
      </c>
      <c r="L10" t="e">
        <f t="shared" si="0"/>
        <v>#NUM!</v>
      </c>
      <c r="M10" t="e">
        <f t="shared" si="0"/>
        <v>#NUM!</v>
      </c>
      <c r="N10">
        <f t="shared" si="0"/>
        <v>4.0227872846407891E-3</v>
      </c>
      <c r="O10" t="e">
        <f t="shared" si="0"/>
        <v>#NUM!</v>
      </c>
      <c r="P10">
        <f t="shared" si="0"/>
        <v>0.14335372026969931</v>
      </c>
      <c r="Q10">
        <f t="shared" si="0"/>
        <v>6.2378504822340336E-3</v>
      </c>
      <c r="R10" t="e">
        <f t="shared" si="0"/>
        <v>#NUM!</v>
      </c>
      <c r="S10" t="e">
        <f t="shared" si="0"/>
        <v>#NUM!</v>
      </c>
      <c r="T10">
        <f t="shared" si="0"/>
        <v>2.7238211199246531E-3</v>
      </c>
      <c r="U10" t="e">
        <f t="shared" si="0"/>
        <v>#NUM!</v>
      </c>
    </row>
    <row r="11" spans="1:23" x14ac:dyDescent="0.25">
      <c r="B11">
        <f>_xlfn.CONFIDENCE.NORM(0.05,B7,13)</f>
        <v>4.2365705532507528E-2</v>
      </c>
      <c r="C11">
        <f t="shared" ref="C11:U11" si="1">_xlfn.CONFIDENCE.NORM(0.05,C7,13)</f>
        <v>5.0915816378349302E-3</v>
      </c>
      <c r="D11">
        <f t="shared" si="1"/>
        <v>4.3376869776982067E-2</v>
      </c>
      <c r="E11">
        <f t="shared" si="1"/>
        <v>9.0020486725640413E-3</v>
      </c>
      <c r="F11">
        <f t="shared" si="1"/>
        <v>4.5872264031122365E-2</v>
      </c>
      <c r="G11">
        <f t="shared" si="1"/>
        <v>2.3284669052425311E-3</v>
      </c>
      <c r="H11">
        <f t="shared" si="1"/>
        <v>3.9627335098389596E-3</v>
      </c>
      <c r="I11">
        <f t="shared" si="1"/>
        <v>2.1442129816413802E-2</v>
      </c>
      <c r="J11">
        <f t="shared" si="1"/>
        <v>2.2680773529231334E-2</v>
      </c>
      <c r="K11">
        <f t="shared" si="1"/>
        <v>5.6868595074473609E-3</v>
      </c>
      <c r="L11">
        <f t="shared" si="1"/>
        <v>4.8977330524079078E-2</v>
      </c>
      <c r="M11">
        <f t="shared" si="1"/>
        <v>1.1359166433435352E-2</v>
      </c>
      <c r="N11">
        <f t="shared" si="1"/>
        <v>5.8618943557999896E-2</v>
      </c>
      <c r="O11">
        <f t="shared" si="1"/>
        <v>4.4983508174403691E-2</v>
      </c>
      <c r="P11">
        <f t="shared" si="1"/>
        <v>1.4626478271711821E-3</v>
      </c>
      <c r="Q11">
        <f t="shared" si="1"/>
        <v>1.6973552172516238E-3</v>
      </c>
      <c r="R11">
        <f t="shared" si="1"/>
        <v>3.7757941289991211E-3</v>
      </c>
      <c r="S11">
        <f t="shared" si="1"/>
        <v>5.0668692106030075E-2</v>
      </c>
      <c r="T11">
        <f t="shared" si="1"/>
        <v>4.3776603252164399E-3</v>
      </c>
      <c r="U11">
        <f t="shared" si="1"/>
        <v>2.5409964852305966E-2</v>
      </c>
    </row>
    <row r="12" spans="1:23" x14ac:dyDescent="0.25">
      <c r="B12">
        <f>_xlfn.CONFIDENCE.NORM(0.05,B8,60)</f>
        <v>4.9588812043552264E-3</v>
      </c>
      <c r="C12">
        <f t="shared" ref="C12:U12" si="2">_xlfn.CONFIDENCE.NORM(0.05,C8,60)</f>
        <v>1.6740750327252918E-2</v>
      </c>
      <c r="D12">
        <f t="shared" si="2"/>
        <v>1.0726331683322286E-2</v>
      </c>
      <c r="E12">
        <f t="shared" si="2"/>
        <v>1.0776747201480271E-2</v>
      </c>
      <c r="F12">
        <f t="shared" si="2"/>
        <v>5.4276110172042499E-3</v>
      </c>
      <c r="G12">
        <f t="shared" si="2"/>
        <v>1.4909522495196944E-2</v>
      </c>
      <c r="H12">
        <f t="shared" si="2"/>
        <v>1.4623901990012001E-2</v>
      </c>
      <c r="I12">
        <f t="shared" si="2"/>
        <v>1.2550234177481401E-2</v>
      </c>
      <c r="J12">
        <f t="shared" si="2"/>
        <v>1.0820757671425835E-2</v>
      </c>
      <c r="K12">
        <f t="shared" si="2"/>
        <v>3.9441994965864471E-3</v>
      </c>
      <c r="L12">
        <f t="shared" si="2"/>
        <v>8.6575173317269809E-3</v>
      </c>
      <c r="M12">
        <f t="shared" si="2"/>
        <v>7.4780704014091592E-3</v>
      </c>
      <c r="N12">
        <f t="shared" si="2"/>
        <v>1.7734369742120576E-3</v>
      </c>
      <c r="O12">
        <f t="shared" si="2"/>
        <v>1.8553480082943309E-3</v>
      </c>
      <c r="P12">
        <f t="shared" si="2"/>
        <v>5.5192453919291149E-3</v>
      </c>
      <c r="Q12">
        <f t="shared" si="2"/>
        <v>1.4976570903678108E-2</v>
      </c>
      <c r="R12">
        <f t="shared" si="2"/>
        <v>1.7753155969048372E-2</v>
      </c>
      <c r="S12">
        <f t="shared" si="2"/>
        <v>7.9376646265702892E-3</v>
      </c>
      <c r="T12">
        <f t="shared" si="2"/>
        <v>1.5019410604622245E-2</v>
      </c>
      <c r="U12">
        <f t="shared" si="2"/>
        <v>2.2794793826626113E-3</v>
      </c>
    </row>
  </sheetData>
  <mergeCells count="3">
    <mergeCell ref="B1:K1"/>
    <mergeCell ref="L1:P1"/>
    <mergeCell ref="Q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2</vt:lpstr>
      <vt:lpstr>3</vt:lpstr>
      <vt:lpstr>4</vt:lpstr>
      <vt:lpstr>5</vt:lpstr>
      <vt:lpstr>7</vt:lpstr>
      <vt:lpstr>8</vt:lpstr>
      <vt:lpstr>2 ci</vt:lpstr>
      <vt:lpstr>3 ci</vt:lpstr>
      <vt:lpstr>4 ci</vt:lpstr>
      <vt:lpstr>5 ci</vt:lpstr>
      <vt:lpstr>7 ci</vt:lpstr>
      <vt:lpstr>8 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Mirzaei</dc:creator>
  <cp:lastModifiedBy>Mehrdad Mirzaei</cp:lastModifiedBy>
  <dcterms:created xsi:type="dcterms:W3CDTF">2019-08-15T16:39:07Z</dcterms:created>
  <dcterms:modified xsi:type="dcterms:W3CDTF">2019-09-16T16:57:54Z</dcterms:modified>
</cp:coreProperties>
</file>