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BDM\"/>
    </mc:Choice>
  </mc:AlternateContent>
  <bookViews>
    <workbookView xWindow="0" yWindow="0" windowWidth="17256" windowHeight="6372" tabRatio="794" firstSheet="3" activeTab="6"/>
  </bookViews>
  <sheets>
    <sheet name="SKU Master" sheetId="1" r:id="rId1"/>
    <sheet name="Sales Data" sheetId="2" r:id="rId2"/>
    <sheet name="OPN STK" sheetId="3" r:id="rId3"/>
    <sheet name="Stock Transfer" sheetId="4" r:id="rId4"/>
    <sheet name="Day-wise SKU-wise  Daily ouflow" sheetId="10" r:id="rId5"/>
    <sheet name="Madras Ledger" sheetId="11" r:id="rId6"/>
    <sheet name="Cochin Ledger" sheetId="16" r:id="rId7"/>
    <sheet name="Madras Days of Inventory" sheetId="15" r:id="rId8"/>
    <sheet name="Days of Inventory Coverage" sheetId="9" r:id="rId9"/>
    <sheet name="Revenue Growth" sheetId="13" r:id="rId10"/>
    <sheet name="Revenue Pareto" sheetId="5" r:id="rId11"/>
    <sheet name="Revenue vs Volume" sheetId="7" r:id="rId12"/>
    <sheet name="Sum Of Sales" sheetId="8" r:id="rId13"/>
  </sheets>
  <calcPr calcId="152511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38" i="16" l="1"/>
  <c r="P12" i="16" l="1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BH5" i="16"/>
  <c r="BH6" i="16"/>
  <c r="BH7" i="16"/>
  <c r="BH8" i="16"/>
  <c r="BH9" i="16"/>
  <c r="BH10" i="16"/>
  <c r="BH11" i="16"/>
  <c r="BH12" i="16"/>
  <c r="BH13" i="16"/>
  <c r="BH14" i="16"/>
  <c r="BH15" i="16"/>
  <c r="BH16" i="16"/>
  <c r="BH17" i="16"/>
  <c r="BH18" i="16"/>
  <c r="BH19" i="16"/>
  <c r="BH20" i="16"/>
  <c r="BH21" i="16"/>
  <c r="BH22" i="16"/>
  <c r="BH23" i="16"/>
  <c r="BH24" i="16"/>
  <c r="BH25" i="16"/>
  <c r="BH26" i="16"/>
  <c r="BH27" i="16"/>
  <c r="BH28" i="16"/>
  <c r="BH29" i="16"/>
  <c r="BH30" i="16"/>
  <c r="BH31" i="16"/>
  <c r="BH32" i="16"/>
  <c r="BH33" i="16"/>
  <c r="BH4" i="16"/>
  <c r="BD5" i="16"/>
  <c r="BD6" i="16"/>
  <c r="BD7" i="16"/>
  <c r="BD8" i="16"/>
  <c r="BD9" i="16"/>
  <c r="BD10" i="16"/>
  <c r="BD11" i="16"/>
  <c r="BD12" i="16"/>
  <c r="BD13" i="16"/>
  <c r="BD14" i="16"/>
  <c r="BD15" i="16"/>
  <c r="BD16" i="16"/>
  <c r="BD17" i="16"/>
  <c r="BD18" i="16"/>
  <c r="BD19" i="16"/>
  <c r="BD20" i="16"/>
  <c r="BD21" i="16"/>
  <c r="BD22" i="16"/>
  <c r="BD23" i="16"/>
  <c r="BD24" i="16"/>
  <c r="BD25" i="16"/>
  <c r="BD26" i="16"/>
  <c r="BD27" i="16"/>
  <c r="BD28" i="16"/>
  <c r="BD29" i="16"/>
  <c r="BD30" i="16"/>
  <c r="BD31" i="16"/>
  <c r="BD32" i="16"/>
  <c r="BD33" i="16"/>
  <c r="BD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4" i="16"/>
  <c r="AR5" i="16"/>
  <c r="AR6" i="16"/>
  <c r="AR7" i="16"/>
  <c r="AR8" i="16"/>
  <c r="AR9" i="16"/>
  <c r="AR10" i="16"/>
  <c r="AR11" i="16"/>
  <c r="AR12" i="16"/>
  <c r="AR13" i="16"/>
  <c r="AR14" i="16"/>
  <c r="AR15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4" i="16"/>
  <c r="AN5" i="16"/>
  <c r="AN6" i="16"/>
  <c r="AN7" i="16"/>
  <c r="AN8" i="16"/>
  <c r="AN9" i="16"/>
  <c r="AN10" i="16"/>
  <c r="AN11" i="16"/>
  <c r="AN12" i="16"/>
  <c r="AN13" i="16"/>
  <c r="AN14" i="16"/>
  <c r="AN15" i="16"/>
  <c r="AN16" i="16"/>
  <c r="AN17" i="16"/>
  <c r="AN18" i="16"/>
  <c r="AN19" i="16"/>
  <c r="AN20" i="16"/>
  <c r="AN21" i="16"/>
  <c r="AN22" i="16"/>
  <c r="AN23" i="16"/>
  <c r="AN24" i="16"/>
  <c r="AN25" i="16"/>
  <c r="AN26" i="16"/>
  <c r="AN27" i="16"/>
  <c r="AN28" i="16"/>
  <c r="AN29" i="16"/>
  <c r="AN30" i="16"/>
  <c r="AN31" i="16"/>
  <c r="AN32" i="16"/>
  <c r="AN33" i="16"/>
  <c r="AN4" i="16"/>
  <c r="AJ5" i="16"/>
  <c r="AJ6" i="16"/>
  <c r="AJ7" i="16"/>
  <c r="AJ8" i="16"/>
  <c r="AJ9" i="16"/>
  <c r="AJ10" i="16"/>
  <c r="AJ11" i="16"/>
  <c r="AJ12" i="16"/>
  <c r="AJ13" i="16"/>
  <c r="AJ14" i="16"/>
  <c r="AJ15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4" i="16"/>
  <c r="P5" i="16"/>
  <c r="P6" i="16"/>
  <c r="P7" i="16"/>
  <c r="P8" i="16"/>
  <c r="P9" i="16"/>
  <c r="P10" i="16"/>
  <c r="P11" i="16"/>
  <c r="P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4" i="16"/>
  <c r="D5" i="16"/>
  <c r="D6" i="16"/>
  <c r="D7" i="16"/>
  <c r="D8" i="16"/>
  <c r="D9" i="16"/>
  <c r="D10" i="16"/>
  <c r="D11" i="16"/>
  <c r="D12" i="16"/>
  <c r="D13" i="16"/>
  <c r="D14" i="16"/>
  <c r="D15" i="16"/>
  <c r="D16" i="16"/>
  <c r="E16" i="16" s="1"/>
  <c r="F16" i="16" s="1"/>
  <c r="D17" i="16"/>
  <c r="D18" i="16"/>
  <c r="E18" i="16" s="1"/>
  <c r="F18" i="16" s="1"/>
  <c r="I18" i="16" s="1"/>
  <c r="J18" i="16" s="1"/>
  <c r="M18" i="16" s="1"/>
  <c r="N18" i="16" s="1"/>
  <c r="D19" i="16"/>
  <c r="D20" i="16"/>
  <c r="D21" i="16"/>
  <c r="D22" i="16"/>
  <c r="D23" i="16"/>
  <c r="D24" i="16"/>
  <c r="D25" i="16"/>
  <c r="D26" i="16"/>
  <c r="D27" i="16"/>
  <c r="E27" i="16" s="1"/>
  <c r="F27" i="16" s="1"/>
  <c r="D28" i="16"/>
  <c r="E28" i="16" s="1"/>
  <c r="F28" i="16" s="1"/>
  <c r="I28" i="16" s="1"/>
  <c r="J28" i="16" s="1"/>
  <c r="D29" i="16"/>
  <c r="D30" i="16"/>
  <c r="D31" i="16"/>
  <c r="D32" i="16"/>
  <c r="D33" i="16"/>
  <c r="D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E21" i="16" s="1"/>
  <c r="F21" i="16" s="1"/>
  <c r="I21" i="16" s="1"/>
  <c r="J21" i="16" s="1"/>
  <c r="M21" i="16" s="1"/>
  <c r="N21" i="16" s="1"/>
  <c r="B22" i="16"/>
  <c r="E22" i="16" s="1"/>
  <c r="F22" i="16" s="1"/>
  <c r="I22" i="16" s="1"/>
  <c r="J22" i="16" s="1"/>
  <c r="M22" i="16" s="1"/>
  <c r="N22" i="16" s="1"/>
  <c r="B23" i="16"/>
  <c r="E23" i="16" s="1"/>
  <c r="F23" i="16" s="1"/>
  <c r="I23" i="16" s="1"/>
  <c r="J23" i="16" s="1"/>
  <c r="M23" i="16" s="1"/>
  <c r="N23" i="16" s="1"/>
  <c r="Q23" i="16" s="1"/>
  <c r="R23" i="16" s="1"/>
  <c r="U23" i="16" s="1"/>
  <c r="V23" i="16" s="1"/>
  <c r="Y23" i="16" s="1"/>
  <c r="Z23" i="16" s="1"/>
  <c r="AC23" i="16" s="1"/>
  <c r="AD23" i="16" s="1"/>
  <c r="AG23" i="16" s="1"/>
  <c r="AH23" i="16" s="1"/>
  <c r="AK23" i="16" s="1"/>
  <c r="AL23" i="16" s="1"/>
  <c r="AO23" i="16" s="1"/>
  <c r="AP23" i="16" s="1"/>
  <c r="AS23" i="16" s="1"/>
  <c r="AT23" i="16" s="1"/>
  <c r="AW23" i="16" s="1"/>
  <c r="AX23" i="16" s="1"/>
  <c r="BA23" i="16" s="1"/>
  <c r="BB23" i="16" s="1"/>
  <c r="BE23" i="16" s="1"/>
  <c r="BF23" i="16" s="1"/>
  <c r="BI23" i="16" s="1"/>
  <c r="B24" i="16"/>
  <c r="B25" i="16"/>
  <c r="B26" i="16"/>
  <c r="B27" i="16"/>
  <c r="B28" i="16"/>
  <c r="B29" i="16"/>
  <c r="B30" i="16"/>
  <c r="B31" i="16"/>
  <c r="B32" i="16"/>
  <c r="E32" i="16" s="1"/>
  <c r="F32" i="16" s="1"/>
  <c r="B33" i="16"/>
  <c r="B4" i="16"/>
  <c r="E4" i="16" s="1"/>
  <c r="F4" i="16" s="1"/>
  <c r="I4" i="16" s="1"/>
  <c r="J4" i="16" s="1"/>
  <c r="M4" i="16" s="1"/>
  <c r="N4" i="16" s="1"/>
  <c r="Q4" i="16" s="1"/>
  <c r="R4" i="16" s="1"/>
  <c r="U4" i="16" s="1"/>
  <c r="V4" i="16" s="1"/>
  <c r="Y4" i="16" s="1"/>
  <c r="Z4" i="16" s="1"/>
  <c r="AC4" i="16" s="1"/>
  <c r="AD4" i="16" s="1"/>
  <c r="AG4" i="16" s="1"/>
  <c r="AH4" i="16" s="1"/>
  <c r="AK4" i="16" s="1"/>
  <c r="AL4" i="16" s="1"/>
  <c r="AO4" i="16" s="1"/>
  <c r="AP4" i="16" s="1"/>
  <c r="AS4" i="16" s="1"/>
  <c r="AT4" i="16" s="1"/>
  <c r="AW4" i="16" s="1"/>
  <c r="AX4" i="16" s="1"/>
  <c r="BA4" i="16" s="1"/>
  <c r="BB4" i="16" s="1"/>
  <c r="BE4" i="16" s="1"/>
  <c r="BF4" i="16" s="1"/>
  <c r="BI4" i="16" s="1"/>
  <c r="E29" i="16"/>
  <c r="F29" i="16" s="1"/>
  <c r="I29" i="16" s="1"/>
  <c r="J29" i="16" s="1"/>
  <c r="M29" i="16" s="1"/>
  <c r="N29" i="16" s="1"/>
  <c r="Q29" i="16" s="1"/>
  <c r="R29" i="16" s="1"/>
  <c r="E26" i="16"/>
  <c r="F26" i="16" s="1"/>
  <c r="I26" i="16" s="1"/>
  <c r="J26" i="16" s="1"/>
  <c r="M26" i="16" s="1"/>
  <c r="N26" i="16" s="1"/>
  <c r="E25" i="16"/>
  <c r="F25" i="16" s="1"/>
  <c r="I25" i="16" s="1"/>
  <c r="J25" i="16" s="1"/>
  <c r="E24" i="16"/>
  <c r="F24" i="16" s="1"/>
  <c r="E17" i="16"/>
  <c r="F17" i="16" s="1"/>
  <c r="E15" i="16"/>
  <c r="F15" i="16" s="1"/>
  <c r="I15" i="16" s="1"/>
  <c r="J15" i="16" s="1"/>
  <c r="E14" i="16"/>
  <c r="F14" i="16" s="1"/>
  <c r="E13" i="16"/>
  <c r="F13" i="16" s="1"/>
  <c r="I13" i="16" s="1"/>
  <c r="J13" i="16" s="1"/>
  <c r="M13" i="16" s="1"/>
  <c r="N13" i="16" s="1"/>
  <c r="Q13" i="16" s="1"/>
  <c r="R13" i="16" s="1"/>
  <c r="E12" i="16"/>
  <c r="F12" i="16" s="1"/>
  <c r="I12" i="16" s="1"/>
  <c r="J12" i="16" s="1"/>
  <c r="E11" i="16"/>
  <c r="F11" i="16" s="1"/>
  <c r="I11" i="16" s="1"/>
  <c r="J11" i="16" s="1"/>
  <c r="M11" i="16" s="1"/>
  <c r="N11" i="16" s="1"/>
  <c r="Q11" i="16" s="1"/>
  <c r="R11" i="16" s="1"/>
  <c r="U11" i="16" s="1"/>
  <c r="V11" i="16" s="1"/>
  <c r="Y11" i="16" s="1"/>
  <c r="Z11" i="16" s="1"/>
  <c r="AC11" i="16" s="1"/>
  <c r="AD11" i="16" s="1"/>
  <c r="AG11" i="16" s="1"/>
  <c r="AH11" i="16" s="1"/>
  <c r="AK11" i="16" s="1"/>
  <c r="AL11" i="16" s="1"/>
  <c r="AO11" i="16" s="1"/>
  <c r="AP11" i="16" s="1"/>
  <c r="AS11" i="16" s="1"/>
  <c r="AT11" i="16" s="1"/>
  <c r="AW11" i="16" s="1"/>
  <c r="AX11" i="16" s="1"/>
  <c r="BA11" i="16" s="1"/>
  <c r="BB11" i="16" s="1"/>
  <c r="BE11" i="16" s="1"/>
  <c r="BF11" i="16" s="1"/>
  <c r="BI11" i="16" s="1"/>
  <c r="E10" i="16"/>
  <c r="F10" i="16" s="1"/>
  <c r="E9" i="16"/>
  <c r="F9" i="16" s="1"/>
  <c r="I9" i="16" s="1"/>
  <c r="J9" i="16" s="1"/>
  <c r="M9" i="16" s="1"/>
  <c r="N9" i="16" s="1"/>
  <c r="Q9" i="16" s="1"/>
  <c r="R9" i="16" s="1"/>
  <c r="U9" i="16" s="1"/>
  <c r="V9" i="16" s="1"/>
  <c r="Y9" i="16" s="1"/>
  <c r="Z9" i="16" s="1"/>
  <c r="AC9" i="16" s="1"/>
  <c r="AD9" i="16" s="1"/>
  <c r="AG9" i="16" s="1"/>
  <c r="AH9" i="16" s="1"/>
  <c r="AK9" i="16" s="1"/>
  <c r="AL9" i="16" s="1"/>
  <c r="AO9" i="16" s="1"/>
  <c r="AP9" i="16" s="1"/>
  <c r="AS9" i="16" s="1"/>
  <c r="AT9" i="16" s="1"/>
  <c r="AW9" i="16" s="1"/>
  <c r="AX9" i="16" s="1"/>
  <c r="BA9" i="16" s="1"/>
  <c r="BB9" i="16" s="1"/>
  <c r="BE9" i="16" s="1"/>
  <c r="BF9" i="16" s="1"/>
  <c r="BI9" i="16" s="1"/>
  <c r="E8" i="16"/>
  <c r="F8" i="16" s="1"/>
  <c r="I8" i="16" s="1"/>
  <c r="J8" i="16" s="1"/>
  <c r="M8" i="16" s="1"/>
  <c r="N8" i="16" s="1"/>
  <c r="Q8" i="16" s="1"/>
  <c r="R8" i="16" s="1"/>
  <c r="U8" i="16" s="1"/>
  <c r="V8" i="16" s="1"/>
  <c r="Y8" i="16" s="1"/>
  <c r="Z8" i="16" s="1"/>
  <c r="AC8" i="16" s="1"/>
  <c r="AD8" i="16" s="1"/>
  <c r="AG8" i="16" s="1"/>
  <c r="AH8" i="16" s="1"/>
  <c r="AK8" i="16" s="1"/>
  <c r="AL8" i="16" s="1"/>
  <c r="AO8" i="16" s="1"/>
  <c r="AP8" i="16" s="1"/>
  <c r="AS8" i="16" s="1"/>
  <c r="AT8" i="16" s="1"/>
  <c r="AW8" i="16" s="1"/>
  <c r="AX8" i="16" s="1"/>
  <c r="BA8" i="16" s="1"/>
  <c r="BB8" i="16" s="1"/>
  <c r="BE8" i="16" s="1"/>
  <c r="BF8" i="16" s="1"/>
  <c r="BI8" i="16" s="1"/>
  <c r="E7" i="16"/>
  <c r="F7" i="16" s="1"/>
  <c r="I7" i="16" s="1"/>
  <c r="J7" i="16" s="1"/>
  <c r="M7" i="16" s="1"/>
  <c r="N7" i="16" s="1"/>
  <c r="Q7" i="16" s="1"/>
  <c r="R7" i="16" s="1"/>
  <c r="U7" i="16" s="1"/>
  <c r="V7" i="16" s="1"/>
  <c r="Y7" i="16" s="1"/>
  <c r="Z7" i="16" s="1"/>
  <c r="AC7" i="16" s="1"/>
  <c r="AD7" i="16" s="1"/>
  <c r="AG7" i="16" s="1"/>
  <c r="AH7" i="16" s="1"/>
  <c r="AK7" i="16" s="1"/>
  <c r="AL7" i="16" s="1"/>
  <c r="AO7" i="16" s="1"/>
  <c r="AP7" i="16" s="1"/>
  <c r="AS7" i="16" s="1"/>
  <c r="AT7" i="16" s="1"/>
  <c r="AW7" i="16" s="1"/>
  <c r="AX7" i="16" s="1"/>
  <c r="BA7" i="16" s="1"/>
  <c r="BB7" i="16" s="1"/>
  <c r="BE7" i="16" s="1"/>
  <c r="BF7" i="16" s="1"/>
  <c r="BI7" i="16" s="1"/>
  <c r="E6" i="16"/>
  <c r="F6" i="16" s="1"/>
  <c r="I6" i="16" s="1"/>
  <c r="J6" i="16" s="1"/>
  <c r="M6" i="16" s="1"/>
  <c r="N6" i="16" s="1"/>
  <c r="Q6" i="16" s="1"/>
  <c r="R6" i="16" s="1"/>
  <c r="U6" i="16" s="1"/>
  <c r="V6" i="16" s="1"/>
  <c r="E5" i="16"/>
  <c r="F5" i="16" s="1"/>
  <c r="I5" i="16" s="1"/>
  <c r="J5" i="16" s="1"/>
  <c r="M5" i="16" s="1"/>
  <c r="N5" i="16" s="1"/>
  <c r="Q5" i="16" s="1"/>
  <c r="R5" i="16" s="1"/>
  <c r="U5" i="16" s="1"/>
  <c r="V5" i="16" s="1"/>
  <c r="Y5" i="16" s="1"/>
  <c r="Z5" i="16" s="1"/>
  <c r="AC5" i="16" s="1"/>
  <c r="AD5" i="16" s="1"/>
  <c r="AG5" i="16" s="1"/>
  <c r="AH5" i="16" s="1"/>
  <c r="AK5" i="16" s="1"/>
  <c r="AL5" i="16" s="1"/>
  <c r="AO5" i="16" s="1"/>
  <c r="AP5" i="16" s="1"/>
  <c r="AS5" i="16" s="1"/>
  <c r="AT5" i="16" s="1"/>
  <c r="AW5" i="16" s="1"/>
  <c r="AX5" i="16" s="1"/>
  <c r="BA5" i="16" s="1"/>
  <c r="BB5" i="16" s="1"/>
  <c r="BE5" i="16" s="1"/>
  <c r="BF5" i="16" s="1"/>
  <c r="BI5" i="16" s="1"/>
  <c r="K3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C4" i="15"/>
  <c r="B4" i="15"/>
  <c r="BI5" i="11"/>
  <c r="BI6" i="11"/>
  <c r="BI7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4" i="11"/>
  <c r="BF5" i="11"/>
  <c r="BF6" i="11"/>
  <c r="BF7" i="1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E32" i="11"/>
  <c r="BE33" i="11"/>
  <c r="BE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4" i="11"/>
  <c r="BH5" i="11"/>
  <c r="BH6" i="11"/>
  <c r="BH7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4" i="11"/>
  <c r="D4" i="11"/>
  <c r="E6" i="11"/>
  <c r="F6" i="11" s="1"/>
  <c r="I6" i="11" s="1"/>
  <c r="E8" i="11"/>
  <c r="F8" i="11" s="1"/>
  <c r="I8" i="11" s="1"/>
  <c r="E10" i="11"/>
  <c r="F10" i="11" s="1"/>
  <c r="I10" i="11" s="1"/>
  <c r="E22" i="11"/>
  <c r="F22" i="11" s="1"/>
  <c r="I22" i="11" s="1"/>
  <c r="E26" i="11"/>
  <c r="F26" i="11" s="1"/>
  <c r="I26" i="11" s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B5" i="11"/>
  <c r="E5" i="11" s="1"/>
  <c r="F5" i="11" s="1"/>
  <c r="I5" i="11" s="1"/>
  <c r="B6" i="11"/>
  <c r="B7" i="11"/>
  <c r="E7" i="11" s="1"/>
  <c r="F7" i="11" s="1"/>
  <c r="I7" i="11" s="1"/>
  <c r="B8" i="11"/>
  <c r="B9" i="11"/>
  <c r="E9" i="11" s="1"/>
  <c r="F9" i="11" s="1"/>
  <c r="I9" i="11" s="1"/>
  <c r="B10" i="11"/>
  <c r="B11" i="11"/>
  <c r="E11" i="11" s="1"/>
  <c r="F11" i="11" s="1"/>
  <c r="I11" i="11" s="1"/>
  <c r="B12" i="11"/>
  <c r="E12" i="11" s="1"/>
  <c r="F12" i="11" s="1"/>
  <c r="I12" i="11" s="1"/>
  <c r="B13" i="11"/>
  <c r="E13" i="11" s="1"/>
  <c r="F13" i="11" s="1"/>
  <c r="I13" i="11" s="1"/>
  <c r="B14" i="11"/>
  <c r="E14" i="11" s="1"/>
  <c r="F14" i="11" s="1"/>
  <c r="I14" i="11" s="1"/>
  <c r="B15" i="11"/>
  <c r="E15" i="11" s="1"/>
  <c r="F15" i="11" s="1"/>
  <c r="I15" i="11" s="1"/>
  <c r="B16" i="11"/>
  <c r="E16" i="11" s="1"/>
  <c r="F16" i="11" s="1"/>
  <c r="I16" i="11" s="1"/>
  <c r="B17" i="11"/>
  <c r="E17" i="11" s="1"/>
  <c r="F17" i="11" s="1"/>
  <c r="I17" i="11" s="1"/>
  <c r="B18" i="11"/>
  <c r="E18" i="11" s="1"/>
  <c r="F18" i="11" s="1"/>
  <c r="I18" i="11" s="1"/>
  <c r="B19" i="11"/>
  <c r="E19" i="11" s="1"/>
  <c r="F19" i="11" s="1"/>
  <c r="I19" i="11" s="1"/>
  <c r="B20" i="11"/>
  <c r="E20" i="11" s="1"/>
  <c r="F20" i="11" s="1"/>
  <c r="I20" i="11" s="1"/>
  <c r="B21" i="11"/>
  <c r="E21" i="11" s="1"/>
  <c r="F21" i="11" s="1"/>
  <c r="I21" i="11" s="1"/>
  <c r="B22" i="11"/>
  <c r="B23" i="11"/>
  <c r="E23" i="11" s="1"/>
  <c r="F23" i="11" s="1"/>
  <c r="I23" i="11" s="1"/>
  <c r="B24" i="11"/>
  <c r="E24" i="11" s="1"/>
  <c r="F24" i="11" s="1"/>
  <c r="I24" i="11" s="1"/>
  <c r="B25" i="11"/>
  <c r="E25" i="11" s="1"/>
  <c r="F25" i="11" s="1"/>
  <c r="I25" i="11" s="1"/>
  <c r="B26" i="11"/>
  <c r="B27" i="11"/>
  <c r="E27" i="11" s="1"/>
  <c r="F27" i="11" s="1"/>
  <c r="I27" i="11" s="1"/>
  <c r="B28" i="11"/>
  <c r="E28" i="11" s="1"/>
  <c r="F28" i="11" s="1"/>
  <c r="I28" i="11" s="1"/>
  <c r="B29" i="11"/>
  <c r="E29" i="11" s="1"/>
  <c r="F29" i="11" s="1"/>
  <c r="I29" i="11" s="1"/>
  <c r="B30" i="11"/>
  <c r="E30" i="11" s="1"/>
  <c r="F30" i="11" s="1"/>
  <c r="I30" i="11" s="1"/>
  <c r="B31" i="11"/>
  <c r="E31" i="11" s="1"/>
  <c r="F31" i="11" s="1"/>
  <c r="I31" i="11" s="1"/>
  <c r="B32" i="11"/>
  <c r="E32" i="11" s="1"/>
  <c r="F32" i="11" s="1"/>
  <c r="I32" i="11" s="1"/>
  <c r="B33" i="11"/>
  <c r="E33" i="11" s="1"/>
  <c r="F33" i="11" s="1"/>
  <c r="I33" i="11" s="1"/>
  <c r="B4" i="1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5" i="13"/>
  <c r="C4" i="9"/>
  <c r="C5" i="9" s="1"/>
  <c r="C6" i="9" s="1"/>
  <c r="F4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G4" i="9"/>
  <c r="Q22" i="16" l="1"/>
  <c r="R22" i="16" s="1"/>
  <c r="U22" i="16" s="1"/>
  <c r="V22" i="16" s="1"/>
  <c r="Y22" i="16" s="1"/>
  <c r="Z22" i="16" s="1"/>
  <c r="AC22" i="16" s="1"/>
  <c r="AD22" i="16" s="1"/>
  <c r="AG22" i="16" s="1"/>
  <c r="AH22" i="16" s="1"/>
  <c r="AK22" i="16" s="1"/>
  <c r="AL22" i="16" s="1"/>
  <c r="AO22" i="16" s="1"/>
  <c r="AP22" i="16" s="1"/>
  <c r="AS22" i="16" s="1"/>
  <c r="AT22" i="16" s="1"/>
  <c r="AW22" i="16" s="1"/>
  <c r="AX22" i="16" s="1"/>
  <c r="BA22" i="16" s="1"/>
  <c r="BB22" i="16" s="1"/>
  <c r="BE22" i="16" s="1"/>
  <c r="BF22" i="16" s="1"/>
  <c r="BI22" i="16" s="1"/>
  <c r="Q21" i="16"/>
  <c r="R21" i="16" s="1"/>
  <c r="U21" i="16" s="1"/>
  <c r="V21" i="16" s="1"/>
  <c r="Y21" i="16" s="1"/>
  <c r="Z21" i="16" s="1"/>
  <c r="AC21" i="16" s="1"/>
  <c r="AD21" i="16" s="1"/>
  <c r="AG21" i="16" s="1"/>
  <c r="AH21" i="16" s="1"/>
  <c r="AK21" i="16" s="1"/>
  <c r="AL21" i="16" s="1"/>
  <c r="AO21" i="16" s="1"/>
  <c r="AP21" i="16" s="1"/>
  <c r="AS21" i="16" s="1"/>
  <c r="AT21" i="16" s="1"/>
  <c r="AW21" i="16" s="1"/>
  <c r="AX21" i="16" s="1"/>
  <c r="BA21" i="16" s="1"/>
  <c r="BB21" i="16" s="1"/>
  <c r="BE21" i="16" s="1"/>
  <c r="BF21" i="16" s="1"/>
  <c r="BI21" i="16" s="1"/>
  <c r="E31" i="16"/>
  <c r="F31" i="16" s="1"/>
  <c r="M12" i="16"/>
  <c r="N12" i="16" s="1"/>
  <c r="Q12" i="16" s="1"/>
  <c r="R12" i="16" s="1"/>
  <c r="U12" i="16" s="1"/>
  <c r="V12" i="16" s="1"/>
  <c r="Y12" i="16" s="1"/>
  <c r="Z12" i="16" s="1"/>
  <c r="AC12" i="16" s="1"/>
  <c r="AD12" i="16" s="1"/>
  <c r="AG12" i="16" s="1"/>
  <c r="AH12" i="16" s="1"/>
  <c r="AK12" i="16" s="1"/>
  <c r="AL12" i="16" s="1"/>
  <c r="AO12" i="16" s="1"/>
  <c r="AP12" i="16" s="1"/>
  <c r="AS12" i="16" s="1"/>
  <c r="AT12" i="16" s="1"/>
  <c r="AW12" i="16" s="1"/>
  <c r="AX12" i="16" s="1"/>
  <c r="BA12" i="16" s="1"/>
  <c r="BB12" i="16" s="1"/>
  <c r="BE12" i="16" s="1"/>
  <c r="BF12" i="16" s="1"/>
  <c r="BI12" i="16" s="1"/>
  <c r="E30" i="16"/>
  <c r="F30" i="16" s="1"/>
  <c r="I30" i="16" s="1"/>
  <c r="J30" i="16" s="1"/>
  <c r="M30" i="16" s="1"/>
  <c r="N30" i="16" s="1"/>
  <c r="Q30" i="16" s="1"/>
  <c r="R30" i="16" s="1"/>
  <c r="U30" i="16" s="1"/>
  <c r="V30" i="16" s="1"/>
  <c r="Y30" i="16" s="1"/>
  <c r="Z30" i="16" s="1"/>
  <c r="AC30" i="16" s="1"/>
  <c r="AD30" i="16" s="1"/>
  <c r="AG30" i="16" s="1"/>
  <c r="AH30" i="16" s="1"/>
  <c r="AK30" i="16" s="1"/>
  <c r="AL30" i="16" s="1"/>
  <c r="AO30" i="16" s="1"/>
  <c r="AP30" i="16" s="1"/>
  <c r="AS30" i="16" s="1"/>
  <c r="AT30" i="16" s="1"/>
  <c r="AW30" i="16" s="1"/>
  <c r="AX30" i="16" s="1"/>
  <c r="BA30" i="16" s="1"/>
  <c r="BB30" i="16" s="1"/>
  <c r="BE30" i="16" s="1"/>
  <c r="BF30" i="16" s="1"/>
  <c r="BI30" i="16" s="1"/>
  <c r="I14" i="16"/>
  <c r="J14" i="16" s="1"/>
  <c r="M14" i="16" s="1"/>
  <c r="N14" i="16" s="1"/>
  <c r="Q14" i="16" s="1"/>
  <c r="R14" i="16" s="1"/>
  <c r="U14" i="16" s="1"/>
  <c r="V14" i="16" s="1"/>
  <c r="Y14" i="16" s="1"/>
  <c r="Z14" i="16" s="1"/>
  <c r="AC14" i="16" s="1"/>
  <c r="AD14" i="16" s="1"/>
  <c r="AG14" i="16" s="1"/>
  <c r="AH14" i="16" s="1"/>
  <c r="AK14" i="16" s="1"/>
  <c r="AL14" i="16" s="1"/>
  <c r="AO14" i="16" s="1"/>
  <c r="AP14" i="16" s="1"/>
  <c r="AS14" i="16" s="1"/>
  <c r="AT14" i="16" s="1"/>
  <c r="AW14" i="16" s="1"/>
  <c r="AX14" i="16" s="1"/>
  <c r="BA14" i="16" s="1"/>
  <c r="BB14" i="16" s="1"/>
  <c r="BE14" i="16" s="1"/>
  <c r="BF14" i="16" s="1"/>
  <c r="BI14" i="16" s="1"/>
  <c r="Y6" i="16"/>
  <c r="Z6" i="16" s="1"/>
  <c r="AC6" i="16" s="1"/>
  <c r="AD6" i="16" s="1"/>
  <c r="AG6" i="16" s="1"/>
  <c r="AH6" i="16" s="1"/>
  <c r="AK6" i="16" s="1"/>
  <c r="AL6" i="16" s="1"/>
  <c r="AO6" i="16" s="1"/>
  <c r="AP6" i="16" s="1"/>
  <c r="AS6" i="16" s="1"/>
  <c r="AT6" i="16" s="1"/>
  <c r="AW6" i="16" s="1"/>
  <c r="AX6" i="16" s="1"/>
  <c r="BA6" i="16" s="1"/>
  <c r="BB6" i="16" s="1"/>
  <c r="BE6" i="16" s="1"/>
  <c r="BF6" i="16" s="1"/>
  <c r="BI6" i="16" s="1"/>
  <c r="E19" i="16"/>
  <c r="F19" i="16" s="1"/>
  <c r="I19" i="16" s="1"/>
  <c r="J19" i="16" s="1"/>
  <c r="M19" i="16" s="1"/>
  <c r="N19" i="16" s="1"/>
  <c r="Q19" i="16" s="1"/>
  <c r="R19" i="16" s="1"/>
  <c r="U19" i="16" s="1"/>
  <c r="V19" i="16" s="1"/>
  <c r="Y19" i="16" s="1"/>
  <c r="Z19" i="16" s="1"/>
  <c r="AC19" i="16" s="1"/>
  <c r="AD19" i="16" s="1"/>
  <c r="AG19" i="16" s="1"/>
  <c r="AH19" i="16" s="1"/>
  <c r="AK19" i="16" s="1"/>
  <c r="AL19" i="16" s="1"/>
  <c r="AO19" i="16" s="1"/>
  <c r="AP19" i="16" s="1"/>
  <c r="AS19" i="16" s="1"/>
  <c r="AT19" i="16" s="1"/>
  <c r="AW19" i="16" s="1"/>
  <c r="AX19" i="16" s="1"/>
  <c r="BA19" i="16" s="1"/>
  <c r="BB19" i="16" s="1"/>
  <c r="BE19" i="16" s="1"/>
  <c r="BF19" i="16" s="1"/>
  <c r="BI19" i="16" s="1"/>
  <c r="E33" i="16"/>
  <c r="F33" i="16" s="1"/>
  <c r="I33" i="16" s="1"/>
  <c r="J33" i="16" s="1"/>
  <c r="M33" i="16" s="1"/>
  <c r="N33" i="16" s="1"/>
  <c r="Q33" i="16" s="1"/>
  <c r="R33" i="16" s="1"/>
  <c r="U33" i="16" s="1"/>
  <c r="V33" i="16" s="1"/>
  <c r="Y33" i="16" s="1"/>
  <c r="Z33" i="16" s="1"/>
  <c r="AC33" i="16" s="1"/>
  <c r="AD33" i="16" s="1"/>
  <c r="AG33" i="16" s="1"/>
  <c r="AH33" i="16" s="1"/>
  <c r="AK33" i="16" s="1"/>
  <c r="AL33" i="16" s="1"/>
  <c r="AO33" i="16" s="1"/>
  <c r="AP33" i="16" s="1"/>
  <c r="AS33" i="16" s="1"/>
  <c r="AT33" i="16" s="1"/>
  <c r="AW33" i="16" s="1"/>
  <c r="AX33" i="16" s="1"/>
  <c r="BA33" i="16" s="1"/>
  <c r="BB33" i="16" s="1"/>
  <c r="BE33" i="16" s="1"/>
  <c r="BF33" i="16" s="1"/>
  <c r="BI33" i="16" s="1"/>
  <c r="U29" i="16"/>
  <c r="V29" i="16" s="1"/>
  <c r="Y29" i="16" s="1"/>
  <c r="Z29" i="16" s="1"/>
  <c r="AC29" i="16" s="1"/>
  <c r="AD29" i="16" s="1"/>
  <c r="AG29" i="16" s="1"/>
  <c r="AH29" i="16" s="1"/>
  <c r="AK29" i="16" s="1"/>
  <c r="AL29" i="16" s="1"/>
  <c r="AO29" i="16" s="1"/>
  <c r="AP29" i="16" s="1"/>
  <c r="AS29" i="16" s="1"/>
  <c r="AT29" i="16" s="1"/>
  <c r="AW29" i="16" s="1"/>
  <c r="AX29" i="16" s="1"/>
  <c r="BA29" i="16" s="1"/>
  <c r="BB29" i="16" s="1"/>
  <c r="BE29" i="16" s="1"/>
  <c r="BF29" i="16" s="1"/>
  <c r="BI29" i="16" s="1"/>
  <c r="U13" i="16"/>
  <c r="V13" i="16" s="1"/>
  <c r="Y13" i="16" s="1"/>
  <c r="Z13" i="16" s="1"/>
  <c r="AC13" i="16" s="1"/>
  <c r="AD13" i="16" s="1"/>
  <c r="AG13" i="16" s="1"/>
  <c r="AH13" i="16" s="1"/>
  <c r="AK13" i="16" s="1"/>
  <c r="AL13" i="16" s="1"/>
  <c r="AO13" i="16" s="1"/>
  <c r="AP13" i="16" s="1"/>
  <c r="AS13" i="16" s="1"/>
  <c r="AT13" i="16" s="1"/>
  <c r="AW13" i="16" s="1"/>
  <c r="AX13" i="16" s="1"/>
  <c r="BA13" i="16" s="1"/>
  <c r="BB13" i="16" s="1"/>
  <c r="BE13" i="16" s="1"/>
  <c r="BF13" i="16" s="1"/>
  <c r="BI13" i="16" s="1"/>
  <c r="Q18" i="16"/>
  <c r="R18" i="16" s="1"/>
  <c r="U18" i="16" s="1"/>
  <c r="V18" i="16" s="1"/>
  <c r="Y18" i="16" s="1"/>
  <c r="Z18" i="16" s="1"/>
  <c r="AC18" i="16" s="1"/>
  <c r="AD18" i="16" s="1"/>
  <c r="AG18" i="16" s="1"/>
  <c r="AH18" i="16" s="1"/>
  <c r="AK18" i="16" s="1"/>
  <c r="AL18" i="16" s="1"/>
  <c r="AO18" i="16" s="1"/>
  <c r="AP18" i="16" s="1"/>
  <c r="AS18" i="16" s="1"/>
  <c r="AT18" i="16" s="1"/>
  <c r="AW18" i="16" s="1"/>
  <c r="AX18" i="16" s="1"/>
  <c r="BA18" i="16" s="1"/>
  <c r="BB18" i="16" s="1"/>
  <c r="BE18" i="16" s="1"/>
  <c r="BF18" i="16" s="1"/>
  <c r="BI18" i="16" s="1"/>
  <c r="Q26" i="16"/>
  <c r="R26" i="16" s="1"/>
  <c r="U26" i="16" s="1"/>
  <c r="V26" i="16" s="1"/>
  <c r="Y26" i="16" s="1"/>
  <c r="Z26" i="16" s="1"/>
  <c r="AC26" i="16" s="1"/>
  <c r="AD26" i="16" s="1"/>
  <c r="AG26" i="16" s="1"/>
  <c r="AH26" i="16" s="1"/>
  <c r="AK26" i="16" s="1"/>
  <c r="AL26" i="16" s="1"/>
  <c r="AO26" i="16" s="1"/>
  <c r="AP26" i="16" s="1"/>
  <c r="AS26" i="16" s="1"/>
  <c r="AT26" i="16" s="1"/>
  <c r="AW26" i="16" s="1"/>
  <c r="AX26" i="16" s="1"/>
  <c r="BA26" i="16" s="1"/>
  <c r="BB26" i="16" s="1"/>
  <c r="BE26" i="16" s="1"/>
  <c r="BF26" i="16" s="1"/>
  <c r="BI26" i="16" s="1"/>
  <c r="M25" i="16"/>
  <c r="N25" i="16" s="1"/>
  <c r="Q25" i="16" s="1"/>
  <c r="R25" i="16" s="1"/>
  <c r="U25" i="16" s="1"/>
  <c r="V25" i="16" s="1"/>
  <c r="Y25" i="16" s="1"/>
  <c r="Z25" i="16" s="1"/>
  <c r="AC25" i="16" s="1"/>
  <c r="AD25" i="16" s="1"/>
  <c r="AG25" i="16" s="1"/>
  <c r="AH25" i="16" s="1"/>
  <c r="AK25" i="16" s="1"/>
  <c r="AL25" i="16" s="1"/>
  <c r="AO25" i="16" s="1"/>
  <c r="AP25" i="16" s="1"/>
  <c r="AS25" i="16" s="1"/>
  <c r="AT25" i="16" s="1"/>
  <c r="AW25" i="16" s="1"/>
  <c r="AX25" i="16" s="1"/>
  <c r="BA25" i="16" s="1"/>
  <c r="BB25" i="16" s="1"/>
  <c r="BE25" i="16" s="1"/>
  <c r="BF25" i="16" s="1"/>
  <c r="BI25" i="16" s="1"/>
  <c r="M15" i="16"/>
  <c r="N15" i="16" s="1"/>
  <c r="Q15" i="16" s="1"/>
  <c r="R15" i="16" s="1"/>
  <c r="U15" i="16" s="1"/>
  <c r="V15" i="16" s="1"/>
  <c r="Y15" i="16" s="1"/>
  <c r="Z15" i="16" s="1"/>
  <c r="AC15" i="16" s="1"/>
  <c r="AD15" i="16" s="1"/>
  <c r="AG15" i="16" s="1"/>
  <c r="AH15" i="16" s="1"/>
  <c r="AK15" i="16" s="1"/>
  <c r="AL15" i="16" s="1"/>
  <c r="AO15" i="16" s="1"/>
  <c r="AP15" i="16" s="1"/>
  <c r="AS15" i="16" s="1"/>
  <c r="AT15" i="16" s="1"/>
  <c r="AW15" i="16" s="1"/>
  <c r="AX15" i="16" s="1"/>
  <c r="BA15" i="16" s="1"/>
  <c r="BB15" i="16" s="1"/>
  <c r="BE15" i="16" s="1"/>
  <c r="BF15" i="16" s="1"/>
  <c r="BI15" i="16" s="1"/>
  <c r="M28" i="16"/>
  <c r="N28" i="16" s="1"/>
  <c r="Q28" i="16" s="1"/>
  <c r="R28" i="16" s="1"/>
  <c r="U28" i="16" s="1"/>
  <c r="V28" i="16" s="1"/>
  <c r="Y28" i="16" s="1"/>
  <c r="Z28" i="16" s="1"/>
  <c r="AC28" i="16" s="1"/>
  <c r="AD28" i="16" s="1"/>
  <c r="AG28" i="16" s="1"/>
  <c r="AH28" i="16" s="1"/>
  <c r="AK28" i="16" s="1"/>
  <c r="AL28" i="16" s="1"/>
  <c r="AO28" i="16" s="1"/>
  <c r="AP28" i="16" s="1"/>
  <c r="AS28" i="16" s="1"/>
  <c r="AT28" i="16" s="1"/>
  <c r="AW28" i="16" s="1"/>
  <c r="AX28" i="16" s="1"/>
  <c r="BA28" i="16" s="1"/>
  <c r="BB28" i="16" s="1"/>
  <c r="BE28" i="16" s="1"/>
  <c r="BF28" i="16" s="1"/>
  <c r="BI28" i="16" s="1"/>
  <c r="I16" i="16"/>
  <c r="J16" i="16" s="1"/>
  <c r="M16" i="16" s="1"/>
  <c r="N16" i="16" s="1"/>
  <c r="Q16" i="16" s="1"/>
  <c r="R16" i="16" s="1"/>
  <c r="U16" i="16" s="1"/>
  <c r="V16" i="16" s="1"/>
  <c r="Y16" i="16" s="1"/>
  <c r="Z16" i="16" s="1"/>
  <c r="AC16" i="16" s="1"/>
  <c r="AD16" i="16" s="1"/>
  <c r="AG16" i="16" s="1"/>
  <c r="AH16" i="16" s="1"/>
  <c r="AK16" i="16" s="1"/>
  <c r="AL16" i="16" s="1"/>
  <c r="AO16" i="16" s="1"/>
  <c r="AP16" i="16" s="1"/>
  <c r="AS16" i="16" s="1"/>
  <c r="AT16" i="16" s="1"/>
  <c r="AW16" i="16" s="1"/>
  <c r="AX16" i="16" s="1"/>
  <c r="BA16" i="16" s="1"/>
  <c r="BB16" i="16" s="1"/>
  <c r="BE16" i="16" s="1"/>
  <c r="BF16" i="16" s="1"/>
  <c r="BI16" i="16" s="1"/>
  <c r="I31" i="16"/>
  <c r="J31" i="16" s="1"/>
  <c r="M31" i="16" s="1"/>
  <c r="N31" i="16" s="1"/>
  <c r="Q31" i="16" s="1"/>
  <c r="R31" i="16" s="1"/>
  <c r="U31" i="16" s="1"/>
  <c r="V31" i="16" s="1"/>
  <c r="Y31" i="16" s="1"/>
  <c r="Z31" i="16" s="1"/>
  <c r="AC31" i="16" s="1"/>
  <c r="AD31" i="16" s="1"/>
  <c r="AG31" i="16" s="1"/>
  <c r="AH31" i="16" s="1"/>
  <c r="AK31" i="16" s="1"/>
  <c r="AL31" i="16" s="1"/>
  <c r="AO31" i="16" s="1"/>
  <c r="AP31" i="16" s="1"/>
  <c r="AS31" i="16" s="1"/>
  <c r="AT31" i="16" s="1"/>
  <c r="AW31" i="16" s="1"/>
  <c r="AX31" i="16" s="1"/>
  <c r="BA31" i="16" s="1"/>
  <c r="BB31" i="16" s="1"/>
  <c r="BE31" i="16" s="1"/>
  <c r="BF31" i="16" s="1"/>
  <c r="BI31" i="16" s="1"/>
  <c r="I32" i="16"/>
  <c r="J32" i="16" s="1"/>
  <c r="M32" i="16" s="1"/>
  <c r="N32" i="16" s="1"/>
  <c r="Q32" i="16" s="1"/>
  <c r="R32" i="16" s="1"/>
  <c r="U32" i="16" s="1"/>
  <c r="V32" i="16" s="1"/>
  <c r="Y32" i="16" s="1"/>
  <c r="Z32" i="16" s="1"/>
  <c r="AC32" i="16" s="1"/>
  <c r="AD32" i="16" s="1"/>
  <c r="AG32" i="16" s="1"/>
  <c r="AH32" i="16" s="1"/>
  <c r="AK32" i="16" s="1"/>
  <c r="AL32" i="16" s="1"/>
  <c r="AO32" i="16" s="1"/>
  <c r="AP32" i="16" s="1"/>
  <c r="AS32" i="16" s="1"/>
  <c r="AT32" i="16" s="1"/>
  <c r="AW32" i="16" s="1"/>
  <c r="AX32" i="16" s="1"/>
  <c r="BA32" i="16" s="1"/>
  <c r="BB32" i="16" s="1"/>
  <c r="BE32" i="16" s="1"/>
  <c r="BF32" i="16" s="1"/>
  <c r="BI32" i="16" s="1"/>
  <c r="I27" i="16"/>
  <c r="J27" i="16" s="1"/>
  <c r="M27" i="16" s="1"/>
  <c r="N27" i="16" s="1"/>
  <c r="Q27" i="16" s="1"/>
  <c r="R27" i="16" s="1"/>
  <c r="U27" i="16" s="1"/>
  <c r="V27" i="16" s="1"/>
  <c r="Y27" i="16" s="1"/>
  <c r="Z27" i="16" s="1"/>
  <c r="AC27" i="16" s="1"/>
  <c r="AD27" i="16" s="1"/>
  <c r="AG27" i="16" s="1"/>
  <c r="AH27" i="16" s="1"/>
  <c r="AK27" i="16" s="1"/>
  <c r="AL27" i="16" s="1"/>
  <c r="AO27" i="16" s="1"/>
  <c r="AP27" i="16" s="1"/>
  <c r="AS27" i="16" s="1"/>
  <c r="AT27" i="16" s="1"/>
  <c r="AW27" i="16" s="1"/>
  <c r="AX27" i="16" s="1"/>
  <c r="BA27" i="16" s="1"/>
  <c r="BB27" i="16" s="1"/>
  <c r="BE27" i="16" s="1"/>
  <c r="BF27" i="16" s="1"/>
  <c r="BI27" i="16" s="1"/>
  <c r="I10" i="16"/>
  <c r="J10" i="16" s="1"/>
  <c r="M10" i="16" s="1"/>
  <c r="N10" i="16" s="1"/>
  <c r="Q10" i="16" s="1"/>
  <c r="R10" i="16" s="1"/>
  <c r="U10" i="16" s="1"/>
  <c r="V10" i="16" s="1"/>
  <c r="Y10" i="16" s="1"/>
  <c r="Z10" i="16" s="1"/>
  <c r="AC10" i="16" s="1"/>
  <c r="AD10" i="16" s="1"/>
  <c r="AG10" i="16" s="1"/>
  <c r="AH10" i="16" s="1"/>
  <c r="AK10" i="16" s="1"/>
  <c r="AL10" i="16" s="1"/>
  <c r="AO10" i="16" s="1"/>
  <c r="AP10" i="16" s="1"/>
  <c r="AS10" i="16" s="1"/>
  <c r="AT10" i="16" s="1"/>
  <c r="AW10" i="16" s="1"/>
  <c r="AX10" i="16" s="1"/>
  <c r="BA10" i="16" s="1"/>
  <c r="BB10" i="16" s="1"/>
  <c r="BE10" i="16" s="1"/>
  <c r="BF10" i="16" s="1"/>
  <c r="BI10" i="16" s="1"/>
  <c r="I24" i="16"/>
  <c r="J24" i="16" s="1"/>
  <c r="M24" i="16" s="1"/>
  <c r="N24" i="16" s="1"/>
  <c r="Q24" i="16" s="1"/>
  <c r="R24" i="16" s="1"/>
  <c r="U24" i="16" s="1"/>
  <c r="V24" i="16" s="1"/>
  <c r="Y24" i="16" s="1"/>
  <c r="Z24" i="16" s="1"/>
  <c r="AC24" i="16" s="1"/>
  <c r="AD24" i="16" s="1"/>
  <c r="AG24" i="16" s="1"/>
  <c r="AH24" i="16" s="1"/>
  <c r="AK24" i="16" s="1"/>
  <c r="AL24" i="16" s="1"/>
  <c r="AO24" i="16" s="1"/>
  <c r="AP24" i="16" s="1"/>
  <c r="AS24" i="16" s="1"/>
  <c r="AT24" i="16" s="1"/>
  <c r="AW24" i="16" s="1"/>
  <c r="AX24" i="16" s="1"/>
  <c r="BA24" i="16" s="1"/>
  <c r="BB24" i="16" s="1"/>
  <c r="BE24" i="16" s="1"/>
  <c r="BF24" i="16" s="1"/>
  <c r="BI24" i="16" s="1"/>
  <c r="I17" i="16"/>
  <c r="J17" i="16" s="1"/>
  <c r="M17" i="16" s="1"/>
  <c r="N17" i="16" s="1"/>
  <c r="Q17" i="16" s="1"/>
  <c r="R17" i="16" s="1"/>
  <c r="U17" i="16" s="1"/>
  <c r="V17" i="16" s="1"/>
  <c r="Y17" i="16" s="1"/>
  <c r="Z17" i="16" s="1"/>
  <c r="AC17" i="16" s="1"/>
  <c r="AD17" i="16" s="1"/>
  <c r="AG17" i="16" s="1"/>
  <c r="AH17" i="16" s="1"/>
  <c r="AK17" i="16" s="1"/>
  <c r="AL17" i="16" s="1"/>
  <c r="AO17" i="16" s="1"/>
  <c r="AP17" i="16" s="1"/>
  <c r="AS17" i="16" s="1"/>
  <c r="AT17" i="16" s="1"/>
  <c r="AW17" i="16" s="1"/>
  <c r="AX17" i="16" s="1"/>
  <c r="BA17" i="16" s="1"/>
  <c r="BB17" i="16" s="1"/>
  <c r="BE17" i="16" s="1"/>
  <c r="BF17" i="16" s="1"/>
  <c r="BI17" i="16" s="1"/>
  <c r="E20" i="16"/>
  <c r="F20" i="16" s="1"/>
  <c r="I20" i="16" s="1"/>
  <c r="J20" i="16" s="1"/>
  <c r="M20" i="16" s="1"/>
  <c r="N20" i="16" s="1"/>
  <c r="Q20" i="16" s="1"/>
  <c r="R20" i="16" s="1"/>
  <c r="U20" i="16" s="1"/>
  <c r="V20" i="16" s="1"/>
  <c r="Y20" i="16" s="1"/>
  <c r="Z20" i="16" s="1"/>
  <c r="AC20" i="16" s="1"/>
  <c r="AD20" i="16" s="1"/>
  <c r="AG20" i="16" s="1"/>
  <c r="AH20" i="16" s="1"/>
  <c r="AK20" i="16" s="1"/>
  <c r="AL20" i="16" s="1"/>
  <c r="AO20" i="16" s="1"/>
  <c r="AP20" i="16" s="1"/>
  <c r="AS20" i="16" s="1"/>
  <c r="AT20" i="16" s="1"/>
  <c r="AW20" i="16" s="1"/>
  <c r="AX20" i="16" s="1"/>
  <c r="BA20" i="16" s="1"/>
  <c r="BB20" i="16" s="1"/>
  <c r="BE20" i="16" s="1"/>
  <c r="BF20" i="16" s="1"/>
  <c r="BI20" i="16" s="1"/>
  <c r="E4" i="11"/>
  <c r="F4" i="11" s="1"/>
  <c r="I4" i="11" s="1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B45" i="7"/>
  <c r="B4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" i="7"/>
  <c r="G6" i="7"/>
  <c r="G7" i="7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5" i="7"/>
  <c r="G4" i="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B72" i="5"/>
  <c r="H5" i="5"/>
  <c r="H6" i="5"/>
  <c r="H7" i="5"/>
  <c r="H8" i="5"/>
  <c r="H9" i="5"/>
  <c r="H10" i="5"/>
  <c r="H11" i="5"/>
  <c r="H12" i="5"/>
  <c r="H13" i="5"/>
  <c r="H14" i="5"/>
  <c r="H15" i="5"/>
  <c r="N35" i="5"/>
  <c r="N36" i="5"/>
  <c r="N37" i="5"/>
  <c r="N38" i="5"/>
  <c r="N39" i="5"/>
  <c r="N40" i="5"/>
  <c r="N41" i="5"/>
  <c r="N42" i="5"/>
  <c r="N43" i="5"/>
  <c r="N44" i="5"/>
  <c r="N34" i="5"/>
  <c r="M36" i="5"/>
  <c r="M37" i="5" s="1"/>
  <c r="M38" i="5" s="1"/>
  <c r="M39" i="5" s="1"/>
  <c r="M40" i="5" s="1"/>
  <c r="M41" i="5" s="1"/>
  <c r="M42" i="5" s="1"/>
  <c r="M43" i="5" s="1"/>
  <c r="M35" i="5"/>
  <c r="M34" i="5"/>
  <c r="N20" i="5"/>
  <c r="N21" i="5"/>
  <c r="N22" i="5"/>
  <c r="N23" i="5"/>
  <c r="N24" i="5"/>
  <c r="N25" i="5"/>
  <c r="N26" i="5"/>
  <c r="N27" i="5"/>
  <c r="N28" i="5"/>
  <c r="N19" i="5"/>
  <c r="M21" i="5"/>
  <c r="M22" i="5" s="1"/>
  <c r="M23" i="5" s="1"/>
  <c r="M24" i="5" s="1"/>
  <c r="M25" i="5" s="1"/>
  <c r="M26" i="5" s="1"/>
  <c r="M27" i="5" s="1"/>
  <c r="M28" i="5" s="1"/>
  <c r="M20" i="5"/>
  <c r="M19" i="5"/>
  <c r="N5" i="5"/>
  <c r="N6" i="5"/>
  <c r="N7" i="5"/>
  <c r="N8" i="5"/>
  <c r="N9" i="5"/>
  <c r="N10" i="5"/>
  <c r="N11" i="5"/>
  <c r="N12" i="5"/>
  <c r="N13" i="5"/>
  <c r="N4" i="5"/>
  <c r="M6" i="5"/>
  <c r="M7" i="5"/>
  <c r="M8" i="5"/>
  <c r="M9" i="5"/>
  <c r="M10" i="5"/>
  <c r="M11" i="5"/>
  <c r="M12" i="5"/>
  <c r="M13" i="5"/>
  <c r="M5" i="5"/>
  <c r="M4" i="5"/>
  <c r="G4" i="5"/>
  <c r="G5" i="5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G6" i="5" l="1"/>
  <c r="G7" i="5" l="1"/>
  <c r="G8" i="5" l="1"/>
  <c r="G9" i="5" l="1"/>
  <c r="G10" i="5" l="1"/>
  <c r="G11" i="5" l="1"/>
  <c r="G12" i="5" l="1"/>
  <c r="G13" i="5" l="1"/>
  <c r="G14" i="5" l="1"/>
  <c r="G15" i="5" l="1"/>
  <c r="G16" i="5" l="1"/>
  <c r="G17" i="5" l="1"/>
  <c r="G18" i="5" l="1"/>
  <c r="G19" i="5" l="1"/>
  <c r="G20" i="5" l="1"/>
  <c r="G21" i="5" l="1"/>
  <c r="G22" i="5" l="1"/>
  <c r="G23" i="5" l="1"/>
  <c r="G24" i="5" l="1"/>
  <c r="G25" i="5" l="1"/>
  <c r="G26" i="5" l="1"/>
  <c r="G27" i="5" l="1"/>
  <c r="G28" i="5" l="1"/>
  <c r="G29" i="5" l="1"/>
  <c r="G30" i="5" l="1"/>
  <c r="G31" i="5" l="1"/>
  <c r="G32" i="5" l="1"/>
  <c r="G33" i="5" l="1"/>
  <c r="H32" i="5"/>
  <c r="H16" i="5" l="1"/>
  <c r="H33" i="5"/>
  <c r="H4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</calcChain>
</file>

<file path=xl/comments1.xml><?xml version="1.0" encoding="utf-8"?>
<comments xmlns="http://schemas.openxmlformats.org/spreadsheetml/2006/main">
  <authors>
    <author>ASUS</author>
  </authors>
  <commentList>
    <comment ref="AC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closing stock of WFH Gear Side Table on 7 April 2021 in Madras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AC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closing stock of WFH Gear Side Table on 7 April 2021 in Cochin
</t>
        </r>
      </text>
    </comment>
  </commentList>
</comments>
</file>

<file path=xl/sharedStrings.xml><?xml version="1.0" encoding="utf-8"?>
<sst xmlns="http://schemas.openxmlformats.org/spreadsheetml/2006/main" count="3525" uniqueCount="165">
  <si>
    <t>BU</t>
  </si>
  <si>
    <t>SKU</t>
  </si>
  <si>
    <t>Brand</t>
  </si>
  <si>
    <t>Model</t>
  </si>
  <si>
    <t>Avg Price</t>
  </si>
  <si>
    <t>M01</t>
  </si>
  <si>
    <t>M02</t>
  </si>
  <si>
    <t>M03</t>
  </si>
  <si>
    <t>M04</t>
  </si>
  <si>
    <t>M05</t>
  </si>
  <si>
    <t>M06</t>
  </si>
  <si>
    <t>M07</t>
  </si>
  <si>
    <t>M08</t>
  </si>
  <si>
    <t>Jeera</t>
  </si>
  <si>
    <t>M09</t>
  </si>
  <si>
    <t>Viva</t>
  </si>
  <si>
    <t>M10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</si>
  <si>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</si>
  <si>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</si>
  <si>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</si>
  <si>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</si>
  <si>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</si>
  <si>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</si>
  <si>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</si>
  <si>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</si>
  <si>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</si>
  <si>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</si>
  <si>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</si>
  <si>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</si>
  <si>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</si>
  <si>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</si>
  <si>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</si>
  <si>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</si>
  <si>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</si>
  <si>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</si>
  <si>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</si>
  <si>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</si>
  <si>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City</t>
  </si>
  <si>
    <t>H</t>
  </si>
  <si>
    <t>M</t>
  </si>
  <si>
    <t>C</t>
  </si>
  <si>
    <t>STK TRNS</t>
  </si>
  <si>
    <t>Date</t>
  </si>
  <si>
    <t>Sales</t>
  </si>
  <si>
    <t>Furniture</t>
  </si>
  <si>
    <t>Makeup</t>
  </si>
  <si>
    <t>Compact Powder</t>
  </si>
  <si>
    <t>Garner</t>
  </si>
  <si>
    <t>Cleansing Water</t>
  </si>
  <si>
    <t>Dads Co</t>
  </si>
  <si>
    <t>UnderEye Cream</t>
  </si>
  <si>
    <t>BabyLips</t>
  </si>
  <si>
    <t>Chakma</t>
  </si>
  <si>
    <t>Pore Cleanser</t>
  </si>
  <si>
    <t>Chemitique</t>
  </si>
  <si>
    <t>Berberry Cleanser</t>
  </si>
  <si>
    <t>Alps</t>
  </si>
  <si>
    <t>Aloe Face Wipes</t>
  </si>
  <si>
    <t>MEGA</t>
  </si>
  <si>
    <t>Black head remover</t>
  </si>
  <si>
    <t>Sironah</t>
  </si>
  <si>
    <t>Face Razor</t>
  </si>
  <si>
    <t>Bonds</t>
  </si>
  <si>
    <t>Age Magic</t>
  </si>
  <si>
    <t>Amazonian Basix</t>
  </si>
  <si>
    <t>0 Gravity chair</t>
  </si>
  <si>
    <t xml:space="preserve">ADHD </t>
  </si>
  <si>
    <t>Wooden Coffee Table</t>
  </si>
  <si>
    <t>Lalkamal</t>
  </si>
  <si>
    <t>Plastic Cabinet Wood Finish</t>
  </si>
  <si>
    <t>Furniture Café</t>
  </si>
  <si>
    <t>Wooden wall shelf</t>
  </si>
  <si>
    <t>Malik</t>
  </si>
  <si>
    <t>Table Antique</t>
  </si>
  <si>
    <t>Fun Aspiration</t>
  </si>
  <si>
    <t>Toilet Cabinet</t>
  </si>
  <si>
    <t>Utopia</t>
  </si>
  <si>
    <t>Brass Cutting Wooden Storage Stool</t>
  </si>
  <si>
    <t>WFH Gear</t>
  </si>
  <si>
    <t>Side Table</t>
  </si>
  <si>
    <t>Gunee</t>
  </si>
  <si>
    <t>Bar Stool Bamboo</t>
  </si>
  <si>
    <t>AccoDecco</t>
  </si>
  <si>
    <t>2 in 1 Table</t>
  </si>
  <si>
    <t>Luxury</t>
  </si>
  <si>
    <t>KAMA</t>
  </si>
  <si>
    <t>Haldi Chandan</t>
  </si>
  <si>
    <t>KAMA Ayurveda</t>
  </si>
  <si>
    <t>Neroli Water</t>
  </si>
  <si>
    <t>Forest Essentials</t>
  </si>
  <si>
    <t>Shower Gel Silky</t>
  </si>
  <si>
    <t>Hair Cleanser Bhringrraj</t>
  </si>
  <si>
    <t>Wella</t>
  </si>
  <si>
    <t>Intense Repair</t>
  </si>
  <si>
    <t>Biolage</t>
  </si>
  <si>
    <t>Renewing Mask</t>
  </si>
  <si>
    <t>Fibrestrong Shampoo</t>
  </si>
  <si>
    <t>PapaEarth</t>
  </si>
  <si>
    <t>Bourbon Body Scent</t>
  </si>
  <si>
    <t>Spring Lily</t>
  </si>
  <si>
    <t>Schwazkopf</t>
  </si>
  <si>
    <t>Absolut Repair</t>
  </si>
  <si>
    <t>Maybeleen</t>
  </si>
  <si>
    <t>Price</t>
  </si>
  <si>
    <t>Revenue</t>
  </si>
  <si>
    <t>Row Labels</t>
  </si>
  <si>
    <t>Grand Total</t>
  </si>
  <si>
    <t>Sum of Revenue</t>
  </si>
  <si>
    <t>Cumulative Revenue</t>
  </si>
  <si>
    <t>(All)</t>
  </si>
  <si>
    <t>% Contribution</t>
  </si>
  <si>
    <t>Furniture BU</t>
  </si>
  <si>
    <t>Luxury BU</t>
  </si>
  <si>
    <t>MakeUp BU</t>
  </si>
  <si>
    <t>All Combined</t>
  </si>
  <si>
    <t>Sale of MakeUp and Luxury Products</t>
  </si>
  <si>
    <t>%(M&amp;L) of total revenue generated</t>
  </si>
  <si>
    <t>Sum of Sales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</si>
  <si>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</si>
  <si>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</si>
  <si>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</si>
  <si>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</si>
  <si>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</si>
  <si>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</si>
  <si>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</si>
  <si>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</si>
  <si>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Cochin</t>
  </si>
  <si>
    <t>Least no. of units Sold in Cochin</t>
  </si>
  <si>
    <t>&lt;----------</t>
  </si>
  <si>
    <t>Ans 6)</t>
  </si>
  <si>
    <t>&lt;-----------</t>
  </si>
  <si>
    <t>Ans 5)</t>
  </si>
  <si>
    <t>Cumulative Sales</t>
  </si>
  <si>
    <t>% contribution</t>
  </si>
  <si>
    <t xml:space="preserve"> Maybeleen Compact Powder(M01) </t>
  </si>
  <si>
    <t xml:space="preserve"> Amazonian Basix 0 Gravity chair(F01)</t>
  </si>
  <si>
    <t>KAMA Haldi Chandan(L01)</t>
  </si>
  <si>
    <t>Sum of Bestselling Products</t>
  </si>
  <si>
    <t>Total Sales over 15 Days</t>
  </si>
  <si>
    <t xml:space="preserve">% Contribution </t>
  </si>
  <si>
    <t>&lt;----------------</t>
  </si>
  <si>
    <t>Ans 7)</t>
  </si>
  <si>
    <t>Revenue of Furniture BU approximately follows pareto principal</t>
  </si>
  <si>
    <t>Opening Stock</t>
  </si>
  <si>
    <t>Open Stock</t>
  </si>
  <si>
    <t xml:space="preserve">Alps Aloe Face Wipes(M07) </t>
  </si>
  <si>
    <r>
      <t>COMPLETE</t>
    </r>
    <r>
      <rPr>
        <sz val="8"/>
        <color theme="1"/>
        <rFont val="Arial"/>
        <family val="2"/>
      </rPr>
      <t> days the opening stock will be able to meet the demand</t>
    </r>
  </si>
  <si>
    <t>2 Days</t>
  </si>
  <si>
    <t>Ans 1)</t>
  </si>
  <si>
    <t>Column Labels</t>
  </si>
  <si>
    <t>Day-wise SKU-wise  Daily ouflow of City</t>
  </si>
  <si>
    <t>Days of Cover</t>
  </si>
  <si>
    <t>Growth</t>
  </si>
  <si>
    <t xml:space="preserve"> Highest % growth in sales as compared to the previous day.</t>
  </si>
  <si>
    <t>13 th April 2021</t>
  </si>
  <si>
    <t>Inward Stock</t>
  </si>
  <si>
    <t>Closing Stock</t>
  </si>
  <si>
    <t>Average Open Stock</t>
  </si>
  <si>
    <t>Average Sales</t>
  </si>
  <si>
    <t xml:space="preserve">Inward Stock </t>
  </si>
  <si>
    <t>Average Days of Inventory</t>
  </si>
  <si>
    <t xml:space="preserve">Highest Average Days of Inventory in Madras DC  </t>
  </si>
  <si>
    <t>Jeera Spring Lily (L09)</t>
  </si>
  <si>
    <t xml:space="preserve"> Lowest closing inventory at the end of the 15-day period in Cochin</t>
  </si>
  <si>
    <t>M01, M04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</si>
</sst>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9" fontId="0" fillId="0" borderId="0" xfId="2" applyFont="1"/>
    <xf numFmtId="0" fontId="1" fillId="0" borderId="0" xfId="0" applyFont="1"/>
    <xf numFmtId="164" fontId="0" fillId="0" borderId="0" xfId="1" applyNumberFormat="1" applyFont="1"/>
    <xf numFmtId="0" fontId="0" fillId="3" borderId="0" xfId="0" applyFill="1"/>
    <xf numFmtId="9" fontId="0" fillId="3" borderId="0" xfId="2" applyFont="1" applyFill="1"/>
    <xf numFmtId="14" fontId="0" fillId="0" borderId="0" xfId="0" applyNumberFormat="1" applyAlignment="1">
      <alignment horizontal="left"/>
    </xf>
    <xf numFmtId="0" fontId="0" fillId="3" borderId="0" xfId="0" applyFill="1" applyAlignment="1">
      <alignment horizontal="right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15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 applyBorder="1"/>
    <xf numFmtId="0" fontId="0" fillId="0" borderId="8" xfId="0" applyNumberFormat="1" applyBorder="1"/>
    <xf numFmtId="0" fontId="0" fillId="3" borderId="0" xfId="0" applyFill="1" applyAlignment="1">
      <alignment horizontal="left"/>
    </xf>
    <xf numFmtId="2" fontId="0" fillId="3" borderId="0" xfId="0" applyNumberFormat="1" applyFill="1"/>
    <xf numFmtId="0" fontId="5" fillId="3" borderId="0" xfId="0" applyFont="1" applyFill="1"/>
    <xf numFmtId="0" fontId="0" fillId="3" borderId="3" xfId="0" applyFill="1" applyBorder="1"/>
    <xf numFmtId="0" fontId="0" fillId="4" borderId="3" xfId="0" applyFill="1" applyBorder="1"/>
    <xf numFmtId="0" fontId="1" fillId="3" borderId="0" xfId="0" applyFont="1" applyFill="1" applyAlignment="1">
      <alignment horizontal="left"/>
    </xf>
    <xf numFmtId="0" fontId="0" fillId="3" borderId="2" xfId="0" applyFill="1" applyBorder="1"/>
    <xf numFmtId="0" fontId="0" fillId="3" borderId="0" xfId="0" applyFill="1" applyBorder="1"/>
    <xf numFmtId="0" fontId="0" fillId="3" borderId="0" xfId="0" applyNumberFormat="1" applyFill="1" applyBorder="1"/>
    <xf numFmtId="0" fontId="3" fillId="3" borderId="3" xfId="0" applyFont="1" applyFill="1" applyBorder="1"/>
    <xf numFmtId="14" fontId="0" fillId="5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4" borderId="0" xfId="0" applyFill="1"/>
    <xf numFmtId="0" fontId="1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7">
    <dxf>
      <numFmt numFmtId="164" formatCode="&quot;₹&quot;\ #,##0.00"/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164" formatCode="&quot;₹&quot;\ 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[21f1002251 Abhilakshya Mehta BDM - GA1.xlsx]Revenue Growth!PivotTable6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Growth'!$A$4:$A$19</c:f>
              <c:strCache>
                <c:ptCount val="15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</c:strCache>
            </c:strRef>
          </c:cat>
          <c:val>
            <c:numRef>
              <c:f>'Revenue Growth'!$B$4:$B$19</c:f>
              <c:numCache>
                <c:formatCode>"₹"\ #,##0.00</c:formatCode>
                <c:ptCount val="15"/>
                <c:pt idx="0">
                  <c:v>482300</c:v>
                </c:pt>
                <c:pt idx="1">
                  <c:v>516662</c:v>
                </c:pt>
                <c:pt idx="2">
                  <c:v>519461</c:v>
                </c:pt>
                <c:pt idx="3">
                  <c:v>526452</c:v>
                </c:pt>
                <c:pt idx="4">
                  <c:v>505618</c:v>
                </c:pt>
                <c:pt idx="5">
                  <c:v>505672</c:v>
                </c:pt>
                <c:pt idx="6">
                  <c:v>517023</c:v>
                </c:pt>
                <c:pt idx="7">
                  <c:v>501575</c:v>
                </c:pt>
                <c:pt idx="8">
                  <c:v>524258</c:v>
                </c:pt>
                <c:pt idx="9">
                  <c:v>524265</c:v>
                </c:pt>
                <c:pt idx="10">
                  <c:v>505666</c:v>
                </c:pt>
                <c:pt idx="11">
                  <c:v>496066</c:v>
                </c:pt>
                <c:pt idx="12">
                  <c:v>537213</c:v>
                </c:pt>
                <c:pt idx="13">
                  <c:v>515809</c:v>
                </c:pt>
                <c:pt idx="14">
                  <c:v>500453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1391808"/>
        <c:axId val="-1021397248"/>
      </c:barChart>
      <c:catAx>
        <c:axId val="-10213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397248"/>
        <c:crosses val="autoZero"/>
        <c:auto val="1"/>
        <c:lblAlgn val="ctr"/>
        <c:lblOffset val="100"/>
        <c:noMultiLvlLbl val="0"/>
      </c:catAx>
      <c:valAx>
        <c:axId val="-10213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3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 Furniture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Pareto'!$N$3</c:f>
              <c:strCache>
                <c:ptCount val="1"/>
                <c:pt idx="0">
                  <c:v>% Contribution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Pareto'!$K$4:$K$13</c:f>
              <c:strCache>
                <c:ptCount val="1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</c:strCache>
            </c:strRef>
          </c:cat>
          <c:val>
            <c:numRef>
              <c:f>'Revenue Pareto'!$N$4:$N$13</c:f>
              <c:numCache>
                <c:formatCode>0%</c:formatCode>
                <c:ptCount val="10"/>
                <c:pt idx="0">
                  <c:v>0.67044705933068705</c:v>
                </c:pt>
                <c:pt idx="1">
                  <c:v>0.70694221800514045</c:v>
                </c:pt>
                <c:pt idx="2">
                  <c:v>0.88203569788257496</c:v>
                </c:pt>
                <c:pt idx="3">
                  <c:v>0.91338696966062916</c:v>
                </c:pt>
                <c:pt idx="4">
                  <c:v>0.92607069915175055</c:v>
                </c:pt>
                <c:pt idx="5">
                  <c:v>0.94920982073555316</c:v>
                </c:pt>
                <c:pt idx="6">
                  <c:v>0.97306802711885243</c:v>
                </c:pt>
                <c:pt idx="7">
                  <c:v>0.98204282911257001</c:v>
                </c:pt>
                <c:pt idx="8">
                  <c:v>0.99241039930531272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4528"/>
        <c:axId val="-1021393984"/>
      </c:lineChart>
      <c:catAx>
        <c:axId val="-10213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393984"/>
        <c:crosses val="autoZero"/>
        <c:auto val="1"/>
        <c:lblAlgn val="ctr"/>
        <c:lblOffset val="100"/>
        <c:noMultiLvlLbl val="0"/>
      </c:catAx>
      <c:valAx>
        <c:axId val="-102139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3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 Luxury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Pareto'!$N$18</c:f>
              <c:strCache>
                <c:ptCount val="1"/>
                <c:pt idx="0">
                  <c:v>% Contribution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Pareto'!$K$19:$K$28</c:f>
              <c:strCache>
                <c:ptCount val="10"/>
                <c:pt idx="0">
                  <c:v>L01</c:v>
                </c:pt>
                <c:pt idx="1">
                  <c:v>L02</c:v>
                </c:pt>
                <c:pt idx="2">
                  <c:v>L03</c:v>
                </c:pt>
                <c:pt idx="3">
                  <c:v>L04</c:v>
                </c:pt>
                <c:pt idx="4">
                  <c:v>L05</c:v>
                </c:pt>
                <c:pt idx="5">
                  <c:v>L06</c:v>
                </c:pt>
                <c:pt idx="6">
                  <c:v>L07</c:v>
                </c:pt>
                <c:pt idx="7">
                  <c:v>L08</c:v>
                </c:pt>
                <c:pt idx="8">
                  <c:v>L09</c:v>
                </c:pt>
                <c:pt idx="9">
                  <c:v>L10</c:v>
                </c:pt>
              </c:strCache>
            </c:strRef>
          </c:cat>
          <c:val>
            <c:numRef>
              <c:f>'Revenue Pareto'!$N$19:$N$28</c:f>
              <c:numCache>
                <c:formatCode>0%</c:formatCode>
                <c:ptCount val="10"/>
                <c:pt idx="0">
                  <c:v>0.57481751824817517</c:v>
                </c:pt>
                <c:pt idx="1">
                  <c:v>0.63101084911040151</c:v>
                </c:pt>
                <c:pt idx="2">
                  <c:v>0.67255039632755476</c:v>
                </c:pt>
                <c:pt idx="3">
                  <c:v>0.81625477588959849</c:v>
                </c:pt>
                <c:pt idx="4">
                  <c:v>0.88888215670620441</c:v>
                </c:pt>
                <c:pt idx="5">
                  <c:v>0.93537936245437958</c:v>
                </c:pt>
                <c:pt idx="6">
                  <c:v>0.94937557025547448</c:v>
                </c:pt>
                <c:pt idx="7">
                  <c:v>0.97022553604014594</c:v>
                </c:pt>
                <c:pt idx="8">
                  <c:v>0.98947165830291972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5616"/>
        <c:axId val="-1151425472"/>
      </c:lineChart>
      <c:catAx>
        <c:axId val="-10213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425472"/>
        <c:crosses val="autoZero"/>
        <c:auto val="1"/>
        <c:lblAlgn val="ctr"/>
        <c:lblOffset val="100"/>
        <c:noMultiLvlLbl val="0"/>
      </c:catAx>
      <c:valAx>
        <c:axId val="-1151425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3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 MakeUp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Pareto'!$N$33</c:f>
              <c:strCache>
                <c:ptCount val="1"/>
                <c:pt idx="0">
                  <c:v>% Contribution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Pareto'!$K$34:$K$43</c:f>
              <c:strCache>
                <c:ptCount val="10"/>
                <c:pt idx="0">
                  <c:v>M01</c:v>
                </c:pt>
                <c:pt idx="1">
                  <c:v>M02</c:v>
                </c:pt>
                <c:pt idx="2">
                  <c:v>M03</c:v>
                </c:pt>
                <c:pt idx="3">
                  <c:v>M04</c:v>
                </c:pt>
                <c:pt idx="4">
                  <c:v>M05</c:v>
                </c:pt>
                <c:pt idx="5">
                  <c:v>M06</c:v>
                </c:pt>
                <c:pt idx="6">
                  <c:v>M07</c:v>
                </c:pt>
                <c:pt idx="7">
                  <c:v>M08</c:v>
                </c:pt>
                <c:pt idx="8">
                  <c:v>M09</c:v>
                </c:pt>
                <c:pt idx="9">
                  <c:v>M10</c:v>
                </c:pt>
              </c:strCache>
            </c:strRef>
          </c:cat>
          <c:val>
            <c:numRef>
              <c:f>'Revenue Pareto'!$N$34:$N$43</c:f>
              <c:numCache>
                <c:formatCode>0%</c:formatCode>
                <c:ptCount val="10"/>
                <c:pt idx="0">
                  <c:v>0.37309873855138637</c:v>
                </c:pt>
                <c:pt idx="1">
                  <c:v>0.55357149837579211</c:v>
                </c:pt>
                <c:pt idx="2">
                  <c:v>0.76881129870180642</c:v>
                </c:pt>
                <c:pt idx="3">
                  <c:v>0.8544037339191688</c:v>
                </c:pt>
                <c:pt idx="4">
                  <c:v>0.89530797405958162</c:v>
                </c:pt>
                <c:pt idx="5">
                  <c:v>0.92368372703925072</c:v>
                </c:pt>
                <c:pt idx="6">
                  <c:v>0.94563692014213285</c:v>
                </c:pt>
                <c:pt idx="7">
                  <c:v>0.94963196347388956</c:v>
                </c:pt>
                <c:pt idx="8">
                  <c:v>0.96722266307555793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1422752"/>
        <c:axId val="-1151424928"/>
      </c:lineChart>
      <c:catAx>
        <c:axId val="-11514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424928"/>
        <c:crosses val="autoZero"/>
        <c:auto val="1"/>
        <c:lblAlgn val="ctr"/>
        <c:lblOffset val="100"/>
        <c:noMultiLvlLbl val="0"/>
      </c:catAx>
      <c:valAx>
        <c:axId val="-115142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4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v/s Volume Plot (City Wise)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'Revenue vs Volume'!$K$6:$K$35</c:f>
              <c:numCache>
                <c:formatCode>General</c:formatCode>
                <c:ptCount val="30"/>
                <c:pt idx="0">
                  <c:v>443</c:v>
                </c:pt>
                <c:pt idx="1">
                  <c:v>211</c:v>
                </c:pt>
                <c:pt idx="2">
                  <c:v>161</c:v>
                </c:pt>
                <c:pt idx="3">
                  <c:v>138</c:v>
                </c:pt>
                <c:pt idx="4">
                  <c:v>89</c:v>
                </c:pt>
                <c:pt idx="5">
                  <c:v>46</c:v>
                </c:pt>
                <c:pt idx="6">
                  <c:v>49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  <c:pt idx="10">
                  <c:v>445</c:v>
                </c:pt>
                <c:pt idx="11">
                  <c:v>220</c:v>
                </c:pt>
                <c:pt idx="12">
                  <c:v>162</c:v>
                </c:pt>
                <c:pt idx="13">
                  <c:v>125</c:v>
                </c:pt>
                <c:pt idx="14">
                  <c:v>87</c:v>
                </c:pt>
                <c:pt idx="15">
                  <c:v>48</c:v>
                </c:pt>
                <c:pt idx="16">
                  <c:v>45</c:v>
                </c:pt>
                <c:pt idx="17">
                  <c:v>12</c:v>
                </c:pt>
                <c:pt idx="18">
                  <c:v>9</c:v>
                </c:pt>
                <c:pt idx="19">
                  <c:v>6</c:v>
                </c:pt>
                <c:pt idx="20">
                  <c:v>464</c:v>
                </c:pt>
                <c:pt idx="21">
                  <c:v>226</c:v>
                </c:pt>
                <c:pt idx="22">
                  <c:v>160</c:v>
                </c:pt>
                <c:pt idx="23">
                  <c:v>122</c:v>
                </c:pt>
                <c:pt idx="24">
                  <c:v>90</c:v>
                </c:pt>
                <c:pt idx="25">
                  <c:v>55</c:v>
                </c:pt>
                <c:pt idx="26">
                  <c:v>53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</c:numCache>
            </c:numRef>
          </c:xVal>
          <c:yVal>
            <c:numRef>
              <c:f>'Revenue vs Volume'!$L$6:$L$35</c:f>
              <c:numCache>
                <c:formatCode>General</c:formatCode>
                <c:ptCount val="30"/>
                <c:pt idx="0">
                  <c:v>1417157</c:v>
                </c:pt>
                <c:pt idx="1">
                  <c:v>78281</c:v>
                </c:pt>
                <c:pt idx="2">
                  <c:v>370300</c:v>
                </c:pt>
                <c:pt idx="3">
                  <c:v>68862</c:v>
                </c:pt>
                <c:pt idx="4">
                  <c:v>26611</c:v>
                </c:pt>
                <c:pt idx="5">
                  <c:v>41446</c:v>
                </c:pt>
                <c:pt idx="6">
                  <c:v>45521</c:v>
                </c:pt>
                <c:pt idx="7">
                  <c:v>12360</c:v>
                </c:pt>
                <c:pt idx="8">
                  <c:v>15886</c:v>
                </c:pt>
                <c:pt idx="9">
                  <c:v>12331</c:v>
                </c:pt>
                <c:pt idx="10">
                  <c:v>801000</c:v>
                </c:pt>
                <c:pt idx="11">
                  <c:v>75900</c:v>
                </c:pt>
                <c:pt idx="12">
                  <c:v>56700</c:v>
                </c:pt>
                <c:pt idx="13">
                  <c:v>196875</c:v>
                </c:pt>
                <c:pt idx="14">
                  <c:v>90915</c:v>
                </c:pt>
                <c:pt idx="15">
                  <c:v>56928</c:v>
                </c:pt>
                <c:pt idx="16">
                  <c:v>16830</c:v>
                </c:pt>
                <c:pt idx="17">
                  <c:v>18000</c:v>
                </c:pt>
                <c:pt idx="18">
                  <c:v>16200</c:v>
                </c:pt>
                <c:pt idx="19">
                  <c:v>8862</c:v>
                </c:pt>
                <c:pt idx="20">
                  <c:v>97440</c:v>
                </c:pt>
                <c:pt idx="21">
                  <c:v>44974</c:v>
                </c:pt>
                <c:pt idx="22">
                  <c:v>51520</c:v>
                </c:pt>
                <c:pt idx="23">
                  <c:v>19642</c:v>
                </c:pt>
                <c:pt idx="24">
                  <c:v>9810</c:v>
                </c:pt>
                <c:pt idx="25">
                  <c:v>6710</c:v>
                </c:pt>
                <c:pt idx="26">
                  <c:v>5088</c:v>
                </c:pt>
                <c:pt idx="27">
                  <c:v>803</c:v>
                </c:pt>
                <c:pt idx="28">
                  <c:v>3150</c:v>
                </c:pt>
                <c:pt idx="29">
                  <c:v>4472</c:v>
                </c:pt>
              </c:numCache>
            </c:numRef>
          </c:yVal>
          <c:smooth val="0"/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'Revenue vs Volume'!$O$6:$O$35</c:f>
              <c:numCache>
                <c:formatCode>General</c:formatCode>
                <c:ptCount val="30"/>
                <c:pt idx="0">
                  <c:v>261</c:v>
                </c:pt>
                <c:pt idx="1">
                  <c:v>131</c:v>
                </c:pt>
                <c:pt idx="2">
                  <c:v>95</c:v>
                </c:pt>
                <c:pt idx="3">
                  <c:v>77</c:v>
                </c:pt>
                <c:pt idx="4">
                  <c:v>64</c:v>
                </c:pt>
                <c:pt idx="5">
                  <c:v>45</c:v>
                </c:pt>
                <c:pt idx="6">
                  <c:v>37</c:v>
                </c:pt>
                <c:pt idx="7">
                  <c:v>20</c:v>
                </c:pt>
                <c:pt idx="8">
                  <c:v>21</c:v>
                </c:pt>
                <c:pt idx="9">
                  <c:v>28</c:v>
                </c:pt>
                <c:pt idx="10">
                  <c:v>150</c:v>
                </c:pt>
                <c:pt idx="11">
                  <c:v>88</c:v>
                </c:pt>
                <c:pt idx="12">
                  <c:v>62</c:v>
                </c:pt>
                <c:pt idx="13">
                  <c:v>46</c:v>
                </c:pt>
                <c:pt idx="14">
                  <c:v>66</c:v>
                </c:pt>
                <c:pt idx="15">
                  <c:v>44</c:v>
                </c:pt>
                <c:pt idx="16">
                  <c:v>52</c:v>
                </c:pt>
                <c:pt idx="17">
                  <c:v>22</c:v>
                </c:pt>
                <c:pt idx="18">
                  <c:v>20</c:v>
                </c:pt>
                <c:pt idx="19">
                  <c:v>10</c:v>
                </c:pt>
                <c:pt idx="20">
                  <c:v>128</c:v>
                </c:pt>
                <c:pt idx="21">
                  <c:v>84</c:v>
                </c:pt>
                <c:pt idx="22">
                  <c:v>67</c:v>
                </c:pt>
                <c:pt idx="23">
                  <c:v>63</c:v>
                </c:pt>
                <c:pt idx="24">
                  <c:v>44</c:v>
                </c:pt>
                <c:pt idx="25">
                  <c:v>27</c:v>
                </c:pt>
                <c:pt idx="26">
                  <c:v>28</c:v>
                </c:pt>
                <c:pt idx="27">
                  <c:v>12</c:v>
                </c:pt>
                <c:pt idx="28">
                  <c:v>20</c:v>
                </c:pt>
                <c:pt idx="29">
                  <c:v>18</c:v>
                </c:pt>
              </c:numCache>
            </c:numRef>
          </c:xVal>
          <c:yVal>
            <c:numRef>
              <c:f>'Revenue vs Volume'!$P$6:$P$35</c:f>
              <c:numCache>
                <c:formatCode>General</c:formatCode>
                <c:ptCount val="30"/>
                <c:pt idx="0">
                  <c:v>834939</c:v>
                </c:pt>
                <c:pt idx="1">
                  <c:v>48601</c:v>
                </c:pt>
                <c:pt idx="2">
                  <c:v>218500</c:v>
                </c:pt>
                <c:pt idx="3">
                  <c:v>38423</c:v>
                </c:pt>
                <c:pt idx="4">
                  <c:v>19136</c:v>
                </c:pt>
                <c:pt idx="5">
                  <c:v>40545</c:v>
                </c:pt>
                <c:pt idx="6">
                  <c:v>34373</c:v>
                </c:pt>
                <c:pt idx="7">
                  <c:v>20600</c:v>
                </c:pt>
                <c:pt idx="8">
                  <c:v>25662</c:v>
                </c:pt>
                <c:pt idx="9">
                  <c:v>18172</c:v>
                </c:pt>
                <c:pt idx="10">
                  <c:v>270000</c:v>
                </c:pt>
                <c:pt idx="11">
                  <c:v>30360</c:v>
                </c:pt>
                <c:pt idx="12">
                  <c:v>21700</c:v>
                </c:pt>
                <c:pt idx="13">
                  <c:v>72450</c:v>
                </c:pt>
                <c:pt idx="14">
                  <c:v>68970</c:v>
                </c:pt>
                <c:pt idx="15">
                  <c:v>52184</c:v>
                </c:pt>
                <c:pt idx="16">
                  <c:v>19448</c:v>
                </c:pt>
                <c:pt idx="17">
                  <c:v>33000</c:v>
                </c:pt>
                <c:pt idx="18">
                  <c:v>36000</c:v>
                </c:pt>
                <c:pt idx="19">
                  <c:v>14770</c:v>
                </c:pt>
                <c:pt idx="20">
                  <c:v>26880</c:v>
                </c:pt>
                <c:pt idx="21">
                  <c:v>16716</c:v>
                </c:pt>
                <c:pt idx="22">
                  <c:v>21574</c:v>
                </c:pt>
                <c:pt idx="23">
                  <c:v>10143</c:v>
                </c:pt>
                <c:pt idx="24">
                  <c:v>4796</c:v>
                </c:pt>
                <c:pt idx="25">
                  <c:v>3294</c:v>
                </c:pt>
                <c:pt idx="26">
                  <c:v>2688</c:v>
                </c:pt>
                <c:pt idx="27">
                  <c:v>876</c:v>
                </c:pt>
                <c:pt idx="28">
                  <c:v>4500</c:v>
                </c:pt>
                <c:pt idx="29">
                  <c:v>10062</c:v>
                </c:pt>
              </c:numCache>
            </c:numRef>
          </c:yVal>
          <c:smooth val="0"/>
        </c:ser>
        <c:ser>
          <c:idx val="2"/>
          <c:order val="2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'Revenue vs Volume'!$S$5:$S$35</c:f>
              <c:strCache>
                <c:ptCount val="31"/>
                <c:pt idx="0">
                  <c:v>Sum of Sales</c:v>
                </c:pt>
                <c:pt idx="1">
                  <c:v>210</c:v>
                </c:pt>
                <c:pt idx="2">
                  <c:v>87</c:v>
                </c:pt>
                <c:pt idx="3">
                  <c:v>76</c:v>
                </c:pt>
                <c:pt idx="4">
                  <c:v>59</c:v>
                </c:pt>
                <c:pt idx="5">
                  <c:v>32</c:v>
                </c:pt>
                <c:pt idx="6">
                  <c:v>21</c:v>
                </c:pt>
                <c:pt idx="7">
                  <c:v>26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301</c:v>
                </c:pt>
                <c:pt idx="12">
                  <c:v>149</c:v>
                </c:pt>
                <c:pt idx="13">
                  <c:v>109</c:v>
                </c:pt>
                <c:pt idx="14">
                  <c:v>85</c:v>
                </c:pt>
                <c:pt idx="15">
                  <c:v>42</c:v>
                </c:pt>
                <c:pt idx="16">
                  <c:v>18</c:v>
                </c:pt>
                <c:pt idx="17">
                  <c:v>8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317</c:v>
                </c:pt>
                <c:pt idx="22">
                  <c:v>154</c:v>
                </c:pt>
                <c:pt idx="23">
                  <c:v>115</c:v>
                </c:pt>
                <c:pt idx="24">
                  <c:v>87</c:v>
                </c:pt>
                <c:pt idx="25">
                  <c:v>58</c:v>
                </c:pt>
                <c:pt idx="26">
                  <c:v>37</c:v>
                </c:pt>
                <c:pt idx="27">
                  <c:v>36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</c:strCache>
            </c:strRef>
          </c:xVal>
          <c:yVal>
            <c:numRef>
              <c:f>'Revenue vs Volume'!$T$5:$T$35</c:f>
              <c:numCache>
                <c:formatCode>General</c:formatCode>
                <c:ptCount val="31"/>
                <c:pt idx="0">
                  <c:v>0</c:v>
                </c:pt>
                <c:pt idx="1">
                  <c:v>671790</c:v>
                </c:pt>
                <c:pt idx="2">
                  <c:v>32277</c:v>
                </c:pt>
                <c:pt idx="3">
                  <c:v>174800</c:v>
                </c:pt>
                <c:pt idx="4">
                  <c:v>29441</c:v>
                </c:pt>
                <c:pt idx="5">
                  <c:v>9568</c:v>
                </c:pt>
                <c:pt idx="6">
                  <c:v>18921</c:v>
                </c:pt>
                <c:pt idx="7">
                  <c:v>24154</c:v>
                </c:pt>
                <c:pt idx="8">
                  <c:v>6180</c:v>
                </c:pt>
                <c:pt idx="9">
                  <c:v>3666</c:v>
                </c:pt>
                <c:pt idx="10">
                  <c:v>2596</c:v>
                </c:pt>
                <c:pt idx="11">
                  <c:v>541800</c:v>
                </c:pt>
                <c:pt idx="12">
                  <c:v>51405</c:v>
                </c:pt>
                <c:pt idx="13">
                  <c:v>38150</c:v>
                </c:pt>
                <c:pt idx="14">
                  <c:v>133875</c:v>
                </c:pt>
                <c:pt idx="15">
                  <c:v>43890</c:v>
                </c:pt>
                <c:pt idx="16">
                  <c:v>21348</c:v>
                </c:pt>
                <c:pt idx="17">
                  <c:v>2992</c:v>
                </c:pt>
                <c:pt idx="18">
                  <c:v>7500</c:v>
                </c:pt>
                <c:pt idx="19">
                  <c:v>1800</c:v>
                </c:pt>
                <c:pt idx="20">
                  <c:v>5908</c:v>
                </c:pt>
                <c:pt idx="21">
                  <c:v>66570</c:v>
                </c:pt>
                <c:pt idx="22">
                  <c:v>30646</c:v>
                </c:pt>
                <c:pt idx="23">
                  <c:v>37030</c:v>
                </c:pt>
                <c:pt idx="24">
                  <c:v>14007</c:v>
                </c:pt>
                <c:pt idx="25">
                  <c:v>6322</c:v>
                </c:pt>
                <c:pt idx="26">
                  <c:v>4514</c:v>
                </c:pt>
                <c:pt idx="27">
                  <c:v>3456</c:v>
                </c:pt>
                <c:pt idx="28">
                  <c:v>365</c:v>
                </c:pt>
                <c:pt idx="29">
                  <c:v>1350</c:v>
                </c:pt>
                <c:pt idx="30">
                  <c:v>2236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021782288"/>
        <c:axId val="-1021780656"/>
      </c:scatterChart>
      <c:valAx>
        <c:axId val="-10217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780656"/>
        <c:crosses val="autoZero"/>
        <c:crossBetween val="midCat"/>
      </c:valAx>
      <c:valAx>
        <c:axId val="-102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7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in Cochin 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Sales'!$F$3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Sales'!$E$4:$E$10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'Sum Of Sales'!$F$4:$F$10</c:f>
              <c:numCache>
                <c:formatCode>General</c:formatCode>
                <c:ptCount val="7"/>
                <c:pt idx="0">
                  <c:v>267</c:v>
                </c:pt>
                <c:pt idx="1">
                  <c:v>208</c:v>
                </c:pt>
                <c:pt idx="2">
                  <c:v>227</c:v>
                </c:pt>
                <c:pt idx="3">
                  <c:v>266</c:v>
                </c:pt>
                <c:pt idx="4">
                  <c:v>346</c:v>
                </c:pt>
                <c:pt idx="5">
                  <c:v>277</c:v>
                </c:pt>
                <c:pt idx="6">
                  <c:v>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1781200"/>
        <c:axId val="-1021785008"/>
      </c:barChart>
      <c:catAx>
        <c:axId val="-10217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785008"/>
        <c:crosses val="autoZero"/>
        <c:auto val="1"/>
        <c:lblAlgn val="ctr"/>
        <c:lblOffset val="100"/>
        <c:noMultiLvlLbl val="0"/>
      </c:catAx>
      <c:valAx>
        <c:axId val="-10217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7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29307</xdr:colOff>
      <xdr:row>7</xdr:row>
      <xdr:rowOff>17585</xdr:rowOff>
    </xdr:from>
    <xdr:to>
      <xdr:col>14</xdr:col>
      <xdr:colOff>334107</xdr:colOff>
      <xdr:row>22</xdr:row>
      <xdr:rowOff>35170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602973</xdr:colOff>
      <xdr:row>2</xdr:row>
      <xdr:rowOff>6626</xdr:rowOff>
    </xdr:from>
    <xdr:to>
      <xdr:col>19</xdr:col>
      <xdr:colOff>602973</xdr:colOff>
      <xdr:row>13</xdr:row>
      <xdr:rowOff>6626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17</xdr:row>
      <xdr:rowOff>19879</xdr:rowOff>
    </xdr:from>
    <xdr:to>
      <xdr:col>20</xdr:col>
      <xdr:colOff>13252</xdr:colOff>
      <xdr:row>27</xdr:row>
      <xdr:rowOff>172278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6626</xdr:colOff>
      <xdr:row>32</xdr:row>
      <xdr:rowOff>6626</xdr:rowOff>
    </xdr:from>
    <xdr:to>
      <xdr:col>20</xdr:col>
      <xdr:colOff>13252</xdr:colOff>
      <xdr:row>43</xdr:row>
      <xdr:rowOff>13252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37</xdr:row>
      <xdr:rowOff>0</xdr:rowOff>
    </xdr:from>
    <xdr:to>
      <xdr:col>19</xdr:col>
      <xdr:colOff>591670</xdr:colOff>
      <xdr:row>65</xdr:row>
      <xdr:rowOff>116540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9525</xdr:rowOff>
    </xdr:from>
    <xdr:to>
      <xdr:col>12</xdr:col>
      <xdr:colOff>241300</xdr:colOff>
      <xdr:row>20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000.508044212962" createdVersion="5" refreshedVersion="5" minRefreshableVersion="3" recordCount="1351">
  <cacheSource type="worksheet">
    <worksheetSource ref="A1:F1048576" sheet="Sales Data"/>
  </cacheSource>
  <cacheFields count="6">
    <cacheField name="Date" numFmtId="14">
      <sharedItems containsNonDate="0" containsDate="1" containsString="0" containsBlank="1" minDate="2021-04-01T00:00:00" maxDate="2021-04-16T00:00:00" count="16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m/>
      </sharedItems>
    </cacheField>
    <cacheField name="SKU" numFmtId="0">
      <sharedItems containsBlank="1" count="31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m/>
      </sharedItems>
    </cacheField>
    <cacheField name="City" numFmtId="0">
      <sharedItems containsBlank="1" count="4">
        <s v="H"/>
        <s v="M"/>
        <s v="C"/>
        <m/>
      </sharedItems>
    </cacheField>
    <cacheField name="Sales" numFmtId="0">
      <sharedItems containsString="0" containsBlank="1" containsNumber="1" containsInteger="1" minValue="0" maxValue="37"/>
    </cacheField>
    <cacheField name="Price" numFmtId="0">
      <sharedItems containsString="0" containsBlank="1" containsNumber="1" containsInteger="1" minValue="73" maxValue="3199"/>
    </cacheField>
    <cacheField name="Revenue" numFmtId="164">
      <sharedItems containsString="0" containsBlank="1" containsNumber="1" containsInteger="1" minValue="0" maxValue="108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5000.550156365738" createdVersion="5" refreshedVersion="5" minRefreshableVersion="3" recordCount="1351">
  <cacheSource type="worksheet">
    <worksheetSource ref="A1:G1048576" sheet="Sales Data"/>
  </cacheSource>
  <cacheFields count="7">
    <cacheField name="Date" numFmtId="14">
      <sharedItems containsNonDate="0" containsDate="1" containsString="0" containsBlank="1" minDate="2021-04-01T00:00:00" maxDate="2021-04-16T00:00:00" count="16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m/>
      </sharedItems>
    </cacheField>
    <cacheField name="SKU" numFmtId="0">
      <sharedItems containsBlank="1" count="31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m/>
      </sharedItems>
    </cacheField>
    <cacheField name="City" numFmtId="0">
      <sharedItems containsBlank="1" count="4">
        <s v="H"/>
        <s v="M"/>
        <s v="C"/>
        <m/>
      </sharedItems>
    </cacheField>
    <cacheField name="Sales" numFmtId="0">
      <sharedItems containsString="0" containsBlank="1" containsNumber="1" containsInteger="1" minValue="0" maxValue="37"/>
    </cacheField>
    <cacheField name="Price" numFmtId="0">
      <sharedItems containsString="0" containsBlank="1" containsNumber="1" containsInteger="1" minValue="73" maxValue="3199"/>
    </cacheField>
    <cacheField name="Revenue" numFmtId="164">
      <sharedItems containsString="0" containsBlank="1" containsNumber="1" containsInteger="1" minValue="0" maxValue="108766"/>
    </cacheField>
    <cacheField name="Day" numFmtId="0">
      <sharedItems containsBlank="1" count="8">
        <s v="Thursday"/>
        <s v="Friday"/>
        <s v="Saturday"/>
        <s v="Sunday"/>
        <s v="Monday"/>
        <s v="Tuesday"/>
        <s v="Wednes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1">
  <r>
    <x v="0"/>
    <x v="0"/>
    <x v="0"/>
    <n v="26"/>
    <n v="210"/>
    <n v="5460"/>
  </r>
  <r>
    <x v="0"/>
    <x v="1"/>
    <x v="0"/>
    <n v="13"/>
    <n v="199"/>
    <n v="2587"/>
  </r>
  <r>
    <x v="0"/>
    <x v="2"/>
    <x v="0"/>
    <n v="9"/>
    <n v="322"/>
    <n v="2898"/>
  </r>
  <r>
    <x v="0"/>
    <x v="3"/>
    <x v="0"/>
    <n v="6"/>
    <n v="161"/>
    <n v="966"/>
  </r>
  <r>
    <x v="0"/>
    <x v="4"/>
    <x v="0"/>
    <n v="8"/>
    <n v="109"/>
    <n v="872"/>
  </r>
  <r>
    <x v="0"/>
    <x v="5"/>
    <x v="0"/>
    <n v="3"/>
    <n v="122"/>
    <n v="366"/>
  </r>
  <r>
    <x v="0"/>
    <x v="6"/>
    <x v="0"/>
    <n v="3"/>
    <n v="96"/>
    <n v="288"/>
  </r>
  <r>
    <x v="0"/>
    <x v="7"/>
    <x v="0"/>
    <n v="2"/>
    <n v="73"/>
    <n v="146"/>
  </r>
  <r>
    <x v="0"/>
    <x v="8"/>
    <x v="0"/>
    <n v="0"/>
    <n v="225"/>
    <n v="0"/>
  </r>
  <r>
    <x v="0"/>
    <x v="9"/>
    <x v="0"/>
    <n v="0"/>
    <n v="559"/>
    <n v="0"/>
  </r>
  <r>
    <x v="0"/>
    <x v="10"/>
    <x v="0"/>
    <n v="31"/>
    <n v="3199"/>
    <n v="99169"/>
  </r>
  <r>
    <x v="0"/>
    <x v="11"/>
    <x v="0"/>
    <n v="10"/>
    <n v="371"/>
    <n v="3710"/>
  </r>
  <r>
    <x v="0"/>
    <x v="12"/>
    <x v="0"/>
    <n v="10"/>
    <n v="2300"/>
    <n v="23000"/>
  </r>
  <r>
    <x v="0"/>
    <x v="13"/>
    <x v="0"/>
    <n v="7"/>
    <n v="499"/>
    <n v="3493"/>
  </r>
  <r>
    <x v="0"/>
    <x v="14"/>
    <x v="0"/>
    <n v="5"/>
    <n v="299"/>
    <n v="1495"/>
  </r>
  <r>
    <x v="0"/>
    <x v="15"/>
    <x v="0"/>
    <n v="5"/>
    <n v="901"/>
    <n v="4505"/>
  </r>
  <r>
    <x v="0"/>
    <x v="16"/>
    <x v="0"/>
    <n v="3"/>
    <n v="929"/>
    <n v="2787"/>
  </r>
  <r>
    <x v="0"/>
    <x v="17"/>
    <x v="0"/>
    <n v="2"/>
    <n v="1030"/>
    <n v="2060"/>
  </r>
  <r>
    <x v="0"/>
    <x v="18"/>
    <x v="0"/>
    <n v="0"/>
    <n v="1222"/>
    <n v="0"/>
  </r>
  <r>
    <x v="0"/>
    <x v="19"/>
    <x v="0"/>
    <n v="2"/>
    <n v="649"/>
    <n v="1298"/>
  </r>
  <r>
    <x v="0"/>
    <x v="20"/>
    <x v="0"/>
    <n v="26"/>
    <n v="1800"/>
    <n v="46800"/>
  </r>
  <r>
    <x v="0"/>
    <x v="21"/>
    <x v="0"/>
    <n v="13"/>
    <n v="345"/>
    <n v="4485"/>
  </r>
  <r>
    <x v="0"/>
    <x v="22"/>
    <x v="0"/>
    <n v="9"/>
    <n v="350"/>
    <n v="3150"/>
  </r>
  <r>
    <x v="0"/>
    <x v="23"/>
    <x v="0"/>
    <n v="7"/>
    <n v="1575"/>
    <n v="11025"/>
  </r>
  <r>
    <x v="0"/>
    <x v="24"/>
    <x v="0"/>
    <n v="4"/>
    <n v="1045"/>
    <n v="4180"/>
  </r>
  <r>
    <x v="0"/>
    <x v="25"/>
    <x v="0"/>
    <n v="2"/>
    <n v="1186"/>
    <n v="2372"/>
  </r>
  <r>
    <x v="0"/>
    <x v="26"/>
    <x v="0"/>
    <n v="3"/>
    <n v="374"/>
    <n v="1122"/>
  </r>
  <r>
    <x v="0"/>
    <x v="27"/>
    <x v="0"/>
    <n v="1"/>
    <n v="1500"/>
    <n v="1500"/>
  </r>
  <r>
    <x v="0"/>
    <x v="28"/>
    <x v="0"/>
    <n v="0"/>
    <n v="1800"/>
    <n v="0"/>
  </r>
  <r>
    <x v="0"/>
    <x v="29"/>
    <x v="0"/>
    <n v="2"/>
    <n v="1477"/>
    <n v="2954"/>
  </r>
  <r>
    <x v="0"/>
    <x v="0"/>
    <x v="1"/>
    <n v="17"/>
    <n v="210"/>
    <n v="3570"/>
  </r>
  <r>
    <x v="0"/>
    <x v="1"/>
    <x v="1"/>
    <n v="12"/>
    <n v="199"/>
    <n v="2388"/>
  </r>
  <r>
    <x v="0"/>
    <x v="2"/>
    <x v="1"/>
    <n v="8"/>
    <n v="322"/>
    <n v="2576"/>
  </r>
  <r>
    <x v="0"/>
    <x v="3"/>
    <x v="1"/>
    <n v="5"/>
    <n v="161"/>
    <n v="805"/>
  </r>
  <r>
    <x v="0"/>
    <x v="4"/>
    <x v="1"/>
    <n v="5"/>
    <n v="109"/>
    <n v="545"/>
  </r>
  <r>
    <x v="0"/>
    <x v="5"/>
    <x v="1"/>
    <n v="2"/>
    <n v="122"/>
    <n v="244"/>
  </r>
  <r>
    <x v="0"/>
    <x v="6"/>
    <x v="1"/>
    <n v="3"/>
    <n v="96"/>
    <n v="288"/>
  </r>
  <r>
    <x v="0"/>
    <x v="7"/>
    <x v="1"/>
    <n v="1"/>
    <n v="73"/>
    <n v="73"/>
  </r>
  <r>
    <x v="0"/>
    <x v="8"/>
    <x v="1"/>
    <n v="0"/>
    <n v="225"/>
    <n v="0"/>
  </r>
  <r>
    <x v="0"/>
    <x v="9"/>
    <x v="1"/>
    <n v="0"/>
    <n v="559"/>
    <n v="0"/>
  </r>
  <r>
    <x v="0"/>
    <x v="10"/>
    <x v="1"/>
    <n v="14"/>
    <n v="3199"/>
    <n v="44786"/>
  </r>
  <r>
    <x v="0"/>
    <x v="11"/>
    <x v="1"/>
    <n v="13"/>
    <n v="371"/>
    <n v="4823"/>
  </r>
  <r>
    <x v="0"/>
    <x v="12"/>
    <x v="1"/>
    <n v="8"/>
    <n v="2300"/>
    <n v="18400"/>
  </r>
  <r>
    <x v="0"/>
    <x v="13"/>
    <x v="1"/>
    <n v="1"/>
    <n v="499"/>
    <n v="499"/>
  </r>
  <r>
    <x v="0"/>
    <x v="14"/>
    <x v="1"/>
    <n v="2"/>
    <n v="299"/>
    <n v="598"/>
  </r>
  <r>
    <x v="0"/>
    <x v="15"/>
    <x v="1"/>
    <n v="0"/>
    <n v="901"/>
    <n v="0"/>
  </r>
  <r>
    <x v="0"/>
    <x v="16"/>
    <x v="1"/>
    <n v="4"/>
    <n v="929"/>
    <n v="3716"/>
  </r>
  <r>
    <x v="0"/>
    <x v="17"/>
    <x v="1"/>
    <n v="1"/>
    <n v="1030"/>
    <n v="1030"/>
  </r>
  <r>
    <x v="0"/>
    <x v="18"/>
    <x v="1"/>
    <n v="0"/>
    <n v="1222"/>
    <n v="0"/>
  </r>
  <r>
    <x v="0"/>
    <x v="19"/>
    <x v="1"/>
    <n v="0"/>
    <n v="649"/>
    <n v="0"/>
  </r>
  <r>
    <x v="0"/>
    <x v="20"/>
    <x v="1"/>
    <n v="20"/>
    <n v="1800"/>
    <n v="36000"/>
  </r>
  <r>
    <x v="0"/>
    <x v="21"/>
    <x v="1"/>
    <n v="8"/>
    <n v="345"/>
    <n v="2760"/>
  </r>
  <r>
    <x v="0"/>
    <x v="22"/>
    <x v="1"/>
    <n v="8"/>
    <n v="350"/>
    <n v="2800"/>
  </r>
  <r>
    <x v="0"/>
    <x v="23"/>
    <x v="1"/>
    <n v="4"/>
    <n v="1575"/>
    <n v="6300"/>
  </r>
  <r>
    <x v="0"/>
    <x v="24"/>
    <x v="1"/>
    <n v="3"/>
    <n v="1045"/>
    <n v="3135"/>
  </r>
  <r>
    <x v="0"/>
    <x v="25"/>
    <x v="1"/>
    <n v="0"/>
    <n v="1186"/>
    <n v="0"/>
  </r>
  <r>
    <x v="0"/>
    <x v="26"/>
    <x v="1"/>
    <n v="0"/>
    <n v="374"/>
    <n v="0"/>
  </r>
  <r>
    <x v="0"/>
    <x v="27"/>
    <x v="1"/>
    <n v="0"/>
    <n v="1500"/>
    <n v="0"/>
  </r>
  <r>
    <x v="0"/>
    <x v="28"/>
    <x v="1"/>
    <n v="0"/>
    <n v="1800"/>
    <n v="0"/>
  </r>
  <r>
    <x v="0"/>
    <x v="29"/>
    <x v="1"/>
    <n v="1"/>
    <n v="1477"/>
    <n v="1477"/>
  </r>
  <r>
    <x v="0"/>
    <x v="0"/>
    <x v="2"/>
    <n v="14"/>
    <n v="210"/>
    <n v="2940"/>
  </r>
  <r>
    <x v="0"/>
    <x v="1"/>
    <x v="2"/>
    <n v="9"/>
    <n v="199"/>
    <n v="1791"/>
  </r>
  <r>
    <x v="0"/>
    <x v="2"/>
    <x v="2"/>
    <n v="6"/>
    <n v="322"/>
    <n v="1932"/>
  </r>
  <r>
    <x v="0"/>
    <x v="3"/>
    <x v="2"/>
    <n v="5"/>
    <n v="161"/>
    <n v="805"/>
  </r>
  <r>
    <x v="0"/>
    <x v="4"/>
    <x v="2"/>
    <n v="2"/>
    <n v="109"/>
    <n v="218"/>
  </r>
  <r>
    <x v="0"/>
    <x v="5"/>
    <x v="2"/>
    <n v="2"/>
    <n v="122"/>
    <n v="244"/>
  </r>
  <r>
    <x v="0"/>
    <x v="6"/>
    <x v="2"/>
    <n v="2"/>
    <n v="96"/>
    <n v="192"/>
  </r>
  <r>
    <x v="0"/>
    <x v="7"/>
    <x v="2"/>
    <n v="1"/>
    <n v="73"/>
    <n v="73"/>
  </r>
  <r>
    <x v="0"/>
    <x v="8"/>
    <x v="2"/>
    <n v="1"/>
    <n v="225"/>
    <n v="225"/>
  </r>
  <r>
    <x v="0"/>
    <x v="9"/>
    <x v="2"/>
    <n v="2"/>
    <n v="559"/>
    <n v="1118"/>
  </r>
  <r>
    <x v="0"/>
    <x v="10"/>
    <x v="2"/>
    <n v="12"/>
    <n v="3199"/>
    <n v="38388"/>
  </r>
  <r>
    <x v="0"/>
    <x v="11"/>
    <x v="2"/>
    <n v="3"/>
    <n v="371"/>
    <n v="1113"/>
  </r>
  <r>
    <x v="0"/>
    <x v="12"/>
    <x v="2"/>
    <n v="3"/>
    <n v="2300"/>
    <n v="6900"/>
  </r>
  <r>
    <x v="0"/>
    <x v="13"/>
    <x v="2"/>
    <n v="8"/>
    <n v="499"/>
    <n v="3992"/>
  </r>
  <r>
    <x v="0"/>
    <x v="14"/>
    <x v="2"/>
    <n v="4"/>
    <n v="299"/>
    <n v="1196"/>
  </r>
  <r>
    <x v="0"/>
    <x v="15"/>
    <x v="2"/>
    <n v="4"/>
    <n v="901"/>
    <n v="3604"/>
  </r>
  <r>
    <x v="0"/>
    <x v="16"/>
    <x v="2"/>
    <n v="2"/>
    <n v="929"/>
    <n v="1858"/>
  </r>
  <r>
    <x v="0"/>
    <x v="17"/>
    <x v="2"/>
    <n v="2"/>
    <n v="1030"/>
    <n v="2060"/>
  </r>
  <r>
    <x v="0"/>
    <x v="18"/>
    <x v="2"/>
    <n v="0"/>
    <n v="1222"/>
    <n v="0"/>
  </r>
  <r>
    <x v="0"/>
    <x v="19"/>
    <x v="2"/>
    <n v="3"/>
    <n v="649"/>
    <n v="1947"/>
  </r>
  <r>
    <x v="0"/>
    <x v="20"/>
    <x v="2"/>
    <n v="9"/>
    <n v="1800"/>
    <n v="16200"/>
  </r>
  <r>
    <x v="0"/>
    <x v="21"/>
    <x v="2"/>
    <n v="7"/>
    <n v="345"/>
    <n v="2415"/>
  </r>
  <r>
    <x v="0"/>
    <x v="22"/>
    <x v="2"/>
    <n v="6"/>
    <n v="350"/>
    <n v="2100"/>
  </r>
  <r>
    <x v="0"/>
    <x v="23"/>
    <x v="2"/>
    <n v="4"/>
    <n v="1575"/>
    <n v="6300"/>
  </r>
  <r>
    <x v="0"/>
    <x v="24"/>
    <x v="2"/>
    <n v="4"/>
    <n v="1045"/>
    <n v="4180"/>
  </r>
  <r>
    <x v="0"/>
    <x v="25"/>
    <x v="2"/>
    <n v="3"/>
    <n v="1186"/>
    <n v="3558"/>
  </r>
  <r>
    <x v="0"/>
    <x v="26"/>
    <x v="2"/>
    <n v="4"/>
    <n v="374"/>
    <n v="1496"/>
  </r>
  <r>
    <x v="0"/>
    <x v="27"/>
    <x v="2"/>
    <n v="2"/>
    <n v="1500"/>
    <n v="3000"/>
  </r>
  <r>
    <x v="0"/>
    <x v="28"/>
    <x v="2"/>
    <n v="0"/>
    <n v="1800"/>
    <n v="0"/>
  </r>
  <r>
    <x v="0"/>
    <x v="29"/>
    <x v="2"/>
    <n v="2"/>
    <n v="1477"/>
    <n v="2954"/>
  </r>
  <r>
    <x v="1"/>
    <x v="0"/>
    <x v="0"/>
    <n v="26"/>
    <n v="210"/>
    <n v="5460"/>
  </r>
  <r>
    <x v="1"/>
    <x v="1"/>
    <x v="0"/>
    <n v="12"/>
    <n v="199"/>
    <n v="2388"/>
  </r>
  <r>
    <x v="1"/>
    <x v="2"/>
    <x v="0"/>
    <n v="9"/>
    <n v="322"/>
    <n v="2898"/>
  </r>
  <r>
    <x v="1"/>
    <x v="3"/>
    <x v="0"/>
    <n v="6"/>
    <n v="161"/>
    <n v="966"/>
  </r>
  <r>
    <x v="1"/>
    <x v="4"/>
    <x v="0"/>
    <n v="8"/>
    <n v="109"/>
    <n v="872"/>
  </r>
  <r>
    <x v="1"/>
    <x v="5"/>
    <x v="0"/>
    <n v="4"/>
    <n v="122"/>
    <n v="488"/>
  </r>
  <r>
    <x v="1"/>
    <x v="6"/>
    <x v="0"/>
    <n v="3"/>
    <n v="96"/>
    <n v="288"/>
  </r>
  <r>
    <x v="1"/>
    <x v="7"/>
    <x v="0"/>
    <n v="0"/>
    <n v="73"/>
    <n v="0"/>
  </r>
  <r>
    <x v="1"/>
    <x v="8"/>
    <x v="0"/>
    <n v="2"/>
    <n v="225"/>
    <n v="450"/>
  </r>
  <r>
    <x v="1"/>
    <x v="9"/>
    <x v="0"/>
    <n v="0"/>
    <n v="559"/>
    <n v="0"/>
  </r>
  <r>
    <x v="1"/>
    <x v="10"/>
    <x v="0"/>
    <n v="28"/>
    <n v="3199"/>
    <n v="89572"/>
  </r>
  <r>
    <x v="1"/>
    <x v="11"/>
    <x v="0"/>
    <n v="14"/>
    <n v="371"/>
    <n v="5194"/>
  </r>
  <r>
    <x v="1"/>
    <x v="12"/>
    <x v="0"/>
    <n v="10"/>
    <n v="2300"/>
    <n v="23000"/>
  </r>
  <r>
    <x v="1"/>
    <x v="13"/>
    <x v="0"/>
    <n v="9"/>
    <n v="499"/>
    <n v="4491"/>
  </r>
  <r>
    <x v="1"/>
    <x v="14"/>
    <x v="0"/>
    <n v="7"/>
    <n v="299"/>
    <n v="2093"/>
  </r>
  <r>
    <x v="1"/>
    <x v="15"/>
    <x v="0"/>
    <n v="5"/>
    <n v="901"/>
    <n v="4505"/>
  </r>
  <r>
    <x v="1"/>
    <x v="16"/>
    <x v="0"/>
    <n v="3"/>
    <n v="929"/>
    <n v="2787"/>
  </r>
  <r>
    <x v="1"/>
    <x v="17"/>
    <x v="0"/>
    <n v="0"/>
    <n v="1030"/>
    <n v="0"/>
  </r>
  <r>
    <x v="1"/>
    <x v="18"/>
    <x v="0"/>
    <n v="1"/>
    <n v="1222"/>
    <n v="1222"/>
  </r>
  <r>
    <x v="1"/>
    <x v="19"/>
    <x v="0"/>
    <n v="3"/>
    <n v="649"/>
    <n v="1947"/>
  </r>
  <r>
    <x v="1"/>
    <x v="20"/>
    <x v="0"/>
    <n v="32"/>
    <n v="1800"/>
    <n v="57600"/>
  </r>
  <r>
    <x v="1"/>
    <x v="21"/>
    <x v="0"/>
    <n v="16"/>
    <n v="345"/>
    <n v="5520"/>
  </r>
  <r>
    <x v="1"/>
    <x v="22"/>
    <x v="0"/>
    <n v="11"/>
    <n v="350"/>
    <n v="3850"/>
  </r>
  <r>
    <x v="1"/>
    <x v="23"/>
    <x v="0"/>
    <n v="7"/>
    <n v="1575"/>
    <n v="11025"/>
  </r>
  <r>
    <x v="1"/>
    <x v="24"/>
    <x v="0"/>
    <n v="6"/>
    <n v="1045"/>
    <n v="6270"/>
  </r>
  <r>
    <x v="1"/>
    <x v="25"/>
    <x v="0"/>
    <n v="3"/>
    <n v="1186"/>
    <n v="3558"/>
  </r>
  <r>
    <x v="1"/>
    <x v="26"/>
    <x v="0"/>
    <n v="4"/>
    <n v="374"/>
    <n v="1496"/>
  </r>
  <r>
    <x v="1"/>
    <x v="27"/>
    <x v="0"/>
    <n v="1"/>
    <n v="1500"/>
    <n v="1500"/>
  </r>
  <r>
    <x v="1"/>
    <x v="28"/>
    <x v="0"/>
    <n v="0"/>
    <n v="1800"/>
    <n v="0"/>
  </r>
  <r>
    <x v="1"/>
    <x v="29"/>
    <x v="0"/>
    <n v="0"/>
    <n v="1477"/>
    <n v="0"/>
  </r>
  <r>
    <x v="1"/>
    <x v="0"/>
    <x v="1"/>
    <n v="23"/>
    <n v="210"/>
    <n v="4830"/>
  </r>
  <r>
    <x v="1"/>
    <x v="1"/>
    <x v="1"/>
    <n v="9"/>
    <n v="199"/>
    <n v="1791"/>
  </r>
  <r>
    <x v="1"/>
    <x v="2"/>
    <x v="1"/>
    <n v="6"/>
    <n v="322"/>
    <n v="1932"/>
  </r>
  <r>
    <x v="1"/>
    <x v="3"/>
    <x v="1"/>
    <n v="5"/>
    <n v="161"/>
    <n v="805"/>
  </r>
  <r>
    <x v="1"/>
    <x v="4"/>
    <x v="1"/>
    <n v="5"/>
    <n v="109"/>
    <n v="545"/>
  </r>
  <r>
    <x v="1"/>
    <x v="5"/>
    <x v="1"/>
    <n v="4"/>
    <n v="122"/>
    <n v="488"/>
  </r>
  <r>
    <x v="1"/>
    <x v="6"/>
    <x v="1"/>
    <n v="1"/>
    <n v="96"/>
    <n v="96"/>
  </r>
  <r>
    <x v="1"/>
    <x v="7"/>
    <x v="1"/>
    <n v="0"/>
    <n v="73"/>
    <n v="0"/>
  </r>
  <r>
    <x v="1"/>
    <x v="8"/>
    <x v="1"/>
    <n v="1"/>
    <n v="225"/>
    <n v="225"/>
  </r>
  <r>
    <x v="1"/>
    <x v="9"/>
    <x v="1"/>
    <n v="0"/>
    <n v="559"/>
    <n v="0"/>
  </r>
  <r>
    <x v="1"/>
    <x v="10"/>
    <x v="1"/>
    <n v="9"/>
    <n v="3199"/>
    <n v="28791"/>
  </r>
  <r>
    <x v="1"/>
    <x v="11"/>
    <x v="1"/>
    <n v="5"/>
    <n v="371"/>
    <n v="1855"/>
  </r>
  <r>
    <x v="1"/>
    <x v="12"/>
    <x v="1"/>
    <n v="5"/>
    <n v="2300"/>
    <n v="11500"/>
  </r>
  <r>
    <x v="1"/>
    <x v="13"/>
    <x v="1"/>
    <n v="1"/>
    <n v="499"/>
    <n v="499"/>
  </r>
  <r>
    <x v="1"/>
    <x v="14"/>
    <x v="1"/>
    <n v="0"/>
    <n v="299"/>
    <n v="0"/>
  </r>
  <r>
    <x v="1"/>
    <x v="15"/>
    <x v="1"/>
    <n v="3"/>
    <n v="901"/>
    <n v="2703"/>
  </r>
  <r>
    <x v="1"/>
    <x v="16"/>
    <x v="1"/>
    <n v="1"/>
    <n v="929"/>
    <n v="929"/>
  </r>
  <r>
    <x v="1"/>
    <x v="17"/>
    <x v="1"/>
    <n v="0"/>
    <n v="1030"/>
    <n v="0"/>
  </r>
  <r>
    <x v="1"/>
    <x v="18"/>
    <x v="1"/>
    <n v="1"/>
    <n v="1222"/>
    <n v="1222"/>
  </r>
  <r>
    <x v="1"/>
    <x v="19"/>
    <x v="1"/>
    <n v="0"/>
    <n v="649"/>
    <n v="0"/>
  </r>
  <r>
    <x v="1"/>
    <x v="20"/>
    <x v="1"/>
    <n v="18"/>
    <n v="1800"/>
    <n v="32400"/>
  </r>
  <r>
    <x v="1"/>
    <x v="21"/>
    <x v="1"/>
    <n v="10"/>
    <n v="345"/>
    <n v="3450"/>
  </r>
  <r>
    <x v="1"/>
    <x v="22"/>
    <x v="1"/>
    <n v="7"/>
    <n v="350"/>
    <n v="2450"/>
  </r>
  <r>
    <x v="1"/>
    <x v="23"/>
    <x v="1"/>
    <n v="4"/>
    <n v="1575"/>
    <n v="6300"/>
  </r>
  <r>
    <x v="1"/>
    <x v="24"/>
    <x v="1"/>
    <n v="1"/>
    <n v="1045"/>
    <n v="1045"/>
  </r>
  <r>
    <x v="1"/>
    <x v="25"/>
    <x v="1"/>
    <n v="0"/>
    <n v="1186"/>
    <n v="0"/>
  </r>
  <r>
    <x v="1"/>
    <x v="26"/>
    <x v="1"/>
    <n v="1"/>
    <n v="374"/>
    <n v="374"/>
  </r>
  <r>
    <x v="1"/>
    <x v="27"/>
    <x v="1"/>
    <n v="0"/>
    <n v="1500"/>
    <n v="0"/>
  </r>
  <r>
    <x v="1"/>
    <x v="28"/>
    <x v="1"/>
    <n v="0"/>
    <n v="1800"/>
    <n v="0"/>
  </r>
  <r>
    <x v="1"/>
    <x v="29"/>
    <x v="1"/>
    <n v="0"/>
    <n v="1477"/>
    <n v="0"/>
  </r>
  <r>
    <x v="1"/>
    <x v="0"/>
    <x v="2"/>
    <n v="10"/>
    <n v="210"/>
    <n v="2100"/>
  </r>
  <r>
    <x v="1"/>
    <x v="1"/>
    <x v="2"/>
    <n v="7"/>
    <n v="199"/>
    <n v="1393"/>
  </r>
  <r>
    <x v="1"/>
    <x v="2"/>
    <x v="2"/>
    <n v="6"/>
    <n v="322"/>
    <n v="1932"/>
  </r>
  <r>
    <x v="1"/>
    <x v="3"/>
    <x v="2"/>
    <n v="5"/>
    <n v="161"/>
    <n v="805"/>
  </r>
  <r>
    <x v="1"/>
    <x v="4"/>
    <x v="2"/>
    <n v="1"/>
    <n v="109"/>
    <n v="109"/>
  </r>
  <r>
    <x v="1"/>
    <x v="5"/>
    <x v="2"/>
    <n v="2"/>
    <n v="122"/>
    <n v="244"/>
  </r>
  <r>
    <x v="1"/>
    <x v="6"/>
    <x v="2"/>
    <n v="2"/>
    <n v="96"/>
    <n v="192"/>
  </r>
  <r>
    <x v="1"/>
    <x v="7"/>
    <x v="2"/>
    <n v="0"/>
    <n v="73"/>
    <n v="0"/>
  </r>
  <r>
    <x v="1"/>
    <x v="8"/>
    <x v="2"/>
    <n v="2"/>
    <n v="225"/>
    <n v="450"/>
  </r>
  <r>
    <x v="1"/>
    <x v="9"/>
    <x v="2"/>
    <n v="2"/>
    <n v="559"/>
    <n v="1118"/>
  </r>
  <r>
    <x v="1"/>
    <x v="10"/>
    <x v="2"/>
    <n v="28"/>
    <n v="3199"/>
    <n v="89572"/>
  </r>
  <r>
    <x v="1"/>
    <x v="11"/>
    <x v="2"/>
    <n v="7"/>
    <n v="371"/>
    <n v="2597"/>
  </r>
  <r>
    <x v="1"/>
    <x v="12"/>
    <x v="2"/>
    <n v="5"/>
    <n v="2300"/>
    <n v="11500"/>
  </r>
  <r>
    <x v="1"/>
    <x v="13"/>
    <x v="2"/>
    <n v="8"/>
    <n v="499"/>
    <n v="3992"/>
  </r>
  <r>
    <x v="1"/>
    <x v="14"/>
    <x v="2"/>
    <n v="6"/>
    <n v="299"/>
    <n v="1794"/>
  </r>
  <r>
    <x v="1"/>
    <x v="15"/>
    <x v="2"/>
    <n v="2"/>
    <n v="901"/>
    <n v="1802"/>
  </r>
  <r>
    <x v="1"/>
    <x v="16"/>
    <x v="2"/>
    <n v="2"/>
    <n v="929"/>
    <n v="1858"/>
  </r>
  <r>
    <x v="1"/>
    <x v="17"/>
    <x v="2"/>
    <n v="0"/>
    <n v="1030"/>
    <n v="0"/>
  </r>
  <r>
    <x v="1"/>
    <x v="18"/>
    <x v="2"/>
    <n v="1"/>
    <n v="1222"/>
    <n v="1222"/>
  </r>
  <r>
    <x v="1"/>
    <x v="19"/>
    <x v="2"/>
    <n v="2"/>
    <n v="649"/>
    <n v="1298"/>
  </r>
  <r>
    <x v="1"/>
    <x v="20"/>
    <x v="2"/>
    <n v="12"/>
    <n v="1800"/>
    <n v="21600"/>
  </r>
  <r>
    <x v="1"/>
    <x v="21"/>
    <x v="2"/>
    <n v="2"/>
    <n v="345"/>
    <n v="690"/>
  </r>
  <r>
    <x v="1"/>
    <x v="22"/>
    <x v="2"/>
    <n v="3"/>
    <n v="350"/>
    <n v="1050"/>
  </r>
  <r>
    <x v="1"/>
    <x v="23"/>
    <x v="2"/>
    <n v="5"/>
    <n v="1575"/>
    <n v="7875"/>
  </r>
  <r>
    <x v="1"/>
    <x v="24"/>
    <x v="2"/>
    <n v="6"/>
    <n v="1045"/>
    <n v="6270"/>
  </r>
  <r>
    <x v="1"/>
    <x v="25"/>
    <x v="2"/>
    <n v="5"/>
    <n v="1186"/>
    <n v="5930"/>
  </r>
  <r>
    <x v="1"/>
    <x v="26"/>
    <x v="2"/>
    <n v="3"/>
    <n v="374"/>
    <n v="1122"/>
  </r>
  <r>
    <x v="1"/>
    <x v="27"/>
    <x v="2"/>
    <n v="2"/>
    <n v="1500"/>
    <n v="3000"/>
  </r>
  <r>
    <x v="1"/>
    <x v="28"/>
    <x v="2"/>
    <n v="0"/>
    <n v="1800"/>
    <n v="0"/>
  </r>
  <r>
    <x v="1"/>
    <x v="29"/>
    <x v="2"/>
    <n v="1"/>
    <n v="1477"/>
    <n v="1477"/>
  </r>
  <r>
    <x v="2"/>
    <x v="0"/>
    <x v="0"/>
    <n v="34"/>
    <n v="210"/>
    <n v="7140"/>
  </r>
  <r>
    <x v="2"/>
    <x v="1"/>
    <x v="0"/>
    <n v="14"/>
    <n v="199"/>
    <n v="2786"/>
  </r>
  <r>
    <x v="2"/>
    <x v="2"/>
    <x v="0"/>
    <n v="12"/>
    <n v="322"/>
    <n v="3864"/>
  </r>
  <r>
    <x v="2"/>
    <x v="3"/>
    <x v="0"/>
    <n v="8"/>
    <n v="161"/>
    <n v="1288"/>
  </r>
  <r>
    <x v="2"/>
    <x v="4"/>
    <x v="0"/>
    <n v="7"/>
    <n v="109"/>
    <n v="763"/>
  </r>
  <r>
    <x v="2"/>
    <x v="5"/>
    <x v="0"/>
    <n v="5"/>
    <n v="122"/>
    <n v="610"/>
  </r>
  <r>
    <x v="2"/>
    <x v="6"/>
    <x v="0"/>
    <n v="4"/>
    <n v="96"/>
    <n v="384"/>
  </r>
  <r>
    <x v="2"/>
    <x v="7"/>
    <x v="0"/>
    <n v="0"/>
    <n v="73"/>
    <n v="0"/>
  </r>
  <r>
    <x v="2"/>
    <x v="8"/>
    <x v="0"/>
    <n v="0"/>
    <n v="225"/>
    <n v="0"/>
  </r>
  <r>
    <x v="2"/>
    <x v="9"/>
    <x v="0"/>
    <n v="1"/>
    <n v="559"/>
    <n v="559"/>
  </r>
  <r>
    <x v="2"/>
    <x v="10"/>
    <x v="0"/>
    <n v="27"/>
    <n v="3199"/>
    <n v="86373"/>
  </r>
  <r>
    <x v="2"/>
    <x v="11"/>
    <x v="0"/>
    <n v="11"/>
    <n v="371"/>
    <n v="4081"/>
  </r>
  <r>
    <x v="2"/>
    <x v="12"/>
    <x v="0"/>
    <n v="13"/>
    <n v="2300"/>
    <n v="29900"/>
  </r>
  <r>
    <x v="2"/>
    <x v="13"/>
    <x v="0"/>
    <n v="11"/>
    <n v="499"/>
    <n v="5489"/>
  </r>
  <r>
    <x v="2"/>
    <x v="14"/>
    <x v="0"/>
    <n v="6"/>
    <n v="299"/>
    <n v="1794"/>
  </r>
  <r>
    <x v="2"/>
    <x v="15"/>
    <x v="0"/>
    <n v="4"/>
    <n v="901"/>
    <n v="3604"/>
  </r>
  <r>
    <x v="2"/>
    <x v="16"/>
    <x v="0"/>
    <n v="2"/>
    <n v="929"/>
    <n v="1858"/>
  </r>
  <r>
    <x v="2"/>
    <x v="17"/>
    <x v="0"/>
    <n v="2"/>
    <n v="1030"/>
    <n v="2060"/>
  </r>
  <r>
    <x v="2"/>
    <x v="18"/>
    <x v="0"/>
    <n v="1"/>
    <n v="1222"/>
    <n v="1222"/>
  </r>
  <r>
    <x v="2"/>
    <x v="19"/>
    <x v="0"/>
    <n v="2"/>
    <n v="649"/>
    <n v="1298"/>
  </r>
  <r>
    <x v="2"/>
    <x v="20"/>
    <x v="0"/>
    <n v="28"/>
    <n v="1800"/>
    <n v="50400"/>
  </r>
  <r>
    <x v="2"/>
    <x v="21"/>
    <x v="0"/>
    <n v="16"/>
    <n v="345"/>
    <n v="5520"/>
  </r>
  <r>
    <x v="2"/>
    <x v="22"/>
    <x v="0"/>
    <n v="10"/>
    <n v="350"/>
    <n v="3500"/>
  </r>
  <r>
    <x v="2"/>
    <x v="23"/>
    <x v="0"/>
    <n v="8"/>
    <n v="1575"/>
    <n v="12600"/>
  </r>
  <r>
    <x v="2"/>
    <x v="24"/>
    <x v="0"/>
    <n v="5"/>
    <n v="1045"/>
    <n v="5225"/>
  </r>
  <r>
    <x v="2"/>
    <x v="25"/>
    <x v="0"/>
    <n v="3"/>
    <n v="1186"/>
    <n v="3558"/>
  </r>
  <r>
    <x v="2"/>
    <x v="26"/>
    <x v="0"/>
    <n v="4"/>
    <n v="374"/>
    <n v="1496"/>
  </r>
  <r>
    <x v="2"/>
    <x v="27"/>
    <x v="0"/>
    <n v="2"/>
    <n v="1500"/>
    <n v="3000"/>
  </r>
  <r>
    <x v="2"/>
    <x v="28"/>
    <x v="0"/>
    <n v="1"/>
    <n v="1800"/>
    <n v="1800"/>
  </r>
  <r>
    <x v="2"/>
    <x v="29"/>
    <x v="0"/>
    <n v="0"/>
    <n v="1477"/>
    <n v="0"/>
  </r>
  <r>
    <x v="2"/>
    <x v="0"/>
    <x v="1"/>
    <n v="23"/>
    <n v="210"/>
    <n v="4830"/>
  </r>
  <r>
    <x v="2"/>
    <x v="1"/>
    <x v="1"/>
    <n v="10"/>
    <n v="199"/>
    <n v="1990"/>
  </r>
  <r>
    <x v="2"/>
    <x v="2"/>
    <x v="1"/>
    <n v="9"/>
    <n v="322"/>
    <n v="2898"/>
  </r>
  <r>
    <x v="2"/>
    <x v="3"/>
    <x v="1"/>
    <n v="5"/>
    <n v="161"/>
    <n v="805"/>
  </r>
  <r>
    <x v="2"/>
    <x v="4"/>
    <x v="1"/>
    <n v="4"/>
    <n v="109"/>
    <n v="436"/>
  </r>
  <r>
    <x v="2"/>
    <x v="5"/>
    <x v="1"/>
    <n v="4"/>
    <n v="122"/>
    <n v="488"/>
  </r>
  <r>
    <x v="2"/>
    <x v="6"/>
    <x v="1"/>
    <n v="3"/>
    <n v="96"/>
    <n v="288"/>
  </r>
  <r>
    <x v="2"/>
    <x v="7"/>
    <x v="1"/>
    <n v="0"/>
    <n v="73"/>
    <n v="0"/>
  </r>
  <r>
    <x v="2"/>
    <x v="8"/>
    <x v="1"/>
    <n v="0"/>
    <n v="225"/>
    <n v="0"/>
  </r>
  <r>
    <x v="2"/>
    <x v="9"/>
    <x v="1"/>
    <n v="0"/>
    <n v="559"/>
    <n v="0"/>
  </r>
  <r>
    <x v="2"/>
    <x v="10"/>
    <x v="1"/>
    <n v="13"/>
    <n v="3199"/>
    <n v="41587"/>
  </r>
  <r>
    <x v="2"/>
    <x v="11"/>
    <x v="1"/>
    <n v="4"/>
    <n v="371"/>
    <n v="1484"/>
  </r>
  <r>
    <x v="2"/>
    <x v="12"/>
    <x v="1"/>
    <n v="7"/>
    <n v="2300"/>
    <n v="16100"/>
  </r>
  <r>
    <x v="2"/>
    <x v="13"/>
    <x v="1"/>
    <n v="3"/>
    <n v="499"/>
    <n v="1497"/>
  </r>
  <r>
    <x v="2"/>
    <x v="14"/>
    <x v="1"/>
    <n v="0"/>
    <n v="299"/>
    <n v="0"/>
  </r>
  <r>
    <x v="2"/>
    <x v="15"/>
    <x v="1"/>
    <n v="0"/>
    <n v="901"/>
    <n v="0"/>
  </r>
  <r>
    <x v="2"/>
    <x v="16"/>
    <x v="1"/>
    <n v="1"/>
    <n v="929"/>
    <n v="929"/>
  </r>
  <r>
    <x v="2"/>
    <x v="17"/>
    <x v="1"/>
    <n v="0"/>
    <n v="1030"/>
    <n v="0"/>
  </r>
  <r>
    <x v="2"/>
    <x v="18"/>
    <x v="1"/>
    <n v="0"/>
    <n v="1222"/>
    <n v="0"/>
  </r>
  <r>
    <x v="2"/>
    <x v="19"/>
    <x v="1"/>
    <n v="0"/>
    <n v="649"/>
    <n v="0"/>
  </r>
  <r>
    <x v="2"/>
    <x v="20"/>
    <x v="1"/>
    <n v="17"/>
    <n v="1800"/>
    <n v="30600"/>
  </r>
  <r>
    <x v="2"/>
    <x v="21"/>
    <x v="1"/>
    <n v="11"/>
    <n v="345"/>
    <n v="3795"/>
  </r>
  <r>
    <x v="2"/>
    <x v="22"/>
    <x v="1"/>
    <n v="7"/>
    <n v="350"/>
    <n v="2450"/>
  </r>
  <r>
    <x v="2"/>
    <x v="23"/>
    <x v="1"/>
    <n v="6"/>
    <n v="1575"/>
    <n v="9450"/>
  </r>
  <r>
    <x v="2"/>
    <x v="24"/>
    <x v="1"/>
    <n v="4"/>
    <n v="1045"/>
    <n v="4180"/>
  </r>
  <r>
    <x v="2"/>
    <x v="25"/>
    <x v="1"/>
    <n v="1"/>
    <n v="1186"/>
    <n v="1186"/>
  </r>
  <r>
    <x v="2"/>
    <x v="26"/>
    <x v="1"/>
    <n v="0"/>
    <n v="374"/>
    <n v="0"/>
  </r>
  <r>
    <x v="2"/>
    <x v="27"/>
    <x v="1"/>
    <n v="1"/>
    <n v="1500"/>
    <n v="1500"/>
  </r>
  <r>
    <x v="2"/>
    <x v="28"/>
    <x v="1"/>
    <n v="0"/>
    <n v="1800"/>
    <n v="0"/>
  </r>
  <r>
    <x v="2"/>
    <x v="29"/>
    <x v="1"/>
    <n v="0"/>
    <n v="1477"/>
    <n v="0"/>
  </r>
  <r>
    <x v="2"/>
    <x v="0"/>
    <x v="2"/>
    <n v="4"/>
    <n v="210"/>
    <n v="840"/>
  </r>
  <r>
    <x v="2"/>
    <x v="1"/>
    <x v="2"/>
    <n v="4"/>
    <n v="199"/>
    <n v="796"/>
  </r>
  <r>
    <x v="2"/>
    <x v="2"/>
    <x v="2"/>
    <n v="4"/>
    <n v="322"/>
    <n v="1288"/>
  </r>
  <r>
    <x v="2"/>
    <x v="3"/>
    <x v="2"/>
    <n v="4"/>
    <n v="161"/>
    <n v="644"/>
  </r>
  <r>
    <x v="2"/>
    <x v="4"/>
    <x v="2"/>
    <n v="3"/>
    <n v="109"/>
    <n v="327"/>
  </r>
  <r>
    <x v="2"/>
    <x v="5"/>
    <x v="2"/>
    <n v="1"/>
    <n v="122"/>
    <n v="122"/>
  </r>
  <r>
    <x v="2"/>
    <x v="6"/>
    <x v="2"/>
    <n v="3"/>
    <n v="96"/>
    <n v="288"/>
  </r>
  <r>
    <x v="2"/>
    <x v="7"/>
    <x v="2"/>
    <n v="0"/>
    <n v="73"/>
    <n v="0"/>
  </r>
  <r>
    <x v="2"/>
    <x v="8"/>
    <x v="2"/>
    <n v="0"/>
    <n v="225"/>
    <n v="0"/>
  </r>
  <r>
    <x v="2"/>
    <x v="9"/>
    <x v="2"/>
    <n v="1"/>
    <n v="559"/>
    <n v="559"/>
  </r>
  <r>
    <x v="2"/>
    <x v="10"/>
    <x v="2"/>
    <n v="23"/>
    <n v="3199"/>
    <n v="73577"/>
  </r>
  <r>
    <x v="2"/>
    <x v="11"/>
    <x v="2"/>
    <n v="13"/>
    <n v="371"/>
    <n v="4823"/>
  </r>
  <r>
    <x v="2"/>
    <x v="12"/>
    <x v="2"/>
    <n v="3"/>
    <n v="2300"/>
    <n v="6900"/>
  </r>
  <r>
    <x v="2"/>
    <x v="13"/>
    <x v="2"/>
    <n v="5"/>
    <n v="499"/>
    <n v="2495"/>
  </r>
  <r>
    <x v="2"/>
    <x v="14"/>
    <x v="2"/>
    <n v="5"/>
    <n v="299"/>
    <n v="1495"/>
  </r>
  <r>
    <x v="2"/>
    <x v="15"/>
    <x v="2"/>
    <n v="5"/>
    <n v="901"/>
    <n v="4505"/>
  </r>
  <r>
    <x v="2"/>
    <x v="16"/>
    <x v="2"/>
    <n v="4"/>
    <n v="929"/>
    <n v="3716"/>
  </r>
  <r>
    <x v="2"/>
    <x v="17"/>
    <x v="2"/>
    <n v="2"/>
    <n v="1030"/>
    <n v="2060"/>
  </r>
  <r>
    <x v="2"/>
    <x v="18"/>
    <x v="2"/>
    <n v="1"/>
    <n v="1222"/>
    <n v="1222"/>
  </r>
  <r>
    <x v="2"/>
    <x v="19"/>
    <x v="2"/>
    <n v="3"/>
    <n v="649"/>
    <n v="1947"/>
  </r>
  <r>
    <x v="2"/>
    <x v="20"/>
    <x v="2"/>
    <n v="11"/>
    <n v="1800"/>
    <n v="19800"/>
  </r>
  <r>
    <x v="2"/>
    <x v="21"/>
    <x v="2"/>
    <n v="8"/>
    <n v="345"/>
    <n v="2760"/>
  </r>
  <r>
    <x v="2"/>
    <x v="22"/>
    <x v="2"/>
    <n v="4"/>
    <n v="350"/>
    <n v="1400"/>
  </r>
  <r>
    <x v="2"/>
    <x v="23"/>
    <x v="2"/>
    <n v="4"/>
    <n v="1575"/>
    <n v="6300"/>
  </r>
  <r>
    <x v="2"/>
    <x v="24"/>
    <x v="2"/>
    <n v="2"/>
    <n v="1045"/>
    <n v="2090"/>
  </r>
  <r>
    <x v="2"/>
    <x v="25"/>
    <x v="2"/>
    <n v="2"/>
    <n v="1186"/>
    <n v="2372"/>
  </r>
  <r>
    <x v="2"/>
    <x v="26"/>
    <x v="2"/>
    <n v="5"/>
    <n v="374"/>
    <n v="1870"/>
  </r>
  <r>
    <x v="2"/>
    <x v="27"/>
    <x v="2"/>
    <n v="2"/>
    <n v="1500"/>
    <n v="3000"/>
  </r>
  <r>
    <x v="2"/>
    <x v="28"/>
    <x v="2"/>
    <n v="2"/>
    <n v="1800"/>
    <n v="3600"/>
  </r>
  <r>
    <x v="2"/>
    <x v="29"/>
    <x v="2"/>
    <n v="0"/>
    <n v="1477"/>
    <n v="0"/>
  </r>
  <r>
    <x v="3"/>
    <x v="0"/>
    <x v="0"/>
    <n v="37"/>
    <n v="210"/>
    <n v="7770"/>
  </r>
  <r>
    <x v="3"/>
    <x v="1"/>
    <x v="0"/>
    <n v="13"/>
    <n v="199"/>
    <n v="2587"/>
  </r>
  <r>
    <x v="3"/>
    <x v="2"/>
    <x v="0"/>
    <n v="14"/>
    <n v="322"/>
    <n v="4508"/>
  </r>
  <r>
    <x v="3"/>
    <x v="3"/>
    <x v="0"/>
    <n v="9"/>
    <n v="161"/>
    <n v="1449"/>
  </r>
  <r>
    <x v="3"/>
    <x v="4"/>
    <x v="0"/>
    <n v="7"/>
    <n v="109"/>
    <n v="763"/>
  </r>
  <r>
    <x v="3"/>
    <x v="5"/>
    <x v="0"/>
    <n v="3"/>
    <n v="122"/>
    <n v="366"/>
  </r>
  <r>
    <x v="3"/>
    <x v="6"/>
    <x v="0"/>
    <n v="5"/>
    <n v="96"/>
    <n v="480"/>
  </r>
  <r>
    <x v="3"/>
    <x v="7"/>
    <x v="0"/>
    <n v="0"/>
    <n v="73"/>
    <n v="0"/>
  </r>
  <r>
    <x v="3"/>
    <x v="8"/>
    <x v="0"/>
    <n v="2"/>
    <n v="225"/>
    <n v="450"/>
  </r>
  <r>
    <x v="3"/>
    <x v="9"/>
    <x v="0"/>
    <n v="1"/>
    <n v="559"/>
    <n v="559"/>
  </r>
  <r>
    <x v="3"/>
    <x v="10"/>
    <x v="0"/>
    <n v="34"/>
    <n v="3199"/>
    <n v="108766"/>
  </r>
  <r>
    <x v="3"/>
    <x v="11"/>
    <x v="0"/>
    <n v="17"/>
    <n v="371"/>
    <n v="6307"/>
  </r>
  <r>
    <x v="3"/>
    <x v="12"/>
    <x v="0"/>
    <n v="13"/>
    <n v="2300"/>
    <n v="29900"/>
  </r>
  <r>
    <x v="3"/>
    <x v="13"/>
    <x v="0"/>
    <n v="10"/>
    <n v="499"/>
    <n v="4990"/>
  </r>
  <r>
    <x v="3"/>
    <x v="14"/>
    <x v="0"/>
    <n v="6"/>
    <n v="299"/>
    <n v="1794"/>
  </r>
  <r>
    <x v="3"/>
    <x v="15"/>
    <x v="0"/>
    <n v="3"/>
    <n v="901"/>
    <n v="2703"/>
  </r>
  <r>
    <x v="3"/>
    <x v="16"/>
    <x v="0"/>
    <n v="2"/>
    <n v="929"/>
    <n v="1858"/>
  </r>
  <r>
    <x v="3"/>
    <x v="17"/>
    <x v="0"/>
    <n v="2"/>
    <n v="1030"/>
    <n v="2060"/>
  </r>
  <r>
    <x v="3"/>
    <x v="18"/>
    <x v="0"/>
    <n v="2"/>
    <n v="1222"/>
    <n v="2444"/>
  </r>
  <r>
    <x v="3"/>
    <x v="19"/>
    <x v="0"/>
    <n v="0"/>
    <n v="649"/>
    <n v="0"/>
  </r>
  <r>
    <x v="3"/>
    <x v="20"/>
    <x v="0"/>
    <n v="29"/>
    <n v="1800"/>
    <n v="52200"/>
  </r>
  <r>
    <x v="3"/>
    <x v="21"/>
    <x v="0"/>
    <n v="14"/>
    <n v="345"/>
    <n v="4830"/>
  </r>
  <r>
    <x v="3"/>
    <x v="22"/>
    <x v="0"/>
    <n v="13"/>
    <n v="350"/>
    <n v="4550"/>
  </r>
  <r>
    <x v="3"/>
    <x v="23"/>
    <x v="0"/>
    <n v="10"/>
    <n v="1575"/>
    <n v="15750"/>
  </r>
  <r>
    <x v="3"/>
    <x v="24"/>
    <x v="0"/>
    <n v="5"/>
    <n v="1045"/>
    <n v="5225"/>
  </r>
  <r>
    <x v="3"/>
    <x v="25"/>
    <x v="0"/>
    <n v="3"/>
    <n v="1186"/>
    <n v="3558"/>
  </r>
  <r>
    <x v="3"/>
    <x v="26"/>
    <x v="0"/>
    <n v="4"/>
    <n v="374"/>
    <n v="1496"/>
  </r>
  <r>
    <x v="3"/>
    <x v="27"/>
    <x v="0"/>
    <n v="0"/>
    <n v="1500"/>
    <n v="0"/>
  </r>
  <r>
    <x v="3"/>
    <x v="28"/>
    <x v="0"/>
    <n v="0"/>
    <n v="1800"/>
    <n v="0"/>
  </r>
  <r>
    <x v="3"/>
    <x v="29"/>
    <x v="0"/>
    <n v="2"/>
    <n v="1477"/>
    <n v="2954"/>
  </r>
  <r>
    <x v="3"/>
    <x v="0"/>
    <x v="1"/>
    <n v="19"/>
    <n v="210"/>
    <n v="3990"/>
  </r>
  <r>
    <x v="3"/>
    <x v="1"/>
    <x v="1"/>
    <n v="10"/>
    <n v="199"/>
    <n v="1990"/>
  </r>
  <r>
    <x v="3"/>
    <x v="2"/>
    <x v="1"/>
    <n v="9"/>
    <n v="322"/>
    <n v="2898"/>
  </r>
  <r>
    <x v="3"/>
    <x v="3"/>
    <x v="1"/>
    <n v="6"/>
    <n v="161"/>
    <n v="966"/>
  </r>
  <r>
    <x v="3"/>
    <x v="4"/>
    <x v="1"/>
    <n v="4"/>
    <n v="109"/>
    <n v="436"/>
  </r>
  <r>
    <x v="3"/>
    <x v="5"/>
    <x v="1"/>
    <n v="2"/>
    <n v="122"/>
    <n v="244"/>
  </r>
  <r>
    <x v="3"/>
    <x v="6"/>
    <x v="1"/>
    <n v="3"/>
    <n v="96"/>
    <n v="288"/>
  </r>
  <r>
    <x v="3"/>
    <x v="7"/>
    <x v="1"/>
    <n v="0"/>
    <n v="73"/>
    <n v="0"/>
  </r>
  <r>
    <x v="3"/>
    <x v="8"/>
    <x v="1"/>
    <n v="1"/>
    <n v="225"/>
    <n v="225"/>
  </r>
  <r>
    <x v="3"/>
    <x v="9"/>
    <x v="1"/>
    <n v="0"/>
    <n v="559"/>
    <n v="0"/>
  </r>
  <r>
    <x v="3"/>
    <x v="10"/>
    <x v="1"/>
    <n v="6"/>
    <n v="3199"/>
    <n v="19194"/>
  </r>
  <r>
    <x v="3"/>
    <x v="11"/>
    <x v="1"/>
    <n v="2"/>
    <n v="371"/>
    <n v="742"/>
  </r>
  <r>
    <x v="3"/>
    <x v="12"/>
    <x v="1"/>
    <n v="0"/>
    <n v="2300"/>
    <n v="0"/>
  </r>
  <r>
    <x v="3"/>
    <x v="13"/>
    <x v="1"/>
    <n v="2"/>
    <n v="499"/>
    <n v="998"/>
  </r>
  <r>
    <x v="3"/>
    <x v="14"/>
    <x v="1"/>
    <n v="4"/>
    <n v="299"/>
    <n v="1196"/>
  </r>
  <r>
    <x v="3"/>
    <x v="15"/>
    <x v="1"/>
    <n v="2"/>
    <n v="901"/>
    <n v="1802"/>
  </r>
  <r>
    <x v="3"/>
    <x v="16"/>
    <x v="1"/>
    <n v="0"/>
    <n v="929"/>
    <n v="0"/>
  </r>
  <r>
    <x v="3"/>
    <x v="17"/>
    <x v="1"/>
    <n v="0"/>
    <n v="1030"/>
    <n v="0"/>
  </r>
  <r>
    <x v="3"/>
    <x v="18"/>
    <x v="1"/>
    <n v="1"/>
    <n v="1222"/>
    <n v="1222"/>
  </r>
  <r>
    <x v="3"/>
    <x v="19"/>
    <x v="1"/>
    <n v="0"/>
    <n v="649"/>
    <n v="0"/>
  </r>
  <r>
    <x v="3"/>
    <x v="20"/>
    <x v="1"/>
    <n v="18"/>
    <n v="1800"/>
    <n v="32400"/>
  </r>
  <r>
    <x v="3"/>
    <x v="21"/>
    <x v="1"/>
    <n v="9"/>
    <n v="345"/>
    <n v="3105"/>
  </r>
  <r>
    <x v="3"/>
    <x v="22"/>
    <x v="1"/>
    <n v="9"/>
    <n v="350"/>
    <n v="3150"/>
  </r>
  <r>
    <x v="3"/>
    <x v="23"/>
    <x v="1"/>
    <n v="6"/>
    <n v="1575"/>
    <n v="9450"/>
  </r>
  <r>
    <x v="3"/>
    <x v="24"/>
    <x v="1"/>
    <n v="2"/>
    <n v="1045"/>
    <n v="2090"/>
  </r>
  <r>
    <x v="3"/>
    <x v="25"/>
    <x v="1"/>
    <n v="1"/>
    <n v="1186"/>
    <n v="1186"/>
  </r>
  <r>
    <x v="3"/>
    <x v="26"/>
    <x v="1"/>
    <n v="2"/>
    <n v="374"/>
    <n v="748"/>
  </r>
  <r>
    <x v="3"/>
    <x v="27"/>
    <x v="1"/>
    <n v="0"/>
    <n v="1500"/>
    <n v="0"/>
  </r>
  <r>
    <x v="3"/>
    <x v="28"/>
    <x v="1"/>
    <n v="0"/>
    <n v="1800"/>
    <n v="0"/>
  </r>
  <r>
    <x v="3"/>
    <x v="29"/>
    <x v="1"/>
    <n v="1"/>
    <n v="1477"/>
    <n v="1477"/>
  </r>
  <r>
    <x v="3"/>
    <x v="0"/>
    <x v="2"/>
    <n v="8"/>
    <n v="210"/>
    <n v="1680"/>
  </r>
  <r>
    <x v="3"/>
    <x v="1"/>
    <x v="2"/>
    <n v="8"/>
    <n v="199"/>
    <n v="1592"/>
  </r>
  <r>
    <x v="3"/>
    <x v="2"/>
    <x v="2"/>
    <n v="2"/>
    <n v="322"/>
    <n v="644"/>
  </r>
  <r>
    <x v="3"/>
    <x v="3"/>
    <x v="2"/>
    <n v="5"/>
    <n v="161"/>
    <n v="805"/>
  </r>
  <r>
    <x v="3"/>
    <x v="4"/>
    <x v="2"/>
    <n v="2"/>
    <n v="109"/>
    <n v="218"/>
  </r>
  <r>
    <x v="3"/>
    <x v="5"/>
    <x v="2"/>
    <n v="1"/>
    <n v="122"/>
    <n v="122"/>
  </r>
  <r>
    <x v="3"/>
    <x v="6"/>
    <x v="2"/>
    <n v="2"/>
    <n v="96"/>
    <n v="192"/>
  </r>
  <r>
    <x v="3"/>
    <x v="7"/>
    <x v="2"/>
    <n v="1"/>
    <n v="73"/>
    <n v="73"/>
  </r>
  <r>
    <x v="3"/>
    <x v="8"/>
    <x v="2"/>
    <n v="1"/>
    <n v="225"/>
    <n v="225"/>
  </r>
  <r>
    <x v="3"/>
    <x v="9"/>
    <x v="2"/>
    <n v="1"/>
    <n v="559"/>
    <n v="559"/>
  </r>
  <r>
    <x v="3"/>
    <x v="10"/>
    <x v="2"/>
    <n v="24"/>
    <n v="3199"/>
    <n v="76776"/>
  </r>
  <r>
    <x v="3"/>
    <x v="11"/>
    <x v="2"/>
    <n v="14"/>
    <n v="371"/>
    <n v="5194"/>
  </r>
  <r>
    <x v="3"/>
    <x v="12"/>
    <x v="2"/>
    <n v="10"/>
    <n v="2300"/>
    <n v="23000"/>
  </r>
  <r>
    <x v="3"/>
    <x v="13"/>
    <x v="2"/>
    <n v="6"/>
    <n v="499"/>
    <n v="2994"/>
  </r>
  <r>
    <x v="3"/>
    <x v="14"/>
    <x v="2"/>
    <n v="5"/>
    <n v="299"/>
    <n v="1495"/>
  </r>
  <r>
    <x v="3"/>
    <x v="15"/>
    <x v="2"/>
    <n v="3"/>
    <n v="901"/>
    <n v="2703"/>
  </r>
  <r>
    <x v="3"/>
    <x v="16"/>
    <x v="2"/>
    <n v="3"/>
    <n v="929"/>
    <n v="2787"/>
  </r>
  <r>
    <x v="3"/>
    <x v="17"/>
    <x v="2"/>
    <n v="3"/>
    <n v="1030"/>
    <n v="3090"/>
  </r>
  <r>
    <x v="3"/>
    <x v="18"/>
    <x v="2"/>
    <n v="2"/>
    <n v="1222"/>
    <n v="2444"/>
  </r>
  <r>
    <x v="3"/>
    <x v="19"/>
    <x v="2"/>
    <n v="0"/>
    <n v="649"/>
    <n v="0"/>
  </r>
  <r>
    <x v="3"/>
    <x v="20"/>
    <x v="2"/>
    <n v="9"/>
    <n v="1800"/>
    <n v="16200"/>
  </r>
  <r>
    <x v="3"/>
    <x v="21"/>
    <x v="2"/>
    <n v="9"/>
    <n v="345"/>
    <n v="3105"/>
  </r>
  <r>
    <x v="3"/>
    <x v="22"/>
    <x v="2"/>
    <n v="2"/>
    <n v="350"/>
    <n v="700"/>
  </r>
  <r>
    <x v="3"/>
    <x v="23"/>
    <x v="2"/>
    <n v="2"/>
    <n v="1575"/>
    <n v="3150"/>
  </r>
  <r>
    <x v="3"/>
    <x v="24"/>
    <x v="2"/>
    <n v="6"/>
    <n v="1045"/>
    <n v="6270"/>
  </r>
  <r>
    <x v="3"/>
    <x v="25"/>
    <x v="2"/>
    <n v="4"/>
    <n v="1186"/>
    <n v="4744"/>
  </r>
  <r>
    <x v="3"/>
    <x v="26"/>
    <x v="2"/>
    <n v="3"/>
    <n v="374"/>
    <n v="1122"/>
  </r>
  <r>
    <x v="3"/>
    <x v="27"/>
    <x v="2"/>
    <n v="1"/>
    <n v="1500"/>
    <n v="1500"/>
  </r>
  <r>
    <x v="3"/>
    <x v="28"/>
    <x v="2"/>
    <n v="0"/>
    <n v="1800"/>
    <n v="0"/>
  </r>
  <r>
    <x v="3"/>
    <x v="29"/>
    <x v="2"/>
    <n v="2"/>
    <n v="1477"/>
    <n v="2954"/>
  </r>
  <r>
    <x v="4"/>
    <x v="0"/>
    <x v="0"/>
    <n v="36"/>
    <n v="210"/>
    <n v="7560"/>
  </r>
  <r>
    <x v="4"/>
    <x v="1"/>
    <x v="0"/>
    <n v="19"/>
    <n v="199"/>
    <n v="3781"/>
  </r>
  <r>
    <x v="4"/>
    <x v="2"/>
    <x v="0"/>
    <n v="12"/>
    <n v="322"/>
    <n v="3864"/>
  </r>
  <r>
    <x v="4"/>
    <x v="3"/>
    <x v="0"/>
    <n v="10"/>
    <n v="161"/>
    <n v="1610"/>
  </r>
  <r>
    <x v="4"/>
    <x v="4"/>
    <x v="0"/>
    <n v="7"/>
    <n v="109"/>
    <n v="763"/>
  </r>
  <r>
    <x v="4"/>
    <x v="5"/>
    <x v="0"/>
    <n v="4"/>
    <n v="122"/>
    <n v="488"/>
  </r>
  <r>
    <x v="4"/>
    <x v="6"/>
    <x v="0"/>
    <n v="4"/>
    <n v="96"/>
    <n v="384"/>
  </r>
  <r>
    <x v="4"/>
    <x v="7"/>
    <x v="0"/>
    <n v="2"/>
    <n v="73"/>
    <n v="146"/>
  </r>
  <r>
    <x v="4"/>
    <x v="8"/>
    <x v="0"/>
    <n v="0"/>
    <n v="225"/>
    <n v="0"/>
  </r>
  <r>
    <x v="4"/>
    <x v="9"/>
    <x v="0"/>
    <n v="1"/>
    <n v="559"/>
    <n v="559"/>
  </r>
  <r>
    <x v="4"/>
    <x v="10"/>
    <x v="0"/>
    <n v="30"/>
    <n v="3199"/>
    <n v="95970"/>
  </r>
  <r>
    <x v="4"/>
    <x v="11"/>
    <x v="0"/>
    <n v="15"/>
    <n v="371"/>
    <n v="5565"/>
  </r>
  <r>
    <x v="4"/>
    <x v="12"/>
    <x v="0"/>
    <n v="12"/>
    <n v="2300"/>
    <n v="27600"/>
  </r>
  <r>
    <x v="4"/>
    <x v="13"/>
    <x v="0"/>
    <n v="12"/>
    <n v="499"/>
    <n v="5988"/>
  </r>
  <r>
    <x v="4"/>
    <x v="14"/>
    <x v="0"/>
    <n v="7"/>
    <n v="299"/>
    <n v="2093"/>
  </r>
  <r>
    <x v="4"/>
    <x v="15"/>
    <x v="0"/>
    <n v="3"/>
    <n v="901"/>
    <n v="2703"/>
  </r>
  <r>
    <x v="4"/>
    <x v="16"/>
    <x v="0"/>
    <n v="5"/>
    <n v="929"/>
    <n v="4645"/>
  </r>
  <r>
    <x v="4"/>
    <x v="17"/>
    <x v="0"/>
    <n v="1"/>
    <n v="1030"/>
    <n v="1030"/>
  </r>
  <r>
    <x v="4"/>
    <x v="18"/>
    <x v="0"/>
    <n v="0"/>
    <n v="1222"/>
    <n v="0"/>
  </r>
  <r>
    <x v="4"/>
    <x v="19"/>
    <x v="0"/>
    <n v="2"/>
    <n v="649"/>
    <n v="1298"/>
  </r>
  <r>
    <x v="4"/>
    <x v="20"/>
    <x v="0"/>
    <n v="24"/>
    <n v="1800"/>
    <n v="43200"/>
  </r>
  <r>
    <x v="4"/>
    <x v="21"/>
    <x v="0"/>
    <n v="19"/>
    <n v="345"/>
    <n v="6555"/>
  </r>
  <r>
    <x v="4"/>
    <x v="22"/>
    <x v="0"/>
    <n v="12"/>
    <n v="350"/>
    <n v="4200"/>
  </r>
  <r>
    <x v="4"/>
    <x v="23"/>
    <x v="0"/>
    <n v="7"/>
    <n v="1575"/>
    <n v="11025"/>
  </r>
  <r>
    <x v="4"/>
    <x v="24"/>
    <x v="0"/>
    <n v="4"/>
    <n v="1045"/>
    <n v="4180"/>
  </r>
  <r>
    <x v="4"/>
    <x v="25"/>
    <x v="0"/>
    <n v="2"/>
    <n v="1186"/>
    <n v="2372"/>
  </r>
  <r>
    <x v="4"/>
    <x v="26"/>
    <x v="0"/>
    <n v="2"/>
    <n v="374"/>
    <n v="748"/>
  </r>
  <r>
    <x v="4"/>
    <x v="27"/>
    <x v="0"/>
    <n v="1"/>
    <n v="1500"/>
    <n v="1500"/>
  </r>
  <r>
    <x v="4"/>
    <x v="28"/>
    <x v="0"/>
    <n v="0"/>
    <n v="1800"/>
    <n v="0"/>
  </r>
  <r>
    <x v="4"/>
    <x v="29"/>
    <x v="0"/>
    <n v="0"/>
    <n v="1477"/>
    <n v="0"/>
  </r>
  <r>
    <x v="4"/>
    <x v="0"/>
    <x v="1"/>
    <n v="24"/>
    <n v="210"/>
    <n v="5040"/>
  </r>
  <r>
    <x v="4"/>
    <x v="1"/>
    <x v="1"/>
    <n v="11"/>
    <n v="199"/>
    <n v="2189"/>
  </r>
  <r>
    <x v="4"/>
    <x v="2"/>
    <x v="1"/>
    <n v="8"/>
    <n v="322"/>
    <n v="2576"/>
  </r>
  <r>
    <x v="4"/>
    <x v="3"/>
    <x v="1"/>
    <n v="8"/>
    <n v="161"/>
    <n v="1288"/>
  </r>
  <r>
    <x v="4"/>
    <x v="4"/>
    <x v="1"/>
    <n v="4"/>
    <n v="109"/>
    <n v="436"/>
  </r>
  <r>
    <x v="4"/>
    <x v="5"/>
    <x v="1"/>
    <n v="2"/>
    <n v="122"/>
    <n v="244"/>
  </r>
  <r>
    <x v="4"/>
    <x v="6"/>
    <x v="1"/>
    <n v="3"/>
    <n v="96"/>
    <n v="288"/>
  </r>
  <r>
    <x v="4"/>
    <x v="7"/>
    <x v="1"/>
    <n v="1"/>
    <n v="73"/>
    <n v="73"/>
  </r>
  <r>
    <x v="4"/>
    <x v="8"/>
    <x v="1"/>
    <n v="0"/>
    <n v="225"/>
    <n v="0"/>
  </r>
  <r>
    <x v="4"/>
    <x v="9"/>
    <x v="1"/>
    <n v="1"/>
    <n v="559"/>
    <n v="559"/>
  </r>
  <r>
    <x v="4"/>
    <x v="10"/>
    <x v="1"/>
    <n v="21"/>
    <n v="3199"/>
    <n v="67179"/>
  </r>
  <r>
    <x v="4"/>
    <x v="11"/>
    <x v="1"/>
    <n v="7"/>
    <n v="371"/>
    <n v="2597"/>
  </r>
  <r>
    <x v="4"/>
    <x v="12"/>
    <x v="1"/>
    <n v="0"/>
    <n v="2300"/>
    <n v="0"/>
  </r>
  <r>
    <x v="4"/>
    <x v="13"/>
    <x v="1"/>
    <n v="1"/>
    <n v="499"/>
    <n v="499"/>
  </r>
  <r>
    <x v="4"/>
    <x v="14"/>
    <x v="1"/>
    <n v="3"/>
    <n v="299"/>
    <n v="897"/>
  </r>
  <r>
    <x v="4"/>
    <x v="15"/>
    <x v="1"/>
    <n v="1"/>
    <n v="901"/>
    <n v="901"/>
  </r>
  <r>
    <x v="4"/>
    <x v="16"/>
    <x v="1"/>
    <n v="1"/>
    <n v="929"/>
    <n v="929"/>
  </r>
  <r>
    <x v="4"/>
    <x v="17"/>
    <x v="1"/>
    <n v="0"/>
    <n v="1030"/>
    <n v="0"/>
  </r>
  <r>
    <x v="4"/>
    <x v="18"/>
    <x v="1"/>
    <n v="0"/>
    <n v="1222"/>
    <n v="0"/>
  </r>
  <r>
    <x v="4"/>
    <x v="19"/>
    <x v="1"/>
    <n v="1"/>
    <n v="649"/>
    <n v="649"/>
  </r>
  <r>
    <x v="4"/>
    <x v="20"/>
    <x v="1"/>
    <n v="18"/>
    <n v="1800"/>
    <n v="32400"/>
  </r>
  <r>
    <x v="4"/>
    <x v="21"/>
    <x v="1"/>
    <n v="14"/>
    <n v="345"/>
    <n v="4830"/>
  </r>
  <r>
    <x v="4"/>
    <x v="22"/>
    <x v="1"/>
    <n v="7"/>
    <n v="350"/>
    <n v="2450"/>
  </r>
  <r>
    <x v="4"/>
    <x v="23"/>
    <x v="1"/>
    <n v="5"/>
    <n v="1575"/>
    <n v="7875"/>
  </r>
  <r>
    <x v="4"/>
    <x v="24"/>
    <x v="1"/>
    <n v="3"/>
    <n v="1045"/>
    <n v="3135"/>
  </r>
  <r>
    <x v="4"/>
    <x v="25"/>
    <x v="1"/>
    <n v="0"/>
    <n v="1186"/>
    <n v="0"/>
  </r>
  <r>
    <x v="4"/>
    <x v="26"/>
    <x v="1"/>
    <n v="0"/>
    <n v="374"/>
    <n v="0"/>
  </r>
  <r>
    <x v="4"/>
    <x v="27"/>
    <x v="1"/>
    <n v="0"/>
    <n v="1500"/>
    <n v="0"/>
  </r>
  <r>
    <x v="4"/>
    <x v="28"/>
    <x v="1"/>
    <n v="0"/>
    <n v="1800"/>
    <n v="0"/>
  </r>
  <r>
    <x v="4"/>
    <x v="29"/>
    <x v="1"/>
    <n v="0"/>
    <n v="1477"/>
    <n v="0"/>
  </r>
  <r>
    <x v="4"/>
    <x v="0"/>
    <x v="2"/>
    <n v="2"/>
    <n v="210"/>
    <n v="420"/>
  </r>
  <r>
    <x v="4"/>
    <x v="1"/>
    <x v="2"/>
    <n v="5"/>
    <n v="199"/>
    <n v="995"/>
  </r>
  <r>
    <x v="4"/>
    <x v="2"/>
    <x v="2"/>
    <n v="4"/>
    <n v="322"/>
    <n v="1288"/>
  </r>
  <r>
    <x v="4"/>
    <x v="3"/>
    <x v="2"/>
    <n v="2"/>
    <n v="161"/>
    <n v="322"/>
  </r>
  <r>
    <x v="4"/>
    <x v="4"/>
    <x v="2"/>
    <n v="2"/>
    <n v="109"/>
    <n v="218"/>
  </r>
  <r>
    <x v="4"/>
    <x v="5"/>
    <x v="2"/>
    <n v="2"/>
    <n v="122"/>
    <n v="244"/>
  </r>
  <r>
    <x v="4"/>
    <x v="6"/>
    <x v="2"/>
    <n v="2"/>
    <n v="96"/>
    <n v="192"/>
  </r>
  <r>
    <x v="4"/>
    <x v="7"/>
    <x v="2"/>
    <n v="2"/>
    <n v="73"/>
    <n v="146"/>
  </r>
  <r>
    <x v="4"/>
    <x v="8"/>
    <x v="2"/>
    <n v="1"/>
    <n v="225"/>
    <n v="225"/>
  </r>
  <r>
    <x v="4"/>
    <x v="9"/>
    <x v="2"/>
    <n v="1"/>
    <n v="559"/>
    <n v="559"/>
  </r>
  <r>
    <x v="4"/>
    <x v="10"/>
    <x v="2"/>
    <n v="14"/>
    <n v="3199"/>
    <n v="44786"/>
  </r>
  <r>
    <x v="4"/>
    <x v="11"/>
    <x v="2"/>
    <n v="6"/>
    <n v="371"/>
    <n v="2226"/>
  </r>
  <r>
    <x v="4"/>
    <x v="12"/>
    <x v="2"/>
    <n v="9"/>
    <n v="2300"/>
    <n v="20700"/>
  </r>
  <r>
    <x v="4"/>
    <x v="13"/>
    <x v="2"/>
    <n v="7"/>
    <n v="499"/>
    <n v="3493"/>
  </r>
  <r>
    <x v="4"/>
    <x v="14"/>
    <x v="2"/>
    <n v="3"/>
    <n v="299"/>
    <n v="897"/>
  </r>
  <r>
    <x v="4"/>
    <x v="15"/>
    <x v="2"/>
    <n v="3"/>
    <n v="901"/>
    <n v="2703"/>
  </r>
  <r>
    <x v="4"/>
    <x v="16"/>
    <x v="2"/>
    <n v="3"/>
    <n v="929"/>
    <n v="2787"/>
  </r>
  <r>
    <x v="4"/>
    <x v="17"/>
    <x v="2"/>
    <n v="1"/>
    <n v="1030"/>
    <n v="1030"/>
  </r>
  <r>
    <x v="4"/>
    <x v="18"/>
    <x v="2"/>
    <n v="1"/>
    <n v="1222"/>
    <n v="1222"/>
  </r>
  <r>
    <x v="4"/>
    <x v="19"/>
    <x v="2"/>
    <n v="1"/>
    <n v="649"/>
    <n v="649"/>
  </r>
  <r>
    <x v="4"/>
    <x v="20"/>
    <x v="2"/>
    <n v="13"/>
    <n v="1800"/>
    <n v="23400"/>
  </r>
  <r>
    <x v="4"/>
    <x v="21"/>
    <x v="2"/>
    <n v="2"/>
    <n v="345"/>
    <n v="690"/>
  </r>
  <r>
    <x v="4"/>
    <x v="22"/>
    <x v="2"/>
    <n v="1"/>
    <n v="350"/>
    <n v="350"/>
  </r>
  <r>
    <x v="4"/>
    <x v="23"/>
    <x v="2"/>
    <n v="4"/>
    <n v="1575"/>
    <n v="6300"/>
  </r>
  <r>
    <x v="4"/>
    <x v="24"/>
    <x v="2"/>
    <n v="3"/>
    <n v="1045"/>
    <n v="3135"/>
  </r>
  <r>
    <x v="4"/>
    <x v="25"/>
    <x v="2"/>
    <n v="3"/>
    <n v="1186"/>
    <n v="3558"/>
  </r>
  <r>
    <x v="4"/>
    <x v="26"/>
    <x v="2"/>
    <n v="3"/>
    <n v="374"/>
    <n v="1122"/>
  </r>
  <r>
    <x v="4"/>
    <x v="27"/>
    <x v="2"/>
    <n v="1"/>
    <n v="1500"/>
    <n v="1500"/>
  </r>
  <r>
    <x v="4"/>
    <x v="28"/>
    <x v="2"/>
    <n v="2"/>
    <n v="1800"/>
    <n v="3600"/>
  </r>
  <r>
    <x v="4"/>
    <x v="29"/>
    <x v="2"/>
    <n v="0"/>
    <n v="1477"/>
    <n v="0"/>
  </r>
  <r>
    <x v="5"/>
    <x v="0"/>
    <x v="0"/>
    <n v="35"/>
    <n v="210"/>
    <n v="7350"/>
  </r>
  <r>
    <x v="5"/>
    <x v="1"/>
    <x v="0"/>
    <n v="17"/>
    <n v="199"/>
    <n v="3383"/>
  </r>
  <r>
    <x v="5"/>
    <x v="2"/>
    <x v="0"/>
    <n v="12"/>
    <n v="322"/>
    <n v="3864"/>
  </r>
  <r>
    <x v="5"/>
    <x v="3"/>
    <x v="0"/>
    <n v="7"/>
    <n v="161"/>
    <n v="1127"/>
  </r>
  <r>
    <x v="5"/>
    <x v="4"/>
    <x v="0"/>
    <n v="4"/>
    <n v="109"/>
    <n v="436"/>
  </r>
  <r>
    <x v="5"/>
    <x v="5"/>
    <x v="0"/>
    <n v="6"/>
    <n v="122"/>
    <n v="732"/>
  </r>
  <r>
    <x v="5"/>
    <x v="6"/>
    <x v="0"/>
    <n v="3"/>
    <n v="96"/>
    <n v="288"/>
  </r>
  <r>
    <x v="5"/>
    <x v="7"/>
    <x v="0"/>
    <n v="2"/>
    <n v="73"/>
    <n v="146"/>
  </r>
  <r>
    <x v="5"/>
    <x v="8"/>
    <x v="0"/>
    <n v="1"/>
    <n v="225"/>
    <n v="225"/>
  </r>
  <r>
    <x v="5"/>
    <x v="9"/>
    <x v="0"/>
    <n v="1"/>
    <n v="559"/>
    <n v="559"/>
  </r>
  <r>
    <x v="5"/>
    <x v="10"/>
    <x v="0"/>
    <n v="30"/>
    <n v="3199"/>
    <n v="95970"/>
  </r>
  <r>
    <x v="5"/>
    <x v="11"/>
    <x v="0"/>
    <n v="16"/>
    <n v="371"/>
    <n v="5936"/>
  </r>
  <r>
    <x v="5"/>
    <x v="12"/>
    <x v="0"/>
    <n v="10"/>
    <n v="2300"/>
    <n v="23000"/>
  </r>
  <r>
    <x v="5"/>
    <x v="13"/>
    <x v="0"/>
    <n v="7"/>
    <n v="499"/>
    <n v="3493"/>
  </r>
  <r>
    <x v="5"/>
    <x v="14"/>
    <x v="0"/>
    <n v="6"/>
    <n v="299"/>
    <n v="1794"/>
  </r>
  <r>
    <x v="5"/>
    <x v="15"/>
    <x v="0"/>
    <n v="3"/>
    <n v="901"/>
    <n v="2703"/>
  </r>
  <r>
    <x v="5"/>
    <x v="16"/>
    <x v="0"/>
    <n v="4"/>
    <n v="929"/>
    <n v="3716"/>
  </r>
  <r>
    <x v="5"/>
    <x v="17"/>
    <x v="0"/>
    <n v="0"/>
    <n v="1030"/>
    <n v="0"/>
  </r>
  <r>
    <x v="5"/>
    <x v="18"/>
    <x v="0"/>
    <n v="0"/>
    <n v="1222"/>
    <n v="0"/>
  </r>
  <r>
    <x v="5"/>
    <x v="19"/>
    <x v="0"/>
    <n v="2"/>
    <n v="649"/>
    <n v="1298"/>
  </r>
  <r>
    <x v="5"/>
    <x v="20"/>
    <x v="0"/>
    <n v="33"/>
    <n v="1800"/>
    <n v="59400"/>
  </r>
  <r>
    <x v="5"/>
    <x v="21"/>
    <x v="0"/>
    <n v="19"/>
    <n v="345"/>
    <n v="6555"/>
  </r>
  <r>
    <x v="5"/>
    <x v="22"/>
    <x v="0"/>
    <n v="9"/>
    <n v="350"/>
    <n v="3150"/>
  </r>
  <r>
    <x v="5"/>
    <x v="23"/>
    <x v="0"/>
    <n v="8"/>
    <n v="1575"/>
    <n v="12600"/>
  </r>
  <r>
    <x v="5"/>
    <x v="24"/>
    <x v="0"/>
    <n v="5"/>
    <n v="1045"/>
    <n v="5225"/>
  </r>
  <r>
    <x v="5"/>
    <x v="25"/>
    <x v="0"/>
    <n v="2"/>
    <n v="1186"/>
    <n v="2372"/>
  </r>
  <r>
    <x v="5"/>
    <x v="26"/>
    <x v="0"/>
    <n v="3"/>
    <n v="374"/>
    <n v="1122"/>
  </r>
  <r>
    <x v="5"/>
    <x v="27"/>
    <x v="0"/>
    <n v="0"/>
    <n v="1500"/>
    <n v="0"/>
  </r>
  <r>
    <x v="5"/>
    <x v="28"/>
    <x v="0"/>
    <n v="1"/>
    <n v="1800"/>
    <n v="1800"/>
  </r>
  <r>
    <x v="5"/>
    <x v="29"/>
    <x v="0"/>
    <n v="0"/>
    <n v="1477"/>
    <n v="0"/>
  </r>
  <r>
    <x v="5"/>
    <x v="0"/>
    <x v="1"/>
    <n v="22"/>
    <n v="210"/>
    <n v="4620"/>
  </r>
  <r>
    <x v="5"/>
    <x v="1"/>
    <x v="1"/>
    <n v="9"/>
    <n v="199"/>
    <n v="1791"/>
  </r>
  <r>
    <x v="5"/>
    <x v="2"/>
    <x v="1"/>
    <n v="9"/>
    <n v="322"/>
    <n v="2898"/>
  </r>
  <r>
    <x v="5"/>
    <x v="3"/>
    <x v="1"/>
    <n v="7"/>
    <n v="161"/>
    <n v="1127"/>
  </r>
  <r>
    <x v="5"/>
    <x v="4"/>
    <x v="1"/>
    <n v="4"/>
    <n v="109"/>
    <n v="436"/>
  </r>
  <r>
    <x v="5"/>
    <x v="5"/>
    <x v="1"/>
    <n v="3"/>
    <n v="122"/>
    <n v="366"/>
  </r>
  <r>
    <x v="5"/>
    <x v="6"/>
    <x v="1"/>
    <n v="2"/>
    <n v="96"/>
    <n v="192"/>
  </r>
  <r>
    <x v="5"/>
    <x v="7"/>
    <x v="1"/>
    <n v="1"/>
    <n v="73"/>
    <n v="73"/>
  </r>
  <r>
    <x v="5"/>
    <x v="8"/>
    <x v="1"/>
    <n v="0"/>
    <n v="225"/>
    <n v="0"/>
  </r>
  <r>
    <x v="5"/>
    <x v="9"/>
    <x v="1"/>
    <n v="1"/>
    <n v="559"/>
    <n v="559"/>
  </r>
  <r>
    <x v="5"/>
    <x v="10"/>
    <x v="1"/>
    <n v="18"/>
    <n v="3199"/>
    <n v="57582"/>
  </r>
  <r>
    <x v="5"/>
    <x v="11"/>
    <x v="1"/>
    <n v="3"/>
    <n v="371"/>
    <n v="1113"/>
  </r>
  <r>
    <x v="5"/>
    <x v="12"/>
    <x v="1"/>
    <n v="6"/>
    <n v="2300"/>
    <n v="13800"/>
  </r>
  <r>
    <x v="5"/>
    <x v="13"/>
    <x v="1"/>
    <n v="7"/>
    <n v="499"/>
    <n v="3493"/>
  </r>
  <r>
    <x v="5"/>
    <x v="14"/>
    <x v="1"/>
    <n v="7"/>
    <n v="299"/>
    <n v="2093"/>
  </r>
  <r>
    <x v="5"/>
    <x v="15"/>
    <x v="1"/>
    <n v="1"/>
    <n v="901"/>
    <n v="901"/>
  </r>
  <r>
    <x v="5"/>
    <x v="16"/>
    <x v="1"/>
    <n v="3"/>
    <n v="929"/>
    <n v="2787"/>
  </r>
  <r>
    <x v="5"/>
    <x v="17"/>
    <x v="1"/>
    <n v="0"/>
    <n v="1030"/>
    <n v="0"/>
  </r>
  <r>
    <x v="5"/>
    <x v="18"/>
    <x v="1"/>
    <n v="0"/>
    <n v="1222"/>
    <n v="0"/>
  </r>
  <r>
    <x v="5"/>
    <x v="19"/>
    <x v="1"/>
    <n v="1"/>
    <n v="649"/>
    <n v="649"/>
  </r>
  <r>
    <x v="5"/>
    <x v="20"/>
    <x v="1"/>
    <n v="20"/>
    <n v="1800"/>
    <n v="36000"/>
  </r>
  <r>
    <x v="5"/>
    <x v="21"/>
    <x v="1"/>
    <n v="10"/>
    <n v="345"/>
    <n v="3450"/>
  </r>
  <r>
    <x v="5"/>
    <x v="22"/>
    <x v="1"/>
    <n v="7"/>
    <n v="350"/>
    <n v="2450"/>
  </r>
  <r>
    <x v="5"/>
    <x v="23"/>
    <x v="1"/>
    <n v="6"/>
    <n v="1575"/>
    <n v="9450"/>
  </r>
  <r>
    <x v="5"/>
    <x v="24"/>
    <x v="1"/>
    <n v="2"/>
    <n v="1045"/>
    <n v="2090"/>
  </r>
  <r>
    <x v="5"/>
    <x v="25"/>
    <x v="1"/>
    <n v="1"/>
    <n v="1186"/>
    <n v="1186"/>
  </r>
  <r>
    <x v="5"/>
    <x v="26"/>
    <x v="1"/>
    <n v="0"/>
    <n v="374"/>
    <n v="0"/>
  </r>
  <r>
    <x v="5"/>
    <x v="27"/>
    <x v="1"/>
    <n v="0"/>
    <n v="1500"/>
    <n v="0"/>
  </r>
  <r>
    <x v="5"/>
    <x v="28"/>
    <x v="1"/>
    <n v="0"/>
    <n v="1800"/>
    <n v="0"/>
  </r>
  <r>
    <x v="5"/>
    <x v="29"/>
    <x v="1"/>
    <n v="0"/>
    <n v="1477"/>
    <n v="0"/>
  </r>
  <r>
    <x v="5"/>
    <x v="0"/>
    <x v="2"/>
    <n v="6"/>
    <n v="210"/>
    <n v="1260"/>
  </r>
  <r>
    <x v="5"/>
    <x v="1"/>
    <x v="2"/>
    <n v="5"/>
    <n v="199"/>
    <n v="995"/>
  </r>
  <r>
    <x v="5"/>
    <x v="2"/>
    <x v="2"/>
    <n v="3"/>
    <n v="322"/>
    <n v="966"/>
  </r>
  <r>
    <x v="5"/>
    <x v="3"/>
    <x v="2"/>
    <n v="5"/>
    <n v="161"/>
    <n v="805"/>
  </r>
  <r>
    <x v="5"/>
    <x v="4"/>
    <x v="2"/>
    <n v="4"/>
    <n v="109"/>
    <n v="436"/>
  </r>
  <r>
    <x v="5"/>
    <x v="5"/>
    <x v="2"/>
    <n v="1"/>
    <n v="122"/>
    <n v="122"/>
  </r>
  <r>
    <x v="5"/>
    <x v="6"/>
    <x v="2"/>
    <n v="1"/>
    <n v="96"/>
    <n v="96"/>
  </r>
  <r>
    <x v="5"/>
    <x v="7"/>
    <x v="2"/>
    <n v="2"/>
    <n v="73"/>
    <n v="146"/>
  </r>
  <r>
    <x v="5"/>
    <x v="8"/>
    <x v="2"/>
    <n v="1"/>
    <n v="225"/>
    <n v="225"/>
  </r>
  <r>
    <x v="5"/>
    <x v="9"/>
    <x v="2"/>
    <n v="1"/>
    <n v="559"/>
    <n v="559"/>
  </r>
  <r>
    <x v="5"/>
    <x v="10"/>
    <x v="2"/>
    <n v="8"/>
    <n v="3199"/>
    <n v="25592"/>
  </r>
  <r>
    <x v="5"/>
    <x v="11"/>
    <x v="2"/>
    <n v="11"/>
    <n v="371"/>
    <n v="4081"/>
  </r>
  <r>
    <x v="5"/>
    <x v="12"/>
    <x v="2"/>
    <n v="7"/>
    <n v="2300"/>
    <n v="16100"/>
  </r>
  <r>
    <x v="5"/>
    <x v="13"/>
    <x v="2"/>
    <n v="1"/>
    <n v="499"/>
    <n v="499"/>
  </r>
  <r>
    <x v="5"/>
    <x v="14"/>
    <x v="2"/>
    <n v="2"/>
    <n v="299"/>
    <n v="598"/>
  </r>
  <r>
    <x v="5"/>
    <x v="15"/>
    <x v="2"/>
    <n v="5"/>
    <n v="901"/>
    <n v="4505"/>
  </r>
  <r>
    <x v="5"/>
    <x v="16"/>
    <x v="2"/>
    <n v="1"/>
    <n v="929"/>
    <n v="929"/>
  </r>
  <r>
    <x v="5"/>
    <x v="17"/>
    <x v="2"/>
    <n v="0"/>
    <n v="1030"/>
    <n v="0"/>
  </r>
  <r>
    <x v="5"/>
    <x v="18"/>
    <x v="2"/>
    <n v="1"/>
    <n v="1222"/>
    <n v="1222"/>
  </r>
  <r>
    <x v="5"/>
    <x v="19"/>
    <x v="2"/>
    <n v="2"/>
    <n v="649"/>
    <n v="1298"/>
  </r>
  <r>
    <x v="5"/>
    <x v="20"/>
    <x v="2"/>
    <n v="11"/>
    <n v="1800"/>
    <n v="19800"/>
  </r>
  <r>
    <x v="5"/>
    <x v="21"/>
    <x v="2"/>
    <n v="5"/>
    <n v="345"/>
    <n v="1725"/>
  </r>
  <r>
    <x v="5"/>
    <x v="22"/>
    <x v="2"/>
    <n v="5"/>
    <n v="350"/>
    <n v="1750"/>
  </r>
  <r>
    <x v="5"/>
    <x v="23"/>
    <x v="2"/>
    <n v="5"/>
    <n v="1575"/>
    <n v="7875"/>
  </r>
  <r>
    <x v="5"/>
    <x v="24"/>
    <x v="2"/>
    <n v="6"/>
    <n v="1045"/>
    <n v="6270"/>
  </r>
  <r>
    <x v="5"/>
    <x v="25"/>
    <x v="2"/>
    <n v="2"/>
    <n v="1186"/>
    <n v="2372"/>
  </r>
  <r>
    <x v="5"/>
    <x v="26"/>
    <x v="2"/>
    <n v="4"/>
    <n v="374"/>
    <n v="1496"/>
  </r>
  <r>
    <x v="5"/>
    <x v="27"/>
    <x v="2"/>
    <n v="2"/>
    <n v="1500"/>
    <n v="3000"/>
  </r>
  <r>
    <x v="5"/>
    <x v="28"/>
    <x v="2"/>
    <n v="2"/>
    <n v="1800"/>
    <n v="3600"/>
  </r>
  <r>
    <x v="5"/>
    <x v="29"/>
    <x v="2"/>
    <n v="0"/>
    <n v="1477"/>
    <n v="0"/>
  </r>
  <r>
    <x v="6"/>
    <x v="0"/>
    <x v="0"/>
    <n v="32"/>
    <n v="210"/>
    <n v="6720"/>
  </r>
  <r>
    <x v="6"/>
    <x v="1"/>
    <x v="0"/>
    <n v="17"/>
    <n v="199"/>
    <n v="3383"/>
  </r>
  <r>
    <x v="6"/>
    <x v="2"/>
    <x v="0"/>
    <n v="8"/>
    <n v="322"/>
    <n v="2576"/>
  </r>
  <r>
    <x v="6"/>
    <x v="3"/>
    <x v="0"/>
    <n v="10"/>
    <n v="161"/>
    <n v="1610"/>
  </r>
  <r>
    <x v="6"/>
    <x v="4"/>
    <x v="0"/>
    <n v="4"/>
    <n v="109"/>
    <n v="436"/>
  </r>
  <r>
    <x v="6"/>
    <x v="5"/>
    <x v="0"/>
    <n v="3"/>
    <n v="122"/>
    <n v="366"/>
  </r>
  <r>
    <x v="6"/>
    <x v="6"/>
    <x v="0"/>
    <n v="3"/>
    <n v="96"/>
    <n v="288"/>
  </r>
  <r>
    <x v="6"/>
    <x v="7"/>
    <x v="0"/>
    <n v="1"/>
    <n v="73"/>
    <n v="73"/>
  </r>
  <r>
    <x v="6"/>
    <x v="8"/>
    <x v="0"/>
    <n v="2"/>
    <n v="225"/>
    <n v="450"/>
  </r>
  <r>
    <x v="6"/>
    <x v="9"/>
    <x v="0"/>
    <n v="0"/>
    <n v="559"/>
    <n v="0"/>
  </r>
  <r>
    <x v="6"/>
    <x v="10"/>
    <x v="0"/>
    <n v="33"/>
    <n v="3199"/>
    <n v="105567"/>
  </r>
  <r>
    <x v="6"/>
    <x v="11"/>
    <x v="0"/>
    <n v="16"/>
    <n v="371"/>
    <n v="5936"/>
  </r>
  <r>
    <x v="6"/>
    <x v="12"/>
    <x v="0"/>
    <n v="10"/>
    <n v="2300"/>
    <n v="23000"/>
  </r>
  <r>
    <x v="6"/>
    <x v="13"/>
    <x v="0"/>
    <n v="8"/>
    <n v="499"/>
    <n v="3992"/>
  </r>
  <r>
    <x v="6"/>
    <x v="14"/>
    <x v="0"/>
    <n v="5"/>
    <n v="299"/>
    <n v="1495"/>
  </r>
  <r>
    <x v="6"/>
    <x v="15"/>
    <x v="0"/>
    <n v="2"/>
    <n v="901"/>
    <n v="1802"/>
  </r>
  <r>
    <x v="6"/>
    <x v="16"/>
    <x v="0"/>
    <n v="4"/>
    <n v="929"/>
    <n v="3716"/>
  </r>
  <r>
    <x v="6"/>
    <x v="17"/>
    <x v="0"/>
    <n v="1"/>
    <n v="1030"/>
    <n v="1030"/>
  </r>
  <r>
    <x v="6"/>
    <x v="18"/>
    <x v="0"/>
    <n v="1"/>
    <n v="1222"/>
    <n v="1222"/>
  </r>
  <r>
    <x v="6"/>
    <x v="19"/>
    <x v="0"/>
    <n v="1"/>
    <n v="649"/>
    <n v="649"/>
  </r>
  <r>
    <x v="6"/>
    <x v="20"/>
    <x v="0"/>
    <n v="28"/>
    <n v="1800"/>
    <n v="50400"/>
  </r>
  <r>
    <x v="6"/>
    <x v="21"/>
    <x v="0"/>
    <n v="13"/>
    <n v="345"/>
    <n v="4485"/>
  </r>
  <r>
    <x v="6"/>
    <x v="22"/>
    <x v="0"/>
    <n v="11"/>
    <n v="350"/>
    <n v="3850"/>
  </r>
  <r>
    <x v="6"/>
    <x v="23"/>
    <x v="0"/>
    <n v="10"/>
    <n v="1575"/>
    <n v="15750"/>
  </r>
  <r>
    <x v="6"/>
    <x v="24"/>
    <x v="0"/>
    <n v="5"/>
    <n v="1045"/>
    <n v="5225"/>
  </r>
  <r>
    <x v="6"/>
    <x v="25"/>
    <x v="0"/>
    <n v="3"/>
    <n v="1186"/>
    <n v="3558"/>
  </r>
  <r>
    <x v="6"/>
    <x v="26"/>
    <x v="0"/>
    <n v="3"/>
    <n v="374"/>
    <n v="1122"/>
  </r>
  <r>
    <x v="6"/>
    <x v="27"/>
    <x v="0"/>
    <n v="2"/>
    <n v="1500"/>
    <n v="3000"/>
  </r>
  <r>
    <x v="6"/>
    <x v="28"/>
    <x v="0"/>
    <n v="0"/>
    <n v="1800"/>
    <n v="0"/>
  </r>
  <r>
    <x v="6"/>
    <x v="29"/>
    <x v="0"/>
    <n v="0"/>
    <n v="1477"/>
    <n v="0"/>
  </r>
  <r>
    <x v="6"/>
    <x v="0"/>
    <x v="1"/>
    <n v="19"/>
    <n v="210"/>
    <n v="3990"/>
  </r>
  <r>
    <x v="6"/>
    <x v="1"/>
    <x v="1"/>
    <n v="11"/>
    <n v="199"/>
    <n v="2189"/>
  </r>
  <r>
    <x v="6"/>
    <x v="2"/>
    <x v="1"/>
    <n v="6"/>
    <n v="322"/>
    <n v="1932"/>
  </r>
  <r>
    <x v="6"/>
    <x v="3"/>
    <x v="1"/>
    <n v="6"/>
    <n v="161"/>
    <n v="966"/>
  </r>
  <r>
    <x v="6"/>
    <x v="4"/>
    <x v="1"/>
    <n v="3"/>
    <n v="109"/>
    <n v="327"/>
  </r>
  <r>
    <x v="6"/>
    <x v="5"/>
    <x v="1"/>
    <n v="2"/>
    <n v="122"/>
    <n v="244"/>
  </r>
  <r>
    <x v="6"/>
    <x v="6"/>
    <x v="1"/>
    <n v="2"/>
    <n v="96"/>
    <n v="192"/>
  </r>
  <r>
    <x v="6"/>
    <x v="7"/>
    <x v="1"/>
    <n v="0"/>
    <n v="73"/>
    <n v="0"/>
  </r>
  <r>
    <x v="6"/>
    <x v="8"/>
    <x v="1"/>
    <n v="1"/>
    <n v="225"/>
    <n v="225"/>
  </r>
  <r>
    <x v="6"/>
    <x v="9"/>
    <x v="1"/>
    <n v="0"/>
    <n v="559"/>
    <n v="0"/>
  </r>
  <r>
    <x v="6"/>
    <x v="10"/>
    <x v="1"/>
    <n v="2"/>
    <n v="3199"/>
    <n v="6398"/>
  </r>
  <r>
    <x v="6"/>
    <x v="11"/>
    <x v="1"/>
    <n v="7"/>
    <n v="371"/>
    <n v="2597"/>
  </r>
  <r>
    <x v="6"/>
    <x v="12"/>
    <x v="1"/>
    <n v="5"/>
    <n v="2300"/>
    <n v="11500"/>
  </r>
  <r>
    <x v="6"/>
    <x v="13"/>
    <x v="1"/>
    <n v="2"/>
    <n v="499"/>
    <n v="998"/>
  </r>
  <r>
    <x v="6"/>
    <x v="14"/>
    <x v="1"/>
    <n v="4"/>
    <n v="299"/>
    <n v="1196"/>
  </r>
  <r>
    <x v="6"/>
    <x v="15"/>
    <x v="1"/>
    <n v="2"/>
    <n v="901"/>
    <n v="1802"/>
  </r>
  <r>
    <x v="6"/>
    <x v="16"/>
    <x v="1"/>
    <n v="4"/>
    <n v="929"/>
    <n v="3716"/>
  </r>
  <r>
    <x v="6"/>
    <x v="17"/>
    <x v="1"/>
    <n v="1"/>
    <n v="1030"/>
    <n v="1030"/>
  </r>
  <r>
    <x v="6"/>
    <x v="18"/>
    <x v="1"/>
    <n v="0"/>
    <n v="1222"/>
    <n v="0"/>
  </r>
  <r>
    <x v="6"/>
    <x v="19"/>
    <x v="1"/>
    <n v="0"/>
    <n v="649"/>
    <n v="0"/>
  </r>
  <r>
    <x v="6"/>
    <x v="20"/>
    <x v="1"/>
    <n v="25"/>
    <n v="1800"/>
    <n v="45000"/>
  </r>
  <r>
    <x v="6"/>
    <x v="21"/>
    <x v="1"/>
    <n v="10"/>
    <n v="345"/>
    <n v="3450"/>
  </r>
  <r>
    <x v="6"/>
    <x v="22"/>
    <x v="1"/>
    <n v="6"/>
    <n v="350"/>
    <n v="2100"/>
  </r>
  <r>
    <x v="6"/>
    <x v="23"/>
    <x v="1"/>
    <n v="7"/>
    <n v="1575"/>
    <n v="11025"/>
  </r>
  <r>
    <x v="6"/>
    <x v="24"/>
    <x v="1"/>
    <n v="5"/>
    <n v="1045"/>
    <n v="5225"/>
  </r>
  <r>
    <x v="6"/>
    <x v="25"/>
    <x v="1"/>
    <n v="2"/>
    <n v="1186"/>
    <n v="2372"/>
  </r>
  <r>
    <x v="6"/>
    <x v="26"/>
    <x v="1"/>
    <n v="0"/>
    <n v="374"/>
    <n v="0"/>
  </r>
  <r>
    <x v="6"/>
    <x v="27"/>
    <x v="1"/>
    <n v="1"/>
    <n v="1500"/>
    <n v="1500"/>
  </r>
  <r>
    <x v="6"/>
    <x v="28"/>
    <x v="1"/>
    <n v="0"/>
    <n v="1800"/>
    <n v="0"/>
  </r>
  <r>
    <x v="6"/>
    <x v="29"/>
    <x v="1"/>
    <n v="0"/>
    <n v="1477"/>
    <n v="0"/>
  </r>
  <r>
    <x v="6"/>
    <x v="0"/>
    <x v="2"/>
    <n v="11"/>
    <n v="210"/>
    <n v="2310"/>
  </r>
  <r>
    <x v="6"/>
    <x v="1"/>
    <x v="2"/>
    <n v="1"/>
    <n v="199"/>
    <n v="199"/>
  </r>
  <r>
    <x v="6"/>
    <x v="2"/>
    <x v="2"/>
    <n v="6"/>
    <n v="322"/>
    <n v="1932"/>
  </r>
  <r>
    <x v="6"/>
    <x v="3"/>
    <x v="2"/>
    <n v="3"/>
    <n v="161"/>
    <n v="483"/>
  </r>
  <r>
    <x v="6"/>
    <x v="4"/>
    <x v="2"/>
    <n v="3"/>
    <n v="109"/>
    <n v="327"/>
  </r>
  <r>
    <x v="6"/>
    <x v="5"/>
    <x v="2"/>
    <n v="2"/>
    <n v="122"/>
    <n v="244"/>
  </r>
  <r>
    <x v="6"/>
    <x v="6"/>
    <x v="2"/>
    <n v="2"/>
    <n v="96"/>
    <n v="192"/>
  </r>
  <r>
    <x v="6"/>
    <x v="7"/>
    <x v="2"/>
    <n v="2"/>
    <n v="73"/>
    <n v="146"/>
  </r>
  <r>
    <x v="6"/>
    <x v="8"/>
    <x v="2"/>
    <n v="2"/>
    <n v="225"/>
    <n v="450"/>
  </r>
  <r>
    <x v="6"/>
    <x v="9"/>
    <x v="2"/>
    <n v="2"/>
    <n v="559"/>
    <n v="1118"/>
  </r>
  <r>
    <x v="6"/>
    <x v="10"/>
    <x v="2"/>
    <n v="21"/>
    <n v="3199"/>
    <n v="67179"/>
  </r>
  <r>
    <x v="6"/>
    <x v="11"/>
    <x v="2"/>
    <n v="9"/>
    <n v="371"/>
    <n v="3339"/>
  </r>
  <r>
    <x v="6"/>
    <x v="12"/>
    <x v="2"/>
    <n v="10"/>
    <n v="2300"/>
    <n v="23000"/>
  </r>
  <r>
    <x v="6"/>
    <x v="13"/>
    <x v="2"/>
    <n v="10"/>
    <n v="499"/>
    <n v="4990"/>
  </r>
  <r>
    <x v="6"/>
    <x v="14"/>
    <x v="2"/>
    <n v="1"/>
    <n v="299"/>
    <n v="299"/>
  </r>
  <r>
    <x v="6"/>
    <x v="15"/>
    <x v="2"/>
    <n v="2"/>
    <n v="901"/>
    <n v="1802"/>
  </r>
  <r>
    <x v="6"/>
    <x v="16"/>
    <x v="2"/>
    <n v="1"/>
    <n v="929"/>
    <n v="929"/>
  </r>
  <r>
    <x v="6"/>
    <x v="17"/>
    <x v="2"/>
    <n v="1"/>
    <n v="1030"/>
    <n v="1030"/>
  </r>
  <r>
    <x v="6"/>
    <x v="18"/>
    <x v="2"/>
    <n v="3"/>
    <n v="1222"/>
    <n v="3666"/>
  </r>
  <r>
    <x v="6"/>
    <x v="19"/>
    <x v="2"/>
    <n v="2"/>
    <n v="649"/>
    <n v="1298"/>
  </r>
  <r>
    <x v="6"/>
    <x v="20"/>
    <x v="2"/>
    <n v="11"/>
    <n v="1800"/>
    <n v="19800"/>
  </r>
  <r>
    <x v="6"/>
    <x v="21"/>
    <x v="2"/>
    <n v="11"/>
    <n v="345"/>
    <n v="3795"/>
  </r>
  <r>
    <x v="6"/>
    <x v="22"/>
    <x v="2"/>
    <n v="6"/>
    <n v="350"/>
    <n v="2100"/>
  </r>
  <r>
    <x v="6"/>
    <x v="23"/>
    <x v="2"/>
    <n v="2"/>
    <n v="1575"/>
    <n v="3150"/>
  </r>
  <r>
    <x v="6"/>
    <x v="24"/>
    <x v="2"/>
    <n v="2"/>
    <n v="1045"/>
    <n v="2090"/>
  </r>
  <r>
    <x v="6"/>
    <x v="25"/>
    <x v="2"/>
    <n v="3"/>
    <n v="1186"/>
    <n v="3558"/>
  </r>
  <r>
    <x v="6"/>
    <x v="26"/>
    <x v="2"/>
    <n v="3"/>
    <n v="374"/>
    <n v="1122"/>
  </r>
  <r>
    <x v="6"/>
    <x v="27"/>
    <x v="2"/>
    <n v="2"/>
    <n v="1500"/>
    <n v="3000"/>
  </r>
  <r>
    <x v="6"/>
    <x v="28"/>
    <x v="2"/>
    <n v="1"/>
    <n v="1800"/>
    <n v="1800"/>
  </r>
  <r>
    <x v="6"/>
    <x v="29"/>
    <x v="2"/>
    <n v="0"/>
    <n v="1477"/>
    <n v="0"/>
  </r>
  <r>
    <x v="7"/>
    <x v="0"/>
    <x v="0"/>
    <n v="28"/>
    <n v="210"/>
    <n v="5880"/>
  </r>
  <r>
    <x v="7"/>
    <x v="1"/>
    <x v="0"/>
    <n v="13"/>
    <n v="199"/>
    <n v="2587"/>
  </r>
  <r>
    <x v="7"/>
    <x v="2"/>
    <x v="0"/>
    <n v="11"/>
    <n v="322"/>
    <n v="3542"/>
  </r>
  <r>
    <x v="7"/>
    <x v="3"/>
    <x v="0"/>
    <n v="7"/>
    <n v="161"/>
    <n v="1127"/>
  </r>
  <r>
    <x v="7"/>
    <x v="4"/>
    <x v="0"/>
    <n v="5"/>
    <n v="109"/>
    <n v="545"/>
  </r>
  <r>
    <x v="7"/>
    <x v="5"/>
    <x v="0"/>
    <n v="2"/>
    <n v="122"/>
    <n v="244"/>
  </r>
  <r>
    <x v="7"/>
    <x v="6"/>
    <x v="0"/>
    <n v="4"/>
    <n v="96"/>
    <n v="384"/>
  </r>
  <r>
    <x v="7"/>
    <x v="7"/>
    <x v="0"/>
    <n v="2"/>
    <n v="73"/>
    <n v="146"/>
  </r>
  <r>
    <x v="7"/>
    <x v="8"/>
    <x v="0"/>
    <n v="0"/>
    <n v="225"/>
    <n v="0"/>
  </r>
  <r>
    <x v="7"/>
    <x v="9"/>
    <x v="0"/>
    <n v="0"/>
    <n v="559"/>
    <n v="0"/>
  </r>
  <r>
    <x v="7"/>
    <x v="10"/>
    <x v="0"/>
    <n v="34"/>
    <n v="3199"/>
    <n v="108766"/>
  </r>
  <r>
    <x v="7"/>
    <x v="11"/>
    <x v="0"/>
    <n v="12"/>
    <n v="371"/>
    <n v="4452"/>
  </r>
  <r>
    <x v="7"/>
    <x v="12"/>
    <x v="0"/>
    <n v="13"/>
    <n v="2300"/>
    <n v="29900"/>
  </r>
  <r>
    <x v="7"/>
    <x v="13"/>
    <x v="0"/>
    <n v="12"/>
    <n v="499"/>
    <n v="5988"/>
  </r>
  <r>
    <x v="7"/>
    <x v="14"/>
    <x v="0"/>
    <n v="5"/>
    <n v="299"/>
    <n v="1495"/>
  </r>
  <r>
    <x v="7"/>
    <x v="15"/>
    <x v="0"/>
    <n v="2"/>
    <n v="901"/>
    <n v="1802"/>
  </r>
  <r>
    <x v="7"/>
    <x v="16"/>
    <x v="0"/>
    <n v="3"/>
    <n v="929"/>
    <n v="2787"/>
  </r>
  <r>
    <x v="7"/>
    <x v="17"/>
    <x v="0"/>
    <n v="0"/>
    <n v="1030"/>
    <n v="0"/>
  </r>
  <r>
    <x v="7"/>
    <x v="18"/>
    <x v="0"/>
    <n v="2"/>
    <n v="1222"/>
    <n v="2444"/>
  </r>
  <r>
    <x v="7"/>
    <x v="19"/>
    <x v="0"/>
    <n v="1"/>
    <n v="649"/>
    <n v="649"/>
  </r>
  <r>
    <x v="7"/>
    <x v="20"/>
    <x v="0"/>
    <n v="30"/>
    <n v="1800"/>
    <n v="54000"/>
  </r>
  <r>
    <x v="7"/>
    <x v="21"/>
    <x v="0"/>
    <n v="12"/>
    <n v="345"/>
    <n v="4140"/>
  </r>
  <r>
    <x v="7"/>
    <x v="22"/>
    <x v="0"/>
    <n v="10"/>
    <n v="350"/>
    <n v="3500"/>
  </r>
  <r>
    <x v="7"/>
    <x v="23"/>
    <x v="0"/>
    <n v="10"/>
    <n v="1575"/>
    <n v="15750"/>
  </r>
  <r>
    <x v="7"/>
    <x v="24"/>
    <x v="0"/>
    <n v="7"/>
    <n v="1045"/>
    <n v="7315"/>
  </r>
  <r>
    <x v="7"/>
    <x v="25"/>
    <x v="0"/>
    <n v="2"/>
    <n v="1186"/>
    <n v="2372"/>
  </r>
  <r>
    <x v="7"/>
    <x v="26"/>
    <x v="0"/>
    <n v="4"/>
    <n v="374"/>
    <n v="1496"/>
  </r>
  <r>
    <x v="7"/>
    <x v="27"/>
    <x v="0"/>
    <n v="0"/>
    <n v="1500"/>
    <n v="0"/>
  </r>
  <r>
    <x v="7"/>
    <x v="28"/>
    <x v="0"/>
    <n v="2"/>
    <n v="1800"/>
    <n v="3600"/>
  </r>
  <r>
    <x v="7"/>
    <x v="29"/>
    <x v="0"/>
    <n v="0"/>
    <n v="1477"/>
    <n v="0"/>
  </r>
  <r>
    <x v="7"/>
    <x v="0"/>
    <x v="1"/>
    <n v="18"/>
    <n v="210"/>
    <n v="3780"/>
  </r>
  <r>
    <x v="7"/>
    <x v="1"/>
    <x v="1"/>
    <n v="9"/>
    <n v="199"/>
    <n v="1791"/>
  </r>
  <r>
    <x v="7"/>
    <x v="2"/>
    <x v="1"/>
    <n v="8"/>
    <n v="322"/>
    <n v="2576"/>
  </r>
  <r>
    <x v="7"/>
    <x v="3"/>
    <x v="1"/>
    <n v="6"/>
    <n v="161"/>
    <n v="966"/>
  </r>
  <r>
    <x v="7"/>
    <x v="4"/>
    <x v="1"/>
    <n v="3"/>
    <n v="109"/>
    <n v="327"/>
  </r>
  <r>
    <x v="7"/>
    <x v="5"/>
    <x v="1"/>
    <n v="2"/>
    <n v="122"/>
    <n v="244"/>
  </r>
  <r>
    <x v="7"/>
    <x v="6"/>
    <x v="1"/>
    <n v="2"/>
    <n v="96"/>
    <n v="192"/>
  </r>
  <r>
    <x v="7"/>
    <x v="7"/>
    <x v="1"/>
    <n v="1"/>
    <n v="73"/>
    <n v="73"/>
  </r>
  <r>
    <x v="7"/>
    <x v="8"/>
    <x v="1"/>
    <n v="0"/>
    <n v="225"/>
    <n v="0"/>
  </r>
  <r>
    <x v="7"/>
    <x v="9"/>
    <x v="1"/>
    <n v="0"/>
    <n v="559"/>
    <n v="0"/>
  </r>
  <r>
    <x v="7"/>
    <x v="10"/>
    <x v="1"/>
    <n v="24"/>
    <n v="3199"/>
    <n v="76776"/>
  </r>
  <r>
    <x v="7"/>
    <x v="11"/>
    <x v="1"/>
    <n v="3"/>
    <n v="371"/>
    <n v="1113"/>
  </r>
  <r>
    <x v="7"/>
    <x v="12"/>
    <x v="1"/>
    <n v="0"/>
    <n v="2300"/>
    <n v="0"/>
  </r>
  <r>
    <x v="7"/>
    <x v="13"/>
    <x v="1"/>
    <n v="7"/>
    <n v="499"/>
    <n v="3493"/>
  </r>
  <r>
    <x v="7"/>
    <x v="14"/>
    <x v="1"/>
    <n v="2"/>
    <n v="299"/>
    <n v="598"/>
  </r>
  <r>
    <x v="7"/>
    <x v="15"/>
    <x v="1"/>
    <n v="0"/>
    <n v="901"/>
    <n v="0"/>
  </r>
  <r>
    <x v="7"/>
    <x v="16"/>
    <x v="1"/>
    <n v="2"/>
    <n v="929"/>
    <n v="1858"/>
  </r>
  <r>
    <x v="7"/>
    <x v="17"/>
    <x v="1"/>
    <n v="0"/>
    <n v="1030"/>
    <n v="0"/>
  </r>
  <r>
    <x v="7"/>
    <x v="18"/>
    <x v="1"/>
    <n v="0"/>
    <n v="1222"/>
    <n v="0"/>
  </r>
  <r>
    <x v="7"/>
    <x v="19"/>
    <x v="1"/>
    <n v="0"/>
    <n v="649"/>
    <n v="0"/>
  </r>
  <r>
    <x v="7"/>
    <x v="20"/>
    <x v="1"/>
    <n v="22"/>
    <n v="1800"/>
    <n v="39600"/>
  </r>
  <r>
    <x v="7"/>
    <x v="21"/>
    <x v="1"/>
    <n v="10"/>
    <n v="345"/>
    <n v="3450"/>
  </r>
  <r>
    <x v="7"/>
    <x v="22"/>
    <x v="1"/>
    <n v="9"/>
    <n v="350"/>
    <n v="3150"/>
  </r>
  <r>
    <x v="7"/>
    <x v="23"/>
    <x v="1"/>
    <n v="6"/>
    <n v="1575"/>
    <n v="9450"/>
  </r>
  <r>
    <x v="7"/>
    <x v="24"/>
    <x v="1"/>
    <n v="1"/>
    <n v="1045"/>
    <n v="1045"/>
  </r>
  <r>
    <x v="7"/>
    <x v="25"/>
    <x v="1"/>
    <n v="1"/>
    <n v="1186"/>
    <n v="1186"/>
  </r>
  <r>
    <x v="7"/>
    <x v="26"/>
    <x v="1"/>
    <n v="0"/>
    <n v="374"/>
    <n v="0"/>
  </r>
  <r>
    <x v="7"/>
    <x v="27"/>
    <x v="1"/>
    <n v="0"/>
    <n v="1500"/>
    <n v="0"/>
  </r>
  <r>
    <x v="7"/>
    <x v="28"/>
    <x v="1"/>
    <n v="1"/>
    <n v="1800"/>
    <n v="1800"/>
  </r>
  <r>
    <x v="7"/>
    <x v="29"/>
    <x v="1"/>
    <n v="0"/>
    <n v="1477"/>
    <n v="0"/>
  </r>
  <r>
    <x v="7"/>
    <x v="0"/>
    <x v="2"/>
    <n v="13"/>
    <n v="210"/>
    <n v="2730"/>
  </r>
  <r>
    <x v="7"/>
    <x v="1"/>
    <x v="2"/>
    <n v="6"/>
    <n v="199"/>
    <n v="1194"/>
  </r>
  <r>
    <x v="7"/>
    <x v="2"/>
    <x v="2"/>
    <n v="6"/>
    <n v="322"/>
    <n v="1932"/>
  </r>
  <r>
    <x v="7"/>
    <x v="3"/>
    <x v="2"/>
    <n v="4"/>
    <n v="161"/>
    <n v="644"/>
  </r>
  <r>
    <x v="7"/>
    <x v="4"/>
    <x v="2"/>
    <n v="5"/>
    <n v="109"/>
    <n v="545"/>
  </r>
  <r>
    <x v="7"/>
    <x v="5"/>
    <x v="2"/>
    <n v="2"/>
    <n v="122"/>
    <n v="244"/>
  </r>
  <r>
    <x v="7"/>
    <x v="6"/>
    <x v="2"/>
    <n v="2"/>
    <n v="96"/>
    <n v="192"/>
  </r>
  <r>
    <x v="7"/>
    <x v="7"/>
    <x v="2"/>
    <n v="1"/>
    <n v="73"/>
    <n v="73"/>
  </r>
  <r>
    <x v="7"/>
    <x v="8"/>
    <x v="2"/>
    <n v="1"/>
    <n v="225"/>
    <n v="225"/>
  </r>
  <r>
    <x v="7"/>
    <x v="9"/>
    <x v="2"/>
    <n v="0"/>
    <n v="559"/>
    <n v="0"/>
  </r>
  <r>
    <x v="7"/>
    <x v="10"/>
    <x v="2"/>
    <n v="1"/>
    <n v="3199"/>
    <n v="3199"/>
  </r>
  <r>
    <x v="7"/>
    <x v="11"/>
    <x v="2"/>
    <n v="10"/>
    <n v="371"/>
    <n v="3710"/>
  </r>
  <r>
    <x v="7"/>
    <x v="12"/>
    <x v="2"/>
    <n v="10"/>
    <n v="2300"/>
    <n v="23000"/>
  </r>
  <r>
    <x v="7"/>
    <x v="13"/>
    <x v="2"/>
    <n v="1"/>
    <n v="499"/>
    <n v="499"/>
  </r>
  <r>
    <x v="7"/>
    <x v="14"/>
    <x v="2"/>
    <n v="4"/>
    <n v="299"/>
    <n v="1196"/>
  </r>
  <r>
    <x v="7"/>
    <x v="15"/>
    <x v="2"/>
    <n v="3"/>
    <n v="901"/>
    <n v="2703"/>
  </r>
  <r>
    <x v="7"/>
    <x v="16"/>
    <x v="2"/>
    <n v="2"/>
    <n v="929"/>
    <n v="1858"/>
  </r>
  <r>
    <x v="7"/>
    <x v="17"/>
    <x v="2"/>
    <n v="1"/>
    <n v="1030"/>
    <n v="1030"/>
  </r>
  <r>
    <x v="7"/>
    <x v="18"/>
    <x v="2"/>
    <n v="2"/>
    <n v="1222"/>
    <n v="2444"/>
  </r>
  <r>
    <x v="7"/>
    <x v="19"/>
    <x v="2"/>
    <n v="2"/>
    <n v="649"/>
    <n v="1298"/>
  </r>
  <r>
    <x v="7"/>
    <x v="20"/>
    <x v="2"/>
    <n v="6"/>
    <n v="1800"/>
    <n v="10800"/>
  </r>
  <r>
    <x v="7"/>
    <x v="21"/>
    <x v="2"/>
    <n v="8"/>
    <n v="345"/>
    <n v="2760"/>
  </r>
  <r>
    <x v="7"/>
    <x v="22"/>
    <x v="2"/>
    <n v="6"/>
    <n v="350"/>
    <n v="2100"/>
  </r>
  <r>
    <x v="7"/>
    <x v="23"/>
    <x v="2"/>
    <n v="2"/>
    <n v="1575"/>
    <n v="3150"/>
  </r>
  <r>
    <x v="7"/>
    <x v="24"/>
    <x v="2"/>
    <n v="5"/>
    <n v="1045"/>
    <n v="5225"/>
  </r>
  <r>
    <x v="7"/>
    <x v="25"/>
    <x v="2"/>
    <n v="2"/>
    <n v="1186"/>
    <n v="2372"/>
  </r>
  <r>
    <x v="7"/>
    <x v="26"/>
    <x v="2"/>
    <n v="4"/>
    <n v="374"/>
    <n v="1496"/>
  </r>
  <r>
    <x v="7"/>
    <x v="27"/>
    <x v="2"/>
    <n v="1"/>
    <n v="1500"/>
    <n v="1500"/>
  </r>
  <r>
    <x v="7"/>
    <x v="28"/>
    <x v="2"/>
    <n v="2"/>
    <n v="1800"/>
    <n v="3600"/>
  </r>
  <r>
    <x v="7"/>
    <x v="29"/>
    <x v="2"/>
    <n v="1"/>
    <n v="1477"/>
    <n v="1477"/>
  </r>
  <r>
    <x v="8"/>
    <x v="0"/>
    <x v="0"/>
    <n v="27"/>
    <n v="210"/>
    <n v="5670"/>
  </r>
  <r>
    <x v="8"/>
    <x v="1"/>
    <x v="0"/>
    <n v="16"/>
    <n v="199"/>
    <n v="3184"/>
  </r>
  <r>
    <x v="8"/>
    <x v="2"/>
    <x v="0"/>
    <n v="11"/>
    <n v="322"/>
    <n v="3542"/>
  </r>
  <r>
    <x v="8"/>
    <x v="3"/>
    <x v="0"/>
    <n v="8"/>
    <n v="161"/>
    <n v="1288"/>
  </r>
  <r>
    <x v="8"/>
    <x v="4"/>
    <x v="0"/>
    <n v="7"/>
    <n v="109"/>
    <n v="763"/>
  </r>
  <r>
    <x v="8"/>
    <x v="5"/>
    <x v="0"/>
    <n v="4"/>
    <n v="122"/>
    <n v="488"/>
  </r>
  <r>
    <x v="8"/>
    <x v="6"/>
    <x v="0"/>
    <n v="2"/>
    <n v="96"/>
    <n v="192"/>
  </r>
  <r>
    <x v="8"/>
    <x v="7"/>
    <x v="0"/>
    <n v="2"/>
    <n v="73"/>
    <n v="146"/>
  </r>
  <r>
    <x v="8"/>
    <x v="8"/>
    <x v="0"/>
    <n v="1"/>
    <n v="225"/>
    <n v="225"/>
  </r>
  <r>
    <x v="8"/>
    <x v="9"/>
    <x v="0"/>
    <n v="0"/>
    <n v="559"/>
    <n v="0"/>
  </r>
  <r>
    <x v="8"/>
    <x v="10"/>
    <x v="0"/>
    <n v="30"/>
    <n v="3199"/>
    <n v="95970"/>
  </r>
  <r>
    <x v="8"/>
    <x v="11"/>
    <x v="0"/>
    <n v="14"/>
    <n v="371"/>
    <n v="5194"/>
  </r>
  <r>
    <x v="8"/>
    <x v="12"/>
    <x v="0"/>
    <n v="11"/>
    <n v="2300"/>
    <n v="25300"/>
  </r>
  <r>
    <x v="8"/>
    <x v="13"/>
    <x v="0"/>
    <n v="8"/>
    <n v="499"/>
    <n v="3992"/>
  </r>
  <r>
    <x v="8"/>
    <x v="14"/>
    <x v="0"/>
    <n v="7"/>
    <n v="299"/>
    <n v="2093"/>
  </r>
  <r>
    <x v="8"/>
    <x v="15"/>
    <x v="0"/>
    <n v="2"/>
    <n v="901"/>
    <n v="1802"/>
  </r>
  <r>
    <x v="8"/>
    <x v="16"/>
    <x v="0"/>
    <n v="2"/>
    <n v="929"/>
    <n v="1858"/>
  </r>
  <r>
    <x v="8"/>
    <x v="17"/>
    <x v="0"/>
    <n v="2"/>
    <n v="1030"/>
    <n v="2060"/>
  </r>
  <r>
    <x v="8"/>
    <x v="18"/>
    <x v="0"/>
    <n v="1"/>
    <n v="1222"/>
    <n v="1222"/>
  </r>
  <r>
    <x v="8"/>
    <x v="19"/>
    <x v="0"/>
    <n v="0"/>
    <n v="649"/>
    <n v="0"/>
  </r>
  <r>
    <x v="8"/>
    <x v="20"/>
    <x v="0"/>
    <n v="31"/>
    <n v="1800"/>
    <n v="55800"/>
  </r>
  <r>
    <x v="8"/>
    <x v="21"/>
    <x v="0"/>
    <n v="14"/>
    <n v="345"/>
    <n v="4830"/>
  </r>
  <r>
    <x v="8"/>
    <x v="22"/>
    <x v="0"/>
    <n v="14"/>
    <n v="350"/>
    <n v="4900"/>
  </r>
  <r>
    <x v="8"/>
    <x v="23"/>
    <x v="0"/>
    <n v="10"/>
    <n v="1575"/>
    <n v="15750"/>
  </r>
  <r>
    <x v="8"/>
    <x v="24"/>
    <x v="0"/>
    <n v="6"/>
    <n v="1045"/>
    <n v="6270"/>
  </r>
  <r>
    <x v="8"/>
    <x v="25"/>
    <x v="0"/>
    <n v="3"/>
    <n v="1186"/>
    <n v="3558"/>
  </r>
  <r>
    <x v="8"/>
    <x v="26"/>
    <x v="0"/>
    <n v="2"/>
    <n v="374"/>
    <n v="748"/>
  </r>
  <r>
    <x v="8"/>
    <x v="27"/>
    <x v="0"/>
    <n v="0"/>
    <n v="1500"/>
    <n v="0"/>
  </r>
  <r>
    <x v="8"/>
    <x v="28"/>
    <x v="0"/>
    <n v="1"/>
    <n v="1800"/>
    <n v="1800"/>
  </r>
  <r>
    <x v="8"/>
    <x v="29"/>
    <x v="0"/>
    <n v="0"/>
    <n v="1477"/>
    <n v="0"/>
  </r>
  <r>
    <x v="8"/>
    <x v="0"/>
    <x v="1"/>
    <n v="20"/>
    <n v="210"/>
    <n v="4200"/>
  </r>
  <r>
    <x v="8"/>
    <x v="1"/>
    <x v="1"/>
    <n v="9"/>
    <n v="199"/>
    <n v="1791"/>
  </r>
  <r>
    <x v="8"/>
    <x v="2"/>
    <x v="1"/>
    <n v="7"/>
    <n v="322"/>
    <n v="2254"/>
  </r>
  <r>
    <x v="8"/>
    <x v="3"/>
    <x v="1"/>
    <n v="6"/>
    <n v="161"/>
    <n v="966"/>
  </r>
  <r>
    <x v="8"/>
    <x v="4"/>
    <x v="1"/>
    <n v="4"/>
    <n v="109"/>
    <n v="436"/>
  </r>
  <r>
    <x v="8"/>
    <x v="5"/>
    <x v="1"/>
    <n v="3"/>
    <n v="122"/>
    <n v="366"/>
  </r>
  <r>
    <x v="8"/>
    <x v="6"/>
    <x v="1"/>
    <n v="2"/>
    <n v="96"/>
    <n v="192"/>
  </r>
  <r>
    <x v="8"/>
    <x v="7"/>
    <x v="1"/>
    <n v="1"/>
    <n v="73"/>
    <n v="73"/>
  </r>
  <r>
    <x v="8"/>
    <x v="8"/>
    <x v="1"/>
    <n v="0"/>
    <n v="225"/>
    <n v="0"/>
  </r>
  <r>
    <x v="8"/>
    <x v="9"/>
    <x v="1"/>
    <n v="0"/>
    <n v="559"/>
    <n v="0"/>
  </r>
  <r>
    <x v="8"/>
    <x v="10"/>
    <x v="1"/>
    <n v="5"/>
    <n v="3199"/>
    <n v="15995"/>
  </r>
  <r>
    <x v="8"/>
    <x v="11"/>
    <x v="1"/>
    <n v="1"/>
    <n v="371"/>
    <n v="371"/>
  </r>
  <r>
    <x v="8"/>
    <x v="12"/>
    <x v="1"/>
    <n v="4"/>
    <n v="2300"/>
    <n v="9200"/>
  </r>
  <r>
    <x v="8"/>
    <x v="13"/>
    <x v="1"/>
    <n v="6"/>
    <n v="499"/>
    <n v="2994"/>
  </r>
  <r>
    <x v="8"/>
    <x v="14"/>
    <x v="1"/>
    <n v="0"/>
    <n v="299"/>
    <n v="0"/>
  </r>
  <r>
    <x v="8"/>
    <x v="15"/>
    <x v="1"/>
    <n v="3"/>
    <n v="901"/>
    <n v="2703"/>
  </r>
  <r>
    <x v="8"/>
    <x v="16"/>
    <x v="1"/>
    <n v="1"/>
    <n v="929"/>
    <n v="929"/>
  </r>
  <r>
    <x v="8"/>
    <x v="17"/>
    <x v="1"/>
    <n v="2"/>
    <n v="1030"/>
    <n v="2060"/>
  </r>
  <r>
    <x v="8"/>
    <x v="18"/>
    <x v="1"/>
    <n v="1"/>
    <n v="1222"/>
    <n v="1222"/>
  </r>
  <r>
    <x v="8"/>
    <x v="19"/>
    <x v="1"/>
    <n v="0"/>
    <n v="649"/>
    <n v="0"/>
  </r>
  <r>
    <x v="8"/>
    <x v="20"/>
    <x v="1"/>
    <n v="19"/>
    <n v="1800"/>
    <n v="34200"/>
  </r>
  <r>
    <x v="8"/>
    <x v="21"/>
    <x v="1"/>
    <n v="8"/>
    <n v="345"/>
    <n v="2760"/>
  </r>
  <r>
    <x v="8"/>
    <x v="22"/>
    <x v="1"/>
    <n v="7"/>
    <n v="350"/>
    <n v="2450"/>
  </r>
  <r>
    <x v="8"/>
    <x v="23"/>
    <x v="1"/>
    <n v="6"/>
    <n v="1575"/>
    <n v="9450"/>
  </r>
  <r>
    <x v="8"/>
    <x v="24"/>
    <x v="1"/>
    <n v="4"/>
    <n v="1045"/>
    <n v="4180"/>
  </r>
  <r>
    <x v="8"/>
    <x v="25"/>
    <x v="1"/>
    <n v="0"/>
    <n v="1186"/>
    <n v="0"/>
  </r>
  <r>
    <x v="8"/>
    <x v="26"/>
    <x v="1"/>
    <n v="1"/>
    <n v="374"/>
    <n v="374"/>
  </r>
  <r>
    <x v="8"/>
    <x v="27"/>
    <x v="1"/>
    <n v="1"/>
    <n v="1500"/>
    <n v="1500"/>
  </r>
  <r>
    <x v="8"/>
    <x v="28"/>
    <x v="1"/>
    <n v="0"/>
    <n v="1800"/>
    <n v="0"/>
  </r>
  <r>
    <x v="8"/>
    <x v="29"/>
    <x v="1"/>
    <n v="0"/>
    <n v="1477"/>
    <n v="0"/>
  </r>
  <r>
    <x v="8"/>
    <x v="0"/>
    <x v="2"/>
    <n v="14"/>
    <n v="210"/>
    <n v="2940"/>
  </r>
  <r>
    <x v="8"/>
    <x v="1"/>
    <x v="2"/>
    <n v="6"/>
    <n v="199"/>
    <n v="1194"/>
  </r>
  <r>
    <x v="8"/>
    <x v="2"/>
    <x v="2"/>
    <n v="6"/>
    <n v="322"/>
    <n v="1932"/>
  </r>
  <r>
    <x v="8"/>
    <x v="3"/>
    <x v="2"/>
    <n v="6"/>
    <n v="161"/>
    <n v="966"/>
  </r>
  <r>
    <x v="8"/>
    <x v="4"/>
    <x v="2"/>
    <n v="4"/>
    <n v="109"/>
    <n v="436"/>
  </r>
  <r>
    <x v="8"/>
    <x v="5"/>
    <x v="2"/>
    <n v="1"/>
    <n v="122"/>
    <n v="122"/>
  </r>
  <r>
    <x v="8"/>
    <x v="6"/>
    <x v="2"/>
    <n v="2"/>
    <n v="96"/>
    <n v="192"/>
  </r>
  <r>
    <x v="8"/>
    <x v="7"/>
    <x v="2"/>
    <n v="1"/>
    <n v="73"/>
    <n v="73"/>
  </r>
  <r>
    <x v="8"/>
    <x v="8"/>
    <x v="2"/>
    <n v="1"/>
    <n v="225"/>
    <n v="225"/>
  </r>
  <r>
    <x v="8"/>
    <x v="9"/>
    <x v="2"/>
    <n v="0"/>
    <n v="559"/>
    <n v="0"/>
  </r>
  <r>
    <x v="8"/>
    <x v="10"/>
    <x v="2"/>
    <n v="30"/>
    <n v="3199"/>
    <n v="95970"/>
  </r>
  <r>
    <x v="8"/>
    <x v="11"/>
    <x v="2"/>
    <n v="11"/>
    <n v="371"/>
    <n v="4081"/>
  </r>
  <r>
    <x v="8"/>
    <x v="12"/>
    <x v="2"/>
    <n v="6"/>
    <n v="2300"/>
    <n v="13800"/>
  </r>
  <r>
    <x v="8"/>
    <x v="13"/>
    <x v="2"/>
    <n v="3"/>
    <n v="499"/>
    <n v="1497"/>
  </r>
  <r>
    <x v="8"/>
    <x v="14"/>
    <x v="2"/>
    <n v="7"/>
    <n v="299"/>
    <n v="2093"/>
  </r>
  <r>
    <x v="8"/>
    <x v="15"/>
    <x v="2"/>
    <n v="1"/>
    <n v="901"/>
    <n v="901"/>
  </r>
  <r>
    <x v="8"/>
    <x v="16"/>
    <x v="2"/>
    <n v="3"/>
    <n v="929"/>
    <n v="2787"/>
  </r>
  <r>
    <x v="8"/>
    <x v="17"/>
    <x v="2"/>
    <n v="1"/>
    <n v="1030"/>
    <n v="1030"/>
  </r>
  <r>
    <x v="8"/>
    <x v="18"/>
    <x v="2"/>
    <n v="1"/>
    <n v="1222"/>
    <n v="1222"/>
  </r>
  <r>
    <x v="8"/>
    <x v="19"/>
    <x v="2"/>
    <n v="0"/>
    <n v="649"/>
    <n v="0"/>
  </r>
  <r>
    <x v="8"/>
    <x v="20"/>
    <x v="2"/>
    <n v="15"/>
    <n v="1800"/>
    <n v="27000"/>
  </r>
  <r>
    <x v="8"/>
    <x v="21"/>
    <x v="2"/>
    <n v="5"/>
    <n v="345"/>
    <n v="1725"/>
  </r>
  <r>
    <x v="8"/>
    <x v="22"/>
    <x v="2"/>
    <n v="4"/>
    <n v="350"/>
    <n v="1400"/>
  </r>
  <r>
    <x v="8"/>
    <x v="23"/>
    <x v="2"/>
    <n v="1"/>
    <n v="1575"/>
    <n v="1575"/>
  </r>
  <r>
    <x v="8"/>
    <x v="24"/>
    <x v="2"/>
    <n v="4"/>
    <n v="1045"/>
    <n v="4180"/>
  </r>
  <r>
    <x v="8"/>
    <x v="25"/>
    <x v="2"/>
    <n v="3"/>
    <n v="1186"/>
    <n v="3558"/>
  </r>
  <r>
    <x v="8"/>
    <x v="26"/>
    <x v="2"/>
    <n v="2"/>
    <n v="374"/>
    <n v="748"/>
  </r>
  <r>
    <x v="8"/>
    <x v="27"/>
    <x v="2"/>
    <n v="1"/>
    <n v="1500"/>
    <n v="1500"/>
  </r>
  <r>
    <x v="8"/>
    <x v="28"/>
    <x v="2"/>
    <n v="1"/>
    <n v="1800"/>
    <n v="1800"/>
  </r>
  <r>
    <x v="8"/>
    <x v="29"/>
    <x v="2"/>
    <n v="0"/>
    <n v="1477"/>
    <n v="0"/>
  </r>
  <r>
    <x v="9"/>
    <x v="0"/>
    <x v="0"/>
    <n v="33"/>
    <n v="210"/>
    <n v="6930"/>
  </r>
  <r>
    <x v="9"/>
    <x v="1"/>
    <x v="0"/>
    <n v="18"/>
    <n v="199"/>
    <n v="3582"/>
  </r>
  <r>
    <x v="9"/>
    <x v="2"/>
    <x v="0"/>
    <n v="11"/>
    <n v="322"/>
    <n v="3542"/>
  </r>
  <r>
    <x v="9"/>
    <x v="3"/>
    <x v="0"/>
    <n v="8"/>
    <n v="161"/>
    <n v="1288"/>
  </r>
  <r>
    <x v="9"/>
    <x v="4"/>
    <x v="0"/>
    <n v="7"/>
    <n v="109"/>
    <n v="763"/>
  </r>
  <r>
    <x v="9"/>
    <x v="5"/>
    <x v="0"/>
    <n v="4"/>
    <n v="122"/>
    <n v="488"/>
  </r>
  <r>
    <x v="9"/>
    <x v="6"/>
    <x v="0"/>
    <n v="3"/>
    <n v="96"/>
    <n v="288"/>
  </r>
  <r>
    <x v="9"/>
    <x v="7"/>
    <x v="0"/>
    <n v="0"/>
    <n v="73"/>
    <n v="0"/>
  </r>
  <r>
    <x v="9"/>
    <x v="8"/>
    <x v="0"/>
    <n v="0"/>
    <n v="225"/>
    <n v="0"/>
  </r>
  <r>
    <x v="9"/>
    <x v="9"/>
    <x v="0"/>
    <n v="0"/>
    <n v="559"/>
    <n v="0"/>
  </r>
  <r>
    <x v="9"/>
    <x v="10"/>
    <x v="0"/>
    <n v="28"/>
    <n v="3199"/>
    <n v="89572"/>
  </r>
  <r>
    <x v="9"/>
    <x v="11"/>
    <x v="0"/>
    <n v="14"/>
    <n v="371"/>
    <n v="5194"/>
  </r>
  <r>
    <x v="9"/>
    <x v="12"/>
    <x v="0"/>
    <n v="9"/>
    <n v="2300"/>
    <n v="20700"/>
  </r>
  <r>
    <x v="9"/>
    <x v="13"/>
    <x v="0"/>
    <n v="9"/>
    <n v="499"/>
    <n v="4491"/>
  </r>
  <r>
    <x v="9"/>
    <x v="14"/>
    <x v="0"/>
    <n v="5"/>
    <n v="299"/>
    <n v="1495"/>
  </r>
  <r>
    <x v="9"/>
    <x v="15"/>
    <x v="0"/>
    <n v="2"/>
    <n v="901"/>
    <n v="1802"/>
  </r>
  <r>
    <x v="9"/>
    <x v="16"/>
    <x v="0"/>
    <n v="3"/>
    <n v="929"/>
    <n v="2787"/>
  </r>
  <r>
    <x v="9"/>
    <x v="17"/>
    <x v="0"/>
    <n v="0"/>
    <n v="1030"/>
    <n v="0"/>
  </r>
  <r>
    <x v="9"/>
    <x v="18"/>
    <x v="0"/>
    <n v="0"/>
    <n v="1222"/>
    <n v="0"/>
  </r>
  <r>
    <x v="9"/>
    <x v="19"/>
    <x v="0"/>
    <n v="1"/>
    <n v="649"/>
    <n v="649"/>
  </r>
  <r>
    <x v="9"/>
    <x v="20"/>
    <x v="0"/>
    <n v="36"/>
    <n v="1800"/>
    <n v="64800"/>
  </r>
  <r>
    <x v="9"/>
    <x v="21"/>
    <x v="0"/>
    <n v="17"/>
    <n v="345"/>
    <n v="5865"/>
  </r>
  <r>
    <x v="9"/>
    <x v="22"/>
    <x v="0"/>
    <n v="12"/>
    <n v="350"/>
    <n v="4200"/>
  </r>
  <r>
    <x v="9"/>
    <x v="23"/>
    <x v="0"/>
    <n v="7"/>
    <n v="1575"/>
    <n v="11025"/>
  </r>
  <r>
    <x v="9"/>
    <x v="24"/>
    <x v="0"/>
    <n v="6"/>
    <n v="1045"/>
    <n v="6270"/>
  </r>
  <r>
    <x v="9"/>
    <x v="25"/>
    <x v="0"/>
    <n v="3"/>
    <n v="1186"/>
    <n v="3558"/>
  </r>
  <r>
    <x v="9"/>
    <x v="26"/>
    <x v="0"/>
    <n v="2"/>
    <n v="374"/>
    <n v="748"/>
  </r>
  <r>
    <x v="9"/>
    <x v="27"/>
    <x v="0"/>
    <n v="0"/>
    <n v="1500"/>
    <n v="0"/>
  </r>
  <r>
    <x v="9"/>
    <x v="28"/>
    <x v="0"/>
    <n v="2"/>
    <n v="1800"/>
    <n v="3600"/>
  </r>
  <r>
    <x v="9"/>
    <x v="29"/>
    <x v="0"/>
    <n v="2"/>
    <n v="1477"/>
    <n v="2954"/>
  </r>
  <r>
    <x v="9"/>
    <x v="0"/>
    <x v="1"/>
    <n v="21"/>
    <n v="210"/>
    <n v="4410"/>
  </r>
  <r>
    <x v="9"/>
    <x v="1"/>
    <x v="1"/>
    <n v="9"/>
    <n v="199"/>
    <n v="1791"/>
  </r>
  <r>
    <x v="9"/>
    <x v="2"/>
    <x v="1"/>
    <n v="9"/>
    <n v="322"/>
    <n v="2898"/>
  </r>
  <r>
    <x v="9"/>
    <x v="3"/>
    <x v="1"/>
    <n v="5"/>
    <n v="161"/>
    <n v="805"/>
  </r>
  <r>
    <x v="9"/>
    <x v="4"/>
    <x v="1"/>
    <n v="4"/>
    <n v="109"/>
    <n v="436"/>
  </r>
  <r>
    <x v="9"/>
    <x v="5"/>
    <x v="1"/>
    <n v="3"/>
    <n v="122"/>
    <n v="366"/>
  </r>
  <r>
    <x v="9"/>
    <x v="6"/>
    <x v="1"/>
    <n v="2"/>
    <n v="96"/>
    <n v="192"/>
  </r>
  <r>
    <x v="9"/>
    <x v="7"/>
    <x v="1"/>
    <n v="0"/>
    <n v="73"/>
    <n v="0"/>
  </r>
  <r>
    <x v="9"/>
    <x v="8"/>
    <x v="1"/>
    <n v="0"/>
    <n v="225"/>
    <n v="0"/>
  </r>
  <r>
    <x v="9"/>
    <x v="9"/>
    <x v="1"/>
    <n v="0"/>
    <n v="559"/>
    <n v="0"/>
  </r>
  <r>
    <x v="9"/>
    <x v="10"/>
    <x v="1"/>
    <n v="13"/>
    <n v="3199"/>
    <n v="41587"/>
  </r>
  <r>
    <x v="9"/>
    <x v="11"/>
    <x v="1"/>
    <n v="3"/>
    <n v="371"/>
    <n v="1113"/>
  </r>
  <r>
    <x v="9"/>
    <x v="12"/>
    <x v="1"/>
    <n v="1"/>
    <n v="2300"/>
    <n v="2300"/>
  </r>
  <r>
    <x v="9"/>
    <x v="13"/>
    <x v="1"/>
    <n v="6"/>
    <n v="499"/>
    <n v="2994"/>
  </r>
  <r>
    <x v="9"/>
    <x v="14"/>
    <x v="1"/>
    <n v="3"/>
    <n v="299"/>
    <n v="897"/>
  </r>
  <r>
    <x v="9"/>
    <x v="15"/>
    <x v="1"/>
    <n v="1"/>
    <n v="901"/>
    <n v="901"/>
  </r>
  <r>
    <x v="9"/>
    <x v="16"/>
    <x v="1"/>
    <n v="3"/>
    <n v="929"/>
    <n v="2787"/>
  </r>
  <r>
    <x v="9"/>
    <x v="17"/>
    <x v="1"/>
    <n v="0"/>
    <n v="1030"/>
    <n v="0"/>
  </r>
  <r>
    <x v="9"/>
    <x v="18"/>
    <x v="1"/>
    <n v="0"/>
    <n v="1222"/>
    <n v="0"/>
  </r>
  <r>
    <x v="9"/>
    <x v="19"/>
    <x v="1"/>
    <n v="2"/>
    <n v="649"/>
    <n v="1298"/>
  </r>
  <r>
    <x v="9"/>
    <x v="20"/>
    <x v="1"/>
    <n v="24"/>
    <n v="1800"/>
    <n v="43200"/>
  </r>
  <r>
    <x v="9"/>
    <x v="21"/>
    <x v="1"/>
    <n v="11"/>
    <n v="345"/>
    <n v="3795"/>
  </r>
  <r>
    <x v="9"/>
    <x v="22"/>
    <x v="1"/>
    <n v="7"/>
    <n v="350"/>
    <n v="2450"/>
  </r>
  <r>
    <x v="9"/>
    <x v="23"/>
    <x v="1"/>
    <n v="5"/>
    <n v="1575"/>
    <n v="7875"/>
  </r>
  <r>
    <x v="9"/>
    <x v="24"/>
    <x v="1"/>
    <n v="5"/>
    <n v="1045"/>
    <n v="5225"/>
  </r>
  <r>
    <x v="9"/>
    <x v="25"/>
    <x v="1"/>
    <n v="0"/>
    <n v="1186"/>
    <n v="0"/>
  </r>
  <r>
    <x v="9"/>
    <x v="26"/>
    <x v="1"/>
    <n v="1"/>
    <n v="374"/>
    <n v="374"/>
  </r>
  <r>
    <x v="9"/>
    <x v="27"/>
    <x v="1"/>
    <n v="0"/>
    <n v="1500"/>
    <n v="0"/>
  </r>
  <r>
    <x v="9"/>
    <x v="28"/>
    <x v="1"/>
    <n v="0"/>
    <n v="1800"/>
    <n v="0"/>
  </r>
  <r>
    <x v="9"/>
    <x v="29"/>
    <x v="1"/>
    <n v="2"/>
    <n v="1477"/>
    <n v="2954"/>
  </r>
  <r>
    <x v="9"/>
    <x v="0"/>
    <x v="2"/>
    <n v="2"/>
    <n v="210"/>
    <n v="420"/>
  </r>
  <r>
    <x v="9"/>
    <x v="1"/>
    <x v="2"/>
    <n v="5"/>
    <n v="199"/>
    <n v="995"/>
  </r>
  <r>
    <x v="9"/>
    <x v="2"/>
    <x v="2"/>
    <n v="3"/>
    <n v="322"/>
    <n v="966"/>
  </r>
  <r>
    <x v="9"/>
    <x v="3"/>
    <x v="2"/>
    <n v="4"/>
    <n v="161"/>
    <n v="644"/>
  </r>
  <r>
    <x v="9"/>
    <x v="4"/>
    <x v="2"/>
    <n v="3"/>
    <n v="109"/>
    <n v="327"/>
  </r>
  <r>
    <x v="9"/>
    <x v="5"/>
    <x v="2"/>
    <n v="3"/>
    <n v="122"/>
    <n v="366"/>
  </r>
  <r>
    <x v="9"/>
    <x v="6"/>
    <x v="2"/>
    <n v="1"/>
    <n v="96"/>
    <n v="96"/>
  </r>
  <r>
    <x v="9"/>
    <x v="7"/>
    <x v="2"/>
    <n v="1"/>
    <n v="73"/>
    <n v="73"/>
  </r>
  <r>
    <x v="9"/>
    <x v="8"/>
    <x v="2"/>
    <n v="2"/>
    <n v="225"/>
    <n v="450"/>
  </r>
  <r>
    <x v="9"/>
    <x v="9"/>
    <x v="2"/>
    <n v="1"/>
    <n v="559"/>
    <n v="559"/>
  </r>
  <r>
    <x v="9"/>
    <x v="10"/>
    <x v="2"/>
    <n v="23"/>
    <n v="3199"/>
    <n v="73577"/>
  </r>
  <r>
    <x v="9"/>
    <x v="11"/>
    <x v="2"/>
    <n v="10"/>
    <n v="371"/>
    <n v="3710"/>
  </r>
  <r>
    <x v="9"/>
    <x v="12"/>
    <x v="2"/>
    <n v="11"/>
    <n v="2300"/>
    <n v="25300"/>
  </r>
  <r>
    <x v="9"/>
    <x v="13"/>
    <x v="2"/>
    <n v="3"/>
    <n v="499"/>
    <n v="1497"/>
  </r>
  <r>
    <x v="9"/>
    <x v="14"/>
    <x v="2"/>
    <n v="2"/>
    <n v="299"/>
    <n v="598"/>
  </r>
  <r>
    <x v="9"/>
    <x v="15"/>
    <x v="2"/>
    <n v="2"/>
    <n v="901"/>
    <n v="1802"/>
  </r>
  <r>
    <x v="9"/>
    <x v="16"/>
    <x v="2"/>
    <n v="2"/>
    <n v="929"/>
    <n v="1858"/>
  </r>
  <r>
    <x v="9"/>
    <x v="17"/>
    <x v="2"/>
    <n v="2"/>
    <n v="1030"/>
    <n v="2060"/>
  </r>
  <r>
    <x v="9"/>
    <x v="18"/>
    <x v="2"/>
    <n v="1"/>
    <n v="1222"/>
    <n v="1222"/>
  </r>
  <r>
    <x v="9"/>
    <x v="19"/>
    <x v="2"/>
    <n v="1"/>
    <n v="649"/>
    <n v="649"/>
  </r>
  <r>
    <x v="9"/>
    <x v="20"/>
    <x v="2"/>
    <n v="4"/>
    <n v="1800"/>
    <n v="7200"/>
  </r>
  <r>
    <x v="9"/>
    <x v="21"/>
    <x v="2"/>
    <n v="3"/>
    <n v="345"/>
    <n v="1035"/>
  </r>
  <r>
    <x v="9"/>
    <x v="22"/>
    <x v="2"/>
    <n v="4"/>
    <n v="350"/>
    <n v="1400"/>
  </r>
  <r>
    <x v="9"/>
    <x v="23"/>
    <x v="2"/>
    <n v="3"/>
    <n v="1575"/>
    <n v="4725"/>
  </r>
  <r>
    <x v="9"/>
    <x v="24"/>
    <x v="2"/>
    <n v="4"/>
    <n v="1045"/>
    <n v="4180"/>
  </r>
  <r>
    <x v="9"/>
    <x v="25"/>
    <x v="2"/>
    <n v="4"/>
    <n v="1186"/>
    <n v="4744"/>
  </r>
  <r>
    <x v="9"/>
    <x v="26"/>
    <x v="2"/>
    <n v="4"/>
    <n v="374"/>
    <n v="1496"/>
  </r>
  <r>
    <x v="9"/>
    <x v="27"/>
    <x v="2"/>
    <n v="0"/>
    <n v="1500"/>
    <n v="0"/>
  </r>
  <r>
    <x v="9"/>
    <x v="28"/>
    <x v="2"/>
    <n v="2"/>
    <n v="1800"/>
    <n v="3600"/>
  </r>
  <r>
    <x v="9"/>
    <x v="29"/>
    <x v="2"/>
    <n v="1"/>
    <n v="1477"/>
    <n v="1477"/>
  </r>
  <r>
    <x v="10"/>
    <x v="0"/>
    <x v="0"/>
    <n v="25"/>
    <n v="210"/>
    <n v="5250"/>
  </r>
  <r>
    <x v="10"/>
    <x v="1"/>
    <x v="0"/>
    <n v="16"/>
    <n v="199"/>
    <n v="3184"/>
  </r>
  <r>
    <x v="10"/>
    <x v="2"/>
    <x v="0"/>
    <n v="11"/>
    <n v="322"/>
    <n v="3542"/>
  </r>
  <r>
    <x v="10"/>
    <x v="3"/>
    <x v="0"/>
    <n v="9"/>
    <n v="161"/>
    <n v="1449"/>
  </r>
  <r>
    <x v="10"/>
    <x v="4"/>
    <x v="0"/>
    <n v="5"/>
    <n v="109"/>
    <n v="545"/>
  </r>
  <r>
    <x v="10"/>
    <x v="5"/>
    <x v="0"/>
    <n v="5"/>
    <n v="122"/>
    <n v="610"/>
  </r>
  <r>
    <x v="10"/>
    <x v="6"/>
    <x v="0"/>
    <n v="5"/>
    <n v="96"/>
    <n v="480"/>
  </r>
  <r>
    <x v="10"/>
    <x v="7"/>
    <x v="0"/>
    <n v="0"/>
    <n v="73"/>
    <n v="0"/>
  </r>
  <r>
    <x v="10"/>
    <x v="8"/>
    <x v="0"/>
    <n v="1"/>
    <n v="225"/>
    <n v="225"/>
  </r>
  <r>
    <x v="10"/>
    <x v="9"/>
    <x v="0"/>
    <n v="0"/>
    <n v="559"/>
    <n v="0"/>
  </r>
  <r>
    <x v="10"/>
    <x v="10"/>
    <x v="0"/>
    <n v="27"/>
    <n v="3199"/>
    <n v="86373"/>
  </r>
  <r>
    <x v="10"/>
    <x v="11"/>
    <x v="0"/>
    <n v="15"/>
    <n v="371"/>
    <n v="5565"/>
  </r>
  <r>
    <x v="10"/>
    <x v="12"/>
    <x v="0"/>
    <n v="13"/>
    <n v="2300"/>
    <n v="29900"/>
  </r>
  <r>
    <x v="10"/>
    <x v="13"/>
    <x v="0"/>
    <n v="10"/>
    <n v="499"/>
    <n v="4990"/>
  </r>
  <r>
    <x v="10"/>
    <x v="14"/>
    <x v="0"/>
    <n v="5"/>
    <n v="299"/>
    <n v="1495"/>
  </r>
  <r>
    <x v="10"/>
    <x v="15"/>
    <x v="0"/>
    <n v="2"/>
    <n v="901"/>
    <n v="1802"/>
  </r>
  <r>
    <x v="10"/>
    <x v="16"/>
    <x v="0"/>
    <n v="5"/>
    <n v="929"/>
    <n v="4645"/>
  </r>
  <r>
    <x v="10"/>
    <x v="17"/>
    <x v="0"/>
    <n v="0"/>
    <n v="1030"/>
    <n v="0"/>
  </r>
  <r>
    <x v="10"/>
    <x v="18"/>
    <x v="0"/>
    <n v="1"/>
    <n v="1222"/>
    <n v="1222"/>
  </r>
  <r>
    <x v="10"/>
    <x v="19"/>
    <x v="0"/>
    <n v="0"/>
    <n v="649"/>
    <n v="0"/>
  </r>
  <r>
    <x v="10"/>
    <x v="20"/>
    <x v="0"/>
    <n v="31"/>
    <n v="1800"/>
    <n v="55800"/>
  </r>
  <r>
    <x v="10"/>
    <x v="21"/>
    <x v="0"/>
    <n v="11"/>
    <n v="345"/>
    <n v="3795"/>
  </r>
  <r>
    <x v="10"/>
    <x v="22"/>
    <x v="0"/>
    <n v="10"/>
    <n v="350"/>
    <n v="3500"/>
  </r>
  <r>
    <x v="10"/>
    <x v="23"/>
    <x v="0"/>
    <n v="7"/>
    <n v="1575"/>
    <n v="11025"/>
  </r>
  <r>
    <x v="10"/>
    <x v="24"/>
    <x v="0"/>
    <n v="7"/>
    <n v="1045"/>
    <n v="7315"/>
  </r>
  <r>
    <x v="10"/>
    <x v="25"/>
    <x v="0"/>
    <n v="5"/>
    <n v="1186"/>
    <n v="5930"/>
  </r>
  <r>
    <x v="10"/>
    <x v="26"/>
    <x v="0"/>
    <n v="2"/>
    <n v="374"/>
    <n v="748"/>
  </r>
  <r>
    <x v="10"/>
    <x v="27"/>
    <x v="0"/>
    <n v="1"/>
    <n v="1500"/>
    <n v="1500"/>
  </r>
  <r>
    <x v="10"/>
    <x v="28"/>
    <x v="0"/>
    <n v="0"/>
    <n v="1800"/>
    <n v="0"/>
  </r>
  <r>
    <x v="10"/>
    <x v="29"/>
    <x v="0"/>
    <n v="0"/>
    <n v="1477"/>
    <n v="0"/>
  </r>
  <r>
    <x v="10"/>
    <x v="0"/>
    <x v="1"/>
    <n v="23"/>
    <n v="210"/>
    <n v="4830"/>
  </r>
  <r>
    <x v="10"/>
    <x v="1"/>
    <x v="1"/>
    <n v="13"/>
    <n v="199"/>
    <n v="2587"/>
  </r>
  <r>
    <x v="10"/>
    <x v="2"/>
    <x v="1"/>
    <n v="8"/>
    <n v="322"/>
    <n v="2576"/>
  </r>
  <r>
    <x v="10"/>
    <x v="3"/>
    <x v="1"/>
    <n v="5"/>
    <n v="161"/>
    <n v="805"/>
  </r>
  <r>
    <x v="10"/>
    <x v="4"/>
    <x v="1"/>
    <n v="4"/>
    <n v="109"/>
    <n v="436"/>
  </r>
  <r>
    <x v="10"/>
    <x v="5"/>
    <x v="1"/>
    <n v="3"/>
    <n v="122"/>
    <n v="366"/>
  </r>
  <r>
    <x v="10"/>
    <x v="6"/>
    <x v="1"/>
    <n v="3"/>
    <n v="96"/>
    <n v="288"/>
  </r>
  <r>
    <x v="10"/>
    <x v="7"/>
    <x v="1"/>
    <n v="0"/>
    <n v="73"/>
    <n v="0"/>
  </r>
  <r>
    <x v="10"/>
    <x v="8"/>
    <x v="1"/>
    <n v="1"/>
    <n v="225"/>
    <n v="225"/>
  </r>
  <r>
    <x v="10"/>
    <x v="9"/>
    <x v="1"/>
    <n v="0"/>
    <n v="559"/>
    <n v="0"/>
  </r>
  <r>
    <x v="10"/>
    <x v="10"/>
    <x v="1"/>
    <n v="9"/>
    <n v="3199"/>
    <n v="28791"/>
  </r>
  <r>
    <x v="10"/>
    <x v="11"/>
    <x v="1"/>
    <n v="13"/>
    <n v="371"/>
    <n v="4823"/>
  </r>
  <r>
    <x v="10"/>
    <x v="12"/>
    <x v="1"/>
    <n v="1"/>
    <n v="2300"/>
    <n v="2300"/>
  </r>
  <r>
    <x v="10"/>
    <x v="13"/>
    <x v="1"/>
    <n v="4"/>
    <n v="499"/>
    <n v="1996"/>
  </r>
  <r>
    <x v="10"/>
    <x v="14"/>
    <x v="1"/>
    <n v="3"/>
    <n v="299"/>
    <n v="897"/>
  </r>
  <r>
    <x v="10"/>
    <x v="15"/>
    <x v="1"/>
    <n v="3"/>
    <n v="901"/>
    <n v="2703"/>
  </r>
  <r>
    <x v="10"/>
    <x v="16"/>
    <x v="1"/>
    <n v="2"/>
    <n v="929"/>
    <n v="1858"/>
  </r>
  <r>
    <x v="10"/>
    <x v="17"/>
    <x v="1"/>
    <n v="0"/>
    <n v="1030"/>
    <n v="0"/>
  </r>
  <r>
    <x v="10"/>
    <x v="18"/>
    <x v="1"/>
    <n v="0"/>
    <n v="1222"/>
    <n v="0"/>
  </r>
  <r>
    <x v="10"/>
    <x v="19"/>
    <x v="1"/>
    <n v="0"/>
    <n v="649"/>
    <n v="0"/>
  </r>
  <r>
    <x v="10"/>
    <x v="20"/>
    <x v="1"/>
    <n v="20"/>
    <n v="1800"/>
    <n v="36000"/>
  </r>
  <r>
    <x v="10"/>
    <x v="21"/>
    <x v="1"/>
    <n v="8"/>
    <n v="345"/>
    <n v="2760"/>
  </r>
  <r>
    <x v="10"/>
    <x v="22"/>
    <x v="1"/>
    <n v="6"/>
    <n v="350"/>
    <n v="2100"/>
  </r>
  <r>
    <x v="10"/>
    <x v="23"/>
    <x v="1"/>
    <n v="5"/>
    <n v="1575"/>
    <n v="7875"/>
  </r>
  <r>
    <x v="10"/>
    <x v="24"/>
    <x v="1"/>
    <n v="2"/>
    <n v="1045"/>
    <n v="2090"/>
  </r>
  <r>
    <x v="10"/>
    <x v="25"/>
    <x v="1"/>
    <n v="0"/>
    <n v="1186"/>
    <n v="0"/>
  </r>
  <r>
    <x v="10"/>
    <x v="26"/>
    <x v="1"/>
    <n v="0"/>
    <n v="374"/>
    <n v="0"/>
  </r>
  <r>
    <x v="10"/>
    <x v="27"/>
    <x v="1"/>
    <n v="0"/>
    <n v="1500"/>
    <n v="0"/>
  </r>
  <r>
    <x v="10"/>
    <x v="28"/>
    <x v="1"/>
    <n v="0"/>
    <n v="1800"/>
    <n v="0"/>
  </r>
  <r>
    <x v="10"/>
    <x v="29"/>
    <x v="1"/>
    <n v="0"/>
    <n v="1477"/>
    <n v="0"/>
  </r>
  <r>
    <x v="10"/>
    <x v="0"/>
    <x v="2"/>
    <n v="11"/>
    <n v="210"/>
    <n v="2310"/>
  </r>
  <r>
    <x v="10"/>
    <x v="1"/>
    <x v="2"/>
    <n v="6"/>
    <n v="199"/>
    <n v="1194"/>
  </r>
  <r>
    <x v="10"/>
    <x v="2"/>
    <x v="2"/>
    <n v="5"/>
    <n v="322"/>
    <n v="1610"/>
  </r>
  <r>
    <x v="10"/>
    <x v="3"/>
    <x v="2"/>
    <n v="3"/>
    <n v="161"/>
    <n v="483"/>
  </r>
  <r>
    <x v="10"/>
    <x v="4"/>
    <x v="2"/>
    <n v="3"/>
    <n v="109"/>
    <n v="327"/>
  </r>
  <r>
    <x v="10"/>
    <x v="5"/>
    <x v="2"/>
    <n v="2"/>
    <n v="122"/>
    <n v="244"/>
  </r>
  <r>
    <x v="10"/>
    <x v="6"/>
    <x v="2"/>
    <n v="2"/>
    <n v="96"/>
    <n v="192"/>
  </r>
  <r>
    <x v="10"/>
    <x v="7"/>
    <x v="2"/>
    <n v="0"/>
    <n v="73"/>
    <n v="0"/>
  </r>
  <r>
    <x v="10"/>
    <x v="8"/>
    <x v="2"/>
    <n v="2"/>
    <n v="225"/>
    <n v="450"/>
  </r>
  <r>
    <x v="10"/>
    <x v="9"/>
    <x v="2"/>
    <n v="2"/>
    <n v="559"/>
    <n v="1118"/>
  </r>
  <r>
    <x v="10"/>
    <x v="10"/>
    <x v="2"/>
    <n v="21"/>
    <n v="3199"/>
    <n v="67179"/>
  </r>
  <r>
    <x v="10"/>
    <x v="11"/>
    <x v="2"/>
    <n v="1"/>
    <n v="371"/>
    <n v="371"/>
  </r>
  <r>
    <x v="10"/>
    <x v="12"/>
    <x v="2"/>
    <n v="10"/>
    <n v="2300"/>
    <n v="23000"/>
  </r>
  <r>
    <x v="10"/>
    <x v="13"/>
    <x v="2"/>
    <n v="5"/>
    <n v="499"/>
    <n v="2495"/>
  </r>
  <r>
    <x v="10"/>
    <x v="14"/>
    <x v="2"/>
    <n v="3"/>
    <n v="299"/>
    <n v="897"/>
  </r>
  <r>
    <x v="10"/>
    <x v="15"/>
    <x v="2"/>
    <n v="1"/>
    <n v="901"/>
    <n v="901"/>
  </r>
  <r>
    <x v="10"/>
    <x v="16"/>
    <x v="2"/>
    <n v="3"/>
    <n v="929"/>
    <n v="2787"/>
  </r>
  <r>
    <x v="10"/>
    <x v="17"/>
    <x v="2"/>
    <n v="1"/>
    <n v="1030"/>
    <n v="1030"/>
  </r>
  <r>
    <x v="10"/>
    <x v="18"/>
    <x v="2"/>
    <n v="1"/>
    <n v="1222"/>
    <n v="1222"/>
  </r>
  <r>
    <x v="10"/>
    <x v="19"/>
    <x v="2"/>
    <n v="2"/>
    <n v="649"/>
    <n v="1298"/>
  </r>
  <r>
    <x v="10"/>
    <x v="20"/>
    <x v="2"/>
    <n v="12"/>
    <n v="1800"/>
    <n v="21600"/>
  </r>
  <r>
    <x v="10"/>
    <x v="21"/>
    <x v="2"/>
    <n v="8"/>
    <n v="345"/>
    <n v="2760"/>
  </r>
  <r>
    <x v="10"/>
    <x v="22"/>
    <x v="2"/>
    <n v="4"/>
    <n v="350"/>
    <n v="1400"/>
  </r>
  <r>
    <x v="10"/>
    <x v="23"/>
    <x v="2"/>
    <n v="3"/>
    <n v="1575"/>
    <n v="4725"/>
  </r>
  <r>
    <x v="10"/>
    <x v="24"/>
    <x v="2"/>
    <n v="5"/>
    <n v="1045"/>
    <n v="5225"/>
  </r>
  <r>
    <x v="10"/>
    <x v="25"/>
    <x v="2"/>
    <n v="5"/>
    <n v="1186"/>
    <n v="5930"/>
  </r>
  <r>
    <x v="10"/>
    <x v="26"/>
    <x v="2"/>
    <n v="3"/>
    <n v="374"/>
    <n v="1122"/>
  </r>
  <r>
    <x v="10"/>
    <x v="27"/>
    <x v="2"/>
    <n v="2"/>
    <n v="1500"/>
    <n v="3000"/>
  </r>
  <r>
    <x v="10"/>
    <x v="28"/>
    <x v="2"/>
    <n v="2"/>
    <n v="1800"/>
    <n v="3600"/>
  </r>
  <r>
    <x v="10"/>
    <x v="29"/>
    <x v="2"/>
    <n v="0"/>
    <n v="1477"/>
    <n v="0"/>
  </r>
  <r>
    <x v="11"/>
    <x v="0"/>
    <x v="0"/>
    <n v="35"/>
    <n v="210"/>
    <n v="7350"/>
  </r>
  <r>
    <x v="11"/>
    <x v="1"/>
    <x v="0"/>
    <n v="12"/>
    <n v="199"/>
    <n v="2388"/>
  </r>
  <r>
    <x v="11"/>
    <x v="2"/>
    <x v="0"/>
    <n v="10"/>
    <n v="322"/>
    <n v="3220"/>
  </r>
  <r>
    <x v="11"/>
    <x v="3"/>
    <x v="0"/>
    <n v="8"/>
    <n v="161"/>
    <n v="1288"/>
  </r>
  <r>
    <x v="11"/>
    <x v="4"/>
    <x v="0"/>
    <n v="4"/>
    <n v="109"/>
    <n v="436"/>
  </r>
  <r>
    <x v="11"/>
    <x v="5"/>
    <x v="0"/>
    <n v="2"/>
    <n v="122"/>
    <n v="244"/>
  </r>
  <r>
    <x v="11"/>
    <x v="6"/>
    <x v="0"/>
    <n v="5"/>
    <n v="96"/>
    <n v="480"/>
  </r>
  <r>
    <x v="11"/>
    <x v="7"/>
    <x v="0"/>
    <n v="0"/>
    <n v="73"/>
    <n v="0"/>
  </r>
  <r>
    <x v="11"/>
    <x v="8"/>
    <x v="0"/>
    <n v="2"/>
    <n v="225"/>
    <n v="450"/>
  </r>
  <r>
    <x v="11"/>
    <x v="9"/>
    <x v="0"/>
    <n v="1"/>
    <n v="559"/>
    <n v="559"/>
  </r>
  <r>
    <x v="11"/>
    <x v="10"/>
    <x v="0"/>
    <n v="25"/>
    <n v="3199"/>
    <n v="79975"/>
  </r>
  <r>
    <x v="11"/>
    <x v="11"/>
    <x v="0"/>
    <n v="10"/>
    <n v="371"/>
    <n v="3710"/>
  </r>
  <r>
    <x v="11"/>
    <x v="12"/>
    <x v="0"/>
    <n v="9"/>
    <n v="2300"/>
    <n v="20700"/>
  </r>
  <r>
    <x v="11"/>
    <x v="13"/>
    <x v="0"/>
    <n v="9"/>
    <n v="499"/>
    <n v="4491"/>
  </r>
  <r>
    <x v="11"/>
    <x v="14"/>
    <x v="0"/>
    <n v="5"/>
    <n v="299"/>
    <n v="1495"/>
  </r>
  <r>
    <x v="11"/>
    <x v="15"/>
    <x v="0"/>
    <n v="4"/>
    <n v="901"/>
    <n v="3604"/>
  </r>
  <r>
    <x v="11"/>
    <x v="16"/>
    <x v="0"/>
    <n v="2"/>
    <n v="929"/>
    <n v="1858"/>
  </r>
  <r>
    <x v="11"/>
    <x v="17"/>
    <x v="0"/>
    <n v="1"/>
    <n v="1030"/>
    <n v="1030"/>
  </r>
  <r>
    <x v="11"/>
    <x v="18"/>
    <x v="0"/>
    <n v="1"/>
    <n v="1222"/>
    <n v="1222"/>
  </r>
  <r>
    <x v="11"/>
    <x v="19"/>
    <x v="0"/>
    <n v="2"/>
    <n v="649"/>
    <n v="1298"/>
  </r>
  <r>
    <x v="11"/>
    <x v="20"/>
    <x v="0"/>
    <n v="25"/>
    <n v="1800"/>
    <n v="45000"/>
  </r>
  <r>
    <x v="11"/>
    <x v="21"/>
    <x v="0"/>
    <n v="12"/>
    <n v="345"/>
    <n v="4140"/>
  </r>
  <r>
    <x v="11"/>
    <x v="22"/>
    <x v="0"/>
    <n v="12"/>
    <n v="350"/>
    <n v="4200"/>
  </r>
  <r>
    <x v="11"/>
    <x v="23"/>
    <x v="0"/>
    <n v="8"/>
    <n v="1575"/>
    <n v="12600"/>
  </r>
  <r>
    <x v="11"/>
    <x v="24"/>
    <x v="0"/>
    <n v="6"/>
    <n v="1045"/>
    <n v="6270"/>
  </r>
  <r>
    <x v="11"/>
    <x v="25"/>
    <x v="0"/>
    <n v="4"/>
    <n v="1186"/>
    <n v="4744"/>
  </r>
  <r>
    <x v="11"/>
    <x v="26"/>
    <x v="0"/>
    <n v="4"/>
    <n v="374"/>
    <n v="1496"/>
  </r>
  <r>
    <x v="11"/>
    <x v="27"/>
    <x v="0"/>
    <n v="0"/>
    <n v="1500"/>
    <n v="0"/>
  </r>
  <r>
    <x v="11"/>
    <x v="28"/>
    <x v="0"/>
    <n v="0"/>
    <n v="1800"/>
    <n v="0"/>
  </r>
  <r>
    <x v="11"/>
    <x v="29"/>
    <x v="0"/>
    <n v="0"/>
    <n v="1477"/>
    <n v="0"/>
  </r>
  <r>
    <x v="11"/>
    <x v="0"/>
    <x v="1"/>
    <n v="23"/>
    <n v="210"/>
    <n v="4830"/>
  </r>
  <r>
    <x v="11"/>
    <x v="1"/>
    <x v="1"/>
    <n v="10"/>
    <n v="199"/>
    <n v="1990"/>
  </r>
  <r>
    <x v="11"/>
    <x v="2"/>
    <x v="1"/>
    <n v="8"/>
    <n v="322"/>
    <n v="2576"/>
  </r>
  <r>
    <x v="11"/>
    <x v="3"/>
    <x v="1"/>
    <n v="5"/>
    <n v="161"/>
    <n v="805"/>
  </r>
  <r>
    <x v="11"/>
    <x v="4"/>
    <x v="1"/>
    <n v="3"/>
    <n v="109"/>
    <n v="327"/>
  </r>
  <r>
    <x v="11"/>
    <x v="5"/>
    <x v="1"/>
    <n v="1"/>
    <n v="122"/>
    <n v="122"/>
  </r>
  <r>
    <x v="11"/>
    <x v="6"/>
    <x v="1"/>
    <n v="3"/>
    <n v="96"/>
    <n v="288"/>
  </r>
  <r>
    <x v="11"/>
    <x v="7"/>
    <x v="1"/>
    <n v="0"/>
    <n v="73"/>
    <n v="0"/>
  </r>
  <r>
    <x v="11"/>
    <x v="8"/>
    <x v="1"/>
    <n v="1"/>
    <n v="225"/>
    <n v="225"/>
  </r>
  <r>
    <x v="11"/>
    <x v="9"/>
    <x v="1"/>
    <n v="1"/>
    <n v="559"/>
    <n v="559"/>
  </r>
  <r>
    <x v="11"/>
    <x v="10"/>
    <x v="1"/>
    <n v="23"/>
    <n v="3199"/>
    <n v="73577"/>
  </r>
  <r>
    <x v="11"/>
    <x v="11"/>
    <x v="1"/>
    <n v="10"/>
    <n v="371"/>
    <n v="3710"/>
  </r>
  <r>
    <x v="11"/>
    <x v="12"/>
    <x v="1"/>
    <n v="9"/>
    <n v="2300"/>
    <n v="20700"/>
  </r>
  <r>
    <x v="11"/>
    <x v="13"/>
    <x v="1"/>
    <n v="0"/>
    <n v="499"/>
    <n v="0"/>
  </r>
  <r>
    <x v="11"/>
    <x v="14"/>
    <x v="1"/>
    <n v="4"/>
    <n v="299"/>
    <n v="1196"/>
  </r>
  <r>
    <x v="11"/>
    <x v="15"/>
    <x v="1"/>
    <n v="4"/>
    <n v="901"/>
    <n v="3604"/>
  </r>
  <r>
    <x v="11"/>
    <x v="16"/>
    <x v="1"/>
    <n v="0"/>
    <n v="929"/>
    <n v="0"/>
  </r>
  <r>
    <x v="11"/>
    <x v="17"/>
    <x v="1"/>
    <n v="1"/>
    <n v="1030"/>
    <n v="1030"/>
  </r>
  <r>
    <x v="11"/>
    <x v="18"/>
    <x v="1"/>
    <n v="0"/>
    <n v="1222"/>
    <n v="0"/>
  </r>
  <r>
    <x v="11"/>
    <x v="19"/>
    <x v="1"/>
    <n v="0"/>
    <n v="649"/>
    <n v="0"/>
  </r>
  <r>
    <x v="11"/>
    <x v="20"/>
    <x v="1"/>
    <n v="19"/>
    <n v="1800"/>
    <n v="34200"/>
  </r>
  <r>
    <x v="11"/>
    <x v="21"/>
    <x v="1"/>
    <n v="8"/>
    <n v="345"/>
    <n v="2760"/>
  </r>
  <r>
    <x v="11"/>
    <x v="22"/>
    <x v="1"/>
    <n v="8"/>
    <n v="350"/>
    <n v="2800"/>
  </r>
  <r>
    <x v="11"/>
    <x v="23"/>
    <x v="1"/>
    <n v="7"/>
    <n v="1575"/>
    <n v="11025"/>
  </r>
  <r>
    <x v="11"/>
    <x v="24"/>
    <x v="1"/>
    <n v="2"/>
    <n v="1045"/>
    <n v="2090"/>
  </r>
  <r>
    <x v="11"/>
    <x v="25"/>
    <x v="1"/>
    <n v="1"/>
    <n v="1186"/>
    <n v="1186"/>
  </r>
  <r>
    <x v="11"/>
    <x v="26"/>
    <x v="1"/>
    <n v="1"/>
    <n v="374"/>
    <n v="374"/>
  </r>
  <r>
    <x v="11"/>
    <x v="27"/>
    <x v="1"/>
    <n v="0"/>
    <n v="1500"/>
    <n v="0"/>
  </r>
  <r>
    <x v="11"/>
    <x v="28"/>
    <x v="1"/>
    <n v="0"/>
    <n v="1800"/>
    <n v="0"/>
  </r>
  <r>
    <x v="11"/>
    <x v="29"/>
    <x v="1"/>
    <n v="0"/>
    <n v="1477"/>
    <n v="0"/>
  </r>
  <r>
    <x v="11"/>
    <x v="0"/>
    <x v="2"/>
    <n v="3"/>
    <n v="210"/>
    <n v="630"/>
  </r>
  <r>
    <x v="11"/>
    <x v="1"/>
    <x v="2"/>
    <n v="6"/>
    <n v="199"/>
    <n v="1194"/>
  </r>
  <r>
    <x v="11"/>
    <x v="2"/>
    <x v="2"/>
    <n v="2"/>
    <n v="322"/>
    <n v="644"/>
  </r>
  <r>
    <x v="11"/>
    <x v="3"/>
    <x v="2"/>
    <n v="5"/>
    <n v="161"/>
    <n v="805"/>
  </r>
  <r>
    <x v="11"/>
    <x v="4"/>
    <x v="2"/>
    <n v="3"/>
    <n v="109"/>
    <n v="327"/>
  </r>
  <r>
    <x v="11"/>
    <x v="5"/>
    <x v="2"/>
    <n v="2"/>
    <n v="122"/>
    <n v="244"/>
  </r>
  <r>
    <x v="11"/>
    <x v="6"/>
    <x v="2"/>
    <n v="1"/>
    <n v="96"/>
    <n v="96"/>
  </r>
  <r>
    <x v="11"/>
    <x v="7"/>
    <x v="2"/>
    <n v="0"/>
    <n v="73"/>
    <n v="0"/>
  </r>
  <r>
    <x v="11"/>
    <x v="8"/>
    <x v="2"/>
    <n v="2"/>
    <n v="225"/>
    <n v="450"/>
  </r>
  <r>
    <x v="11"/>
    <x v="9"/>
    <x v="2"/>
    <n v="2"/>
    <n v="559"/>
    <n v="1118"/>
  </r>
  <r>
    <x v="11"/>
    <x v="10"/>
    <x v="2"/>
    <n v="14"/>
    <n v="3199"/>
    <n v="44786"/>
  </r>
  <r>
    <x v="11"/>
    <x v="11"/>
    <x v="2"/>
    <n v="6"/>
    <n v="371"/>
    <n v="2226"/>
  </r>
  <r>
    <x v="11"/>
    <x v="12"/>
    <x v="2"/>
    <n v="2"/>
    <n v="2300"/>
    <n v="4600"/>
  </r>
  <r>
    <x v="11"/>
    <x v="13"/>
    <x v="2"/>
    <n v="7"/>
    <n v="499"/>
    <n v="3493"/>
  </r>
  <r>
    <x v="11"/>
    <x v="14"/>
    <x v="2"/>
    <n v="4"/>
    <n v="299"/>
    <n v="1196"/>
  </r>
  <r>
    <x v="11"/>
    <x v="15"/>
    <x v="2"/>
    <n v="2"/>
    <n v="901"/>
    <n v="1802"/>
  </r>
  <r>
    <x v="11"/>
    <x v="16"/>
    <x v="2"/>
    <n v="3"/>
    <n v="929"/>
    <n v="2787"/>
  </r>
  <r>
    <x v="11"/>
    <x v="17"/>
    <x v="2"/>
    <n v="2"/>
    <n v="1030"/>
    <n v="2060"/>
  </r>
  <r>
    <x v="11"/>
    <x v="18"/>
    <x v="2"/>
    <n v="2"/>
    <n v="1222"/>
    <n v="2444"/>
  </r>
  <r>
    <x v="11"/>
    <x v="19"/>
    <x v="2"/>
    <n v="3"/>
    <n v="649"/>
    <n v="1947"/>
  </r>
  <r>
    <x v="11"/>
    <x v="20"/>
    <x v="2"/>
    <n v="11"/>
    <n v="1800"/>
    <n v="19800"/>
  </r>
  <r>
    <x v="11"/>
    <x v="21"/>
    <x v="2"/>
    <n v="7"/>
    <n v="345"/>
    <n v="2415"/>
  </r>
  <r>
    <x v="11"/>
    <x v="22"/>
    <x v="2"/>
    <n v="1"/>
    <n v="350"/>
    <n v="350"/>
  </r>
  <r>
    <x v="11"/>
    <x v="23"/>
    <x v="2"/>
    <n v="3"/>
    <n v="1575"/>
    <n v="4725"/>
  </r>
  <r>
    <x v="11"/>
    <x v="24"/>
    <x v="2"/>
    <n v="5"/>
    <n v="1045"/>
    <n v="5225"/>
  </r>
  <r>
    <x v="11"/>
    <x v="25"/>
    <x v="2"/>
    <n v="3"/>
    <n v="1186"/>
    <n v="3558"/>
  </r>
  <r>
    <x v="11"/>
    <x v="26"/>
    <x v="2"/>
    <n v="3"/>
    <n v="374"/>
    <n v="1122"/>
  </r>
  <r>
    <x v="11"/>
    <x v="27"/>
    <x v="2"/>
    <n v="0"/>
    <n v="1500"/>
    <n v="0"/>
  </r>
  <r>
    <x v="11"/>
    <x v="28"/>
    <x v="2"/>
    <n v="1"/>
    <n v="1800"/>
    <n v="1800"/>
  </r>
  <r>
    <x v="11"/>
    <x v="29"/>
    <x v="2"/>
    <n v="0"/>
    <n v="1477"/>
    <n v="0"/>
  </r>
  <r>
    <x v="12"/>
    <x v="0"/>
    <x v="0"/>
    <n v="32"/>
    <n v="210"/>
    <n v="6720"/>
  </r>
  <r>
    <x v="12"/>
    <x v="1"/>
    <x v="0"/>
    <n v="15"/>
    <n v="199"/>
    <n v="2985"/>
  </r>
  <r>
    <x v="12"/>
    <x v="2"/>
    <x v="0"/>
    <n v="10"/>
    <n v="322"/>
    <n v="3220"/>
  </r>
  <r>
    <x v="12"/>
    <x v="3"/>
    <x v="0"/>
    <n v="8"/>
    <n v="161"/>
    <n v="1288"/>
  </r>
  <r>
    <x v="12"/>
    <x v="4"/>
    <x v="0"/>
    <n v="4"/>
    <n v="109"/>
    <n v="436"/>
  </r>
  <r>
    <x v="12"/>
    <x v="5"/>
    <x v="0"/>
    <n v="4"/>
    <n v="122"/>
    <n v="488"/>
  </r>
  <r>
    <x v="12"/>
    <x v="6"/>
    <x v="0"/>
    <n v="3"/>
    <n v="96"/>
    <n v="288"/>
  </r>
  <r>
    <x v="12"/>
    <x v="7"/>
    <x v="0"/>
    <n v="0"/>
    <n v="73"/>
    <n v="0"/>
  </r>
  <r>
    <x v="12"/>
    <x v="8"/>
    <x v="0"/>
    <n v="0"/>
    <n v="225"/>
    <n v="0"/>
  </r>
  <r>
    <x v="12"/>
    <x v="9"/>
    <x v="0"/>
    <n v="2"/>
    <n v="559"/>
    <n v="1118"/>
  </r>
  <r>
    <x v="12"/>
    <x v="10"/>
    <x v="0"/>
    <n v="26"/>
    <n v="3199"/>
    <n v="83174"/>
  </r>
  <r>
    <x v="12"/>
    <x v="11"/>
    <x v="0"/>
    <n v="17"/>
    <n v="371"/>
    <n v="6307"/>
  </r>
  <r>
    <x v="12"/>
    <x v="12"/>
    <x v="0"/>
    <n v="12"/>
    <n v="2300"/>
    <n v="27600"/>
  </r>
  <r>
    <x v="12"/>
    <x v="13"/>
    <x v="0"/>
    <n v="8"/>
    <n v="499"/>
    <n v="3992"/>
  </r>
  <r>
    <x v="12"/>
    <x v="14"/>
    <x v="0"/>
    <n v="6"/>
    <n v="299"/>
    <n v="1794"/>
  </r>
  <r>
    <x v="12"/>
    <x v="15"/>
    <x v="0"/>
    <n v="2"/>
    <n v="901"/>
    <n v="1802"/>
  </r>
  <r>
    <x v="12"/>
    <x v="16"/>
    <x v="0"/>
    <n v="3"/>
    <n v="929"/>
    <n v="2787"/>
  </r>
  <r>
    <x v="12"/>
    <x v="17"/>
    <x v="0"/>
    <n v="0"/>
    <n v="1030"/>
    <n v="0"/>
  </r>
  <r>
    <x v="12"/>
    <x v="18"/>
    <x v="0"/>
    <n v="2"/>
    <n v="1222"/>
    <n v="2444"/>
  </r>
  <r>
    <x v="12"/>
    <x v="19"/>
    <x v="0"/>
    <n v="0"/>
    <n v="649"/>
    <n v="0"/>
  </r>
  <r>
    <x v="12"/>
    <x v="20"/>
    <x v="0"/>
    <n v="34"/>
    <n v="1800"/>
    <n v="61200"/>
  </r>
  <r>
    <x v="12"/>
    <x v="21"/>
    <x v="0"/>
    <n v="14"/>
    <n v="345"/>
    <n v="4830"/>
  </r>
  <r>
    <x v="12"/>
    <x v="22"/>
    <x v="0"/>
    <n v="9"/>
    <n v="350"/>
    <n v="3150"/>
  </r>
  <r>
    <x v="12"/>
    <x v="23"/>
    <x v="0"/>
    <n v="7"/>
    <n v="1575"/>
    <n v="11025"/>
  </r>
  <r>
    <x v="12"/>
    <x v="24"/>
    <x v="0"/>
    <n v="7"/>
    <n v="1045"/>
    <n v="7315"/>
  </r>
  <r>
    <x v="12"/>
    <x v="25"/>
    <x v="0"/>
    <n v="5"/>
    <n v="1186"/>
    <n v="5930"/>
  </r>
  <r>
    <x v="12"/>
    <x v="26"/>
    <x v="0"/>
    <n v="4"/>
    <n v="374"/>
    <n v="1496"/>
  </r>
  <r>
    <x v="12"/>
    <x v="27"/>
    <x v="0"/>
    <n v="2"/>
    <n v="1500"/>
    <n v="3000"/>
  </r>
  <r>
    <x v="12"/>
    <x v="28"/>
    <x v="0"/>
    <n v="1"/>
    <n v="1800"/>
    <n v="1800"/>
  </r>
  <r>
    <x v="12"/>
    <x v="29"/>
    <x v="0"/>
    <n v="0"/>
    <n v="1477"/>
    <n v="0"/>
  </r>
  <r>
    <x v="12"/>
    <x v="0"/>
    <x v="1"/>
    <n v="24"/>
    <n v="210"/>
    <n v="5040"/>
  </r>
  <r>
    <x v="12"/>
    <x v="1"/>
    <x v="1"/>
    <n v="9"/>
    <n v="199"/>
    <n v="1791"/>
  </r>
  <r>
    <x v="12"/>
    <x v="2"/>
    <x v="1"/>
    <n v="6"/>
    <n v="322"/>
    <n v="1932"/>
  </r>
  <r>
    <x v="12"/>
    <x v="3"/>
    <x v="1"/>
    <n v="6"/>
    <n v="161"/>
    <n v="966"/>
  </r>
  <r>
    <x v="12"/>
    <x v="4"/>
    <x v="1"/>
    <n v="4"/>
    <n v="109"/>
    <n v="436"/>
  </r>
  <r>
    <x v="12"/>
    <x v="5"/>
    <x v="1"/>
    <n v="3"/>
    <n v="122"/>
    <n v="366"/>
  </r>
  <r>
    <x v="12"/>
    <x v="6"/>
    <x v="1"/>
    <n v="2"/>
    <n v="96"/>
    <n v="192"/>
  </r>
  <r>
    <x v="12"/>
    <x v="7"/>
    <x v="1"/>
    <n v="0"/>
    <n v="73"/>
    <n v="0"/>
  </r>
  <r>
    <x v="12"/>
    <x v="8"/>
    <x v="1"/>
    <n v="0"/>
    <n v="225"/>
    <n v="0"/>
  </r>
  <r>
    <x v="12"/>
    <x v="9"/>
    <x v="1"/>
    <n v="1"/>
    <n v="559"/>
    <n v="559"/>
  </r>
  <r>
    <x v="12"/>
    <x v="10"/>
    <x v="1"/>
    <n v="25"/>
    <n v="3199"/>
    <n v="79975"/>
  </r>
  <r>
    <x v="12"/>
    <x v="11"/>
    <x v="1"/>
    <n v="3"/>
    <n v="371"/>
    <n v="1113"/>
  </r>
  <r>
    <x v="12"/>
    <x v="12"/>
    <x v="1"/>
    <n v="11"/>
    <n v="2300"/>
    <n v="25300"/>
  </r>
  <r>
    <x v="12"/>
    <x v="13"/>
    <x v="1"/>
    <n v="5"/>
    <n v="499"/>
    <n v="2495"/>
  </r>
  <r>
    <x v="12"/>
    <x v="14"/>
    <x v="1"/>
    <n v="0"/>
    <n v="299"/>
    <n v="0"/>
  </r>
  <r>
    <x v="12"/>
    <x v="15"/>
    <x v="1"/>
    <n v="1"/>
    <n v="901"/>
    <n v="901"/>
  </r>
  <r>
    <x v="12"/>
    <x v="16"/>
    <x v="1"/>
    <n v="1"/>
    <n v="929"/>
    <n v="929"/>
  </r>
  <r>
    <x v="12"/>
    <x v="17"/>
    <x v="1"/>
    <n v="0"/>
    <n v="1030"/>
    <n v="0"/>
  </r>
  <r>
    <x v="12"/>
    <x v="18"/>
    <x v="1"/>
    <n v="0"/>
    <n v="1222"/>
    <n v="0"/>
  </r>
  <r>
    <x v="12"/>
    <x v="19"/>
    <x v="1"/>
    <n v="0"/>
    <n v="649"/>
    <n v="0"/>
  </r>
  <r>
    <x v="12"/>
    <x v="20"/>
    <x v="1"/>
    <n v="24"/>
    <n v="1800"/>
    <n v="43200"/>
  </r>
  <r>
    <x v="12"/>
    <x v="21"/>
    <x v="1"/>
    <n v="9"/>
    <n v="345"/>
    <n v="3105"/>
  </r>
  <r>
    <x v="12"/>
    <x v="22"/>
    <x v="1"/>
    <n v="7"/>
    <n v="350"/>
    <n v="2450"/>
  </r>
  <r>
    <x v="12"/>
    <x v="23"/>
    <x v="1"/>
    <n v="6"/>
    <n v="1575"/>
    <n v="9450"/>
  </r>
  <r>
    <x v="12"/>
    <x v="24"/>
    <x v="1"/>
    <n v="3"/>
    <n v="1045"/>
    <n v="3135"/>
  </r>
  <r>
    <x v="12"/>
    <x v="25"/>
    <x v="1"/>
    <n v="2"/>
    <n v="1186"/>
    <n v="2372"/>
  </r>
  <r>
    <x v="12"/>
    <x v="26"/>
    <x v="1"/>
    <n v="1"/>
    <n v="374"/>
    <n v="374"/>
  </r>
  <r>
    <x v="12"/>
    <x v="27"/>
    <x v="1"/>
    <n v="0"/>
    <n v="1500"/>
    <n v="0"/>
  </r>
  <r>
    <x v="12"/>
    <x v="28"/>
    <x v="1"/>
    <n v="0"/>
    <n v="1800"/>
    <n v="0"/>
  </r>
  <r>
    <x v="12"/>
    <x v="29"/>
    <x v="1"/>
    <n v="0"/>
    <n v="1477"/>
    <n v="0"/>
  </r>
  <r>
    <x v="12"/>
    <x v="0"/>
    <x v="2"/>
    <n v="8"/>
    <n v="210"/>
    <n v="1680"/>
  </r>
  <r>
    <x v="12"/>
    <x v="1"/>
    <x v="2"/>
    <n v="5"/>
    <n v="199"/>
    <n v="995"/>
  </r>
  <r>
    <x v="12"/>
    <x v="2"/>
    <x v="2"/>
    <n v="6"/>
    <n v="322"/>
    <n v="1932"/>
  </r>
  <r>
    <x v="12"/>
    <x v="3"/>
    <x v="2"/>
    <n v="6"/>
    <n v="161"/>
    <n v="966"/>
  </r>
  <r>
    <x v="12"/>
    <x v="4"/>
    <x v="2"/>
    <n v="4"/>
    <n v="109"/>
    <n v="436"/>
  </r>
  <r>
    <x v="12"/>
    <x v="5"/>
    <x v="2"/>
    <n v="2"/>
    <n v="122"/>
    <n v="244"/>
  </r>
  <r>
    <x v="12"/>
    <x v="6"/>
    <x v="2"/>
    <n v="2"/>
    <n v="96"/>
    <n v="192"/>
  </r>
  <r>
    <x v="12"/>
    <x v="7"/>
    <x v="2"/>
    <n v="0"/>
    <n v="73"/>
    <n v="0"/>
  </r>
  <r>
    <x v="12"/>
    <x v="8"/>
    <x v="2"/>
    <n v="1"/>
    <n v="225"/>
    <n v="225"/>
  </r>
  <r>
    <x v="12"/>
    <x v="9"/>
    <x v="2"/>
    <n v="1"/>
    <n v="559"/>
    <n v="559"/>
  </r>
  <r>
    <x v="12"/>
    <x v="10"/>
    <x v="2"/>
    <n v="13"/>
    <n v="3199"/>
    <n v="41587"/>
  </r>
  <r>
    <x v="12"/>
    <x v="11"/>
    <x v="2"/>
    <n v="13"/>
    <n v="371"/>
    <n v="4823"/>
  </r>
  <r>
    <x v="12"/>
    <x v="12"/>
    <x v="2"/>
    <n v="2"/>
    <n v="2300"/>
    <n v="4600"/>
  </r>
  <r>
    <x v="12"/>
    <x v="13"/>
    <x v="2"/>
    <n v="6"/>
    <n v="499"/>
    <n v="2994"/>
  </r>
  <r>
    <x v="12"/>
    <x v="14"/>
    <x v="2"/>
    <n v="6"/>
    <n v="299"/>
    <n v="1794"/>
  </r>
  <r>
    <x v="12"/>
    <x v="15"/>
    <x v="2"/>
    <n v="4"/>
    <n v="901"/>
    <n v="3604"/>
  </r>
  <r>
    <x v="12"/>
    <x v="16"/>
    <x v="2"/>
    <n v="3"/>
    <n v="929"/>
    <n v="2787"/>
  </r>
  <r>
    <x v="12"/>
    <x v="17"/>
    <x v="2"/>
    <n v="1"/>
    <n v="1030"/>
    <n v="1030"/>
  </r>
  <r>
    <x v="12"/>
    <x v="18"/>
    <x v="2"/>
    <n v="2"/>
    <n v="1222"/>
    <n v="2444"/>
  </r>
  <r>
    <x v="12"/>
    <x v="19"/>
    <x v="2"/>
    <n v="2"/>
    <n v="649"/>
    <n v="1298"/>
  </r>
  <r>
    <x v="12"/>
    <x v="20"/>
    <x v="2"/>
    <n v="3"/>
    <n v="1800"/>
    <n v="5400"/>
  </r>
  <r>
    <x v="12"/>
    <x v="21"/>
    <x v="2"/>
    <n v="5"/>
    <n v="345"/>
    <n v="1725"/>
  </r>
  <r>
    <x v="12"/>
    <x v="22"/>
    <x v="2"/>
    <n v="5"/>
    <n v="350"/>
    <n v="1750"/>
  </r>
  <r>
    <x v="12"/>
    <x v="23"/>
    <x v="2"/>
    <n v="2"/>
    <n v="1575"/>
    <n v="3150"/>
  </r>
  <r>
    <x v="12"/>
    <x v="24"/>
    <x v="2"/>
    <n v="4"/>
    <n v="1045"/>
    <n v="4180"/>
  </r>
  <r>
    <x v="12"/>
    <x v="25"/>
    <x v="2"/>
    <n v="2"/>
    <n v="1186"/>
    <n v="2372"/>
  </r>
  <r>
    <x v="12"/>
    <x v="26"/>
    <x v="2"/>
    <n v="3"/>
    <n v="374"/>
    <n v="1122"/>
  </r>
  <r>
    <x v="12"/>
    <x v="27"/>
    <x v="2"/>
    <n v="3"/>
    <n v="1500"/>
    <n v="4500"/>
  </r>
  <r>
    <x v="12"/>
    <x v="28"/>
    <x v="2"/>
    <n v="2"/>
    <n v="1800"/>
    <n v="3600"/>
  </r>
  <r>
    <x v="12"/>
    <x v="29"/>
    <x v="2"/>
    <n v="2"/>
    <n v="1477"/>
    <n v="2954"/>
  </r>
  <r>
    <x v="13"/>
    <x v="0"/>
    <x v="0"/>
    <n v="31"/>
    <n v="210"/>
    <n v="6510"/>
  </r>
  <r>
    <x v="13"/>
    <x v="1"/>
    <x v="0"/>
    <n v="15"/>
    <n v="199"/>
    <n v="2985"/>
  </r>
  <r>
    <x v="13"/>
    <x v="2"/>
    <x v="0"/>
    <n v="9"/>
    <n v="322"/>
    <n v="2898"/>
  </r>
  <r>
    <x v="13"/>
    <x v="3"/>
    <x v="0"/>
    <n v="10"/>
    <n v="161"/>
    <n v="1610"/>
  </r>
  <r>
    <x v="13"/>
    <x v="4"/>
    <x v="0"/>
    <n v="7"/>
    <n v="109"/>
    <n v="763"/>
  </r>
  <r>
    <x v="13"/>
    <x v="5"/>
    <x v="0"/>
    <n v="4"/>
    <n v="122"/>
    <n v="488"/>
  </r>
  <r>
    <x v="13"/>
    <x v="6"/>
    <x v="0"/>
    <n v="3"/>
    <n v="96"/>
    <n v="288"/>
  </r>
  <r>
    <x v="13"/>
    <x v="7"/>
    <x v="0"/>
    <n v="0"/>
    <n v="73"/>
    <n v="0"/>
  </r>
  <r>
    <x v="13"/>
    <x v="8"/>
    <x v="0"/>
    <n v="1"/>
    <n v="225"/>
    <n v="225"/>
  </r>
  <r>
    <x v="13"/>
    <x v="9"/>
    <x v="0"/>
    <n v="0"/>
    <n v="559"/>
    <n v="0"/>
  </r>
  <r>
    <x v="13"/>
    <x v="10"/>
    <x v="0"/>
    <n v="30"/>
    <n v="3199"/>
    <n v="95970"/>
  </r>
  <r>
    <x v="13"/>
    <x v="11"/>
    <x v="0"/>
    <n v="14"/>
    <n v="371"/>
    <n v="5194"/>
  </r>
  <r>
    <x v="13"/>
    <x v="12"/>
    <x v="0"/>
    <n v="8"/>
    <n v="2300"/>
    <n v="18400"/>
  </r>
  <r>
    <x v="13"/>
    <x v="13"/>
    <x v="0"/>
    <n v="11"/>
    <n v="499"/>
    <n v="5489"/>
  </r>
  <r>
    <x v="13"/>
    <x v="14"/>
    <x v="0"/>
    <n v="7"/>
    <n v="299"/>
    <n v="2093"/>
  </r>
  <r>
    <x v="13"/>
    <x v="15"/>
    <x v="0"/>
    <n v="5"/>
    <n v="901"/>
    <n v="4505"/>
  </r>
  <r>
    <x v="13"/>
    <x v="16"/>
    <x v="0"/>
    <n v="5"/>
    <n v="929"/>
    <n v="4645"/>
  </r>
  <r>
    <x v="13"/>
    <x v="17"/>
    <x v="0"/>
    <n v="0"/>
    <n v="1030"/>
    <n v="0"/>
  </r>
  <r>
    <x v="13"/>
    <x v="18"/>
    <x v="0"/>
    <n v="1"/>
    <n v="1222"/>
    <n v="1222"/>
  </r>
  <r>
    <x v="13"/>
    <x v="19"/>
    <x v="0"/>
    <n v="1"/>
    <n v="649"/>
    <n v="649"/>
  </r>
  <r>
    <x v="13"/>
    <x v="20"/>
    <x v="0"/>
    <n v="28"/>
    <n v="1800"/>
    <n v="50400"/>
  </r>
  <r>
    <x v="13"/>
    <x v="21"/>
    <x v="0"/>
    <n v="12"/>
    <n v="345"/>
    <n v="4140"/>
  </r>
  <r>
    <x v="13"/>
    <x v="22"/>
    <x v="0"/>
    <n v="10"/>
    <n v="350"/>
    <n v="3500"/>
  </r>
  <r>
    <x v="13"/>
    <x v="23"/>
    <x v="0"/>
    <n v="8"/>
    <n v="1575"/>
    <n v="12600"/>
  </r>
  <r>
    <x v="13"/>
    <x v="24"/>
    <x v="0"/>
    <n v="7"/>
    <n v="1045"/>
    <n v="7315"/>
  </r>
  <r>
    <x v="13"/>
    <x v="25"/>
    <x v="0"/>
    <n v="4"/>
    <n v="1186"/>
    <n v="4744"/>
  </r>
  <r>
    <x v="13"/>
    <x v="26"/>
    <x v="0"/>
    <n v="2"/>
    <n v="374"/>
    <n v="748"/>
  </r>
  <r>
    <x v="13"/>
    <x v="27"/>
    <x v="0"/>
    <n v="1"/>
    <n v="1500"/>
    <n v="1500"/>
  </r>
  <r>
    <x v="13"/>
    <x v="28"/>
    <x v="0"/>
    <n v="0"/>
    <n v="1800"/>
    <n v="0"/>
  </r>
  <r>
    <x v="13"/>
    <x v="29"/>
    <x v="0"/>
    <n v="0"/>
    <n v="1477"/>
    <n v="0"/>
  </r>
  <r>
    <x v="13"/>
    <x v="0"/>
    <x v="1"/>
    <n v="22"/>
    <n v="210"/>
    <n v="4620"/>
  </r>
  <r>
    <x v="13"/>
    <x v="1"/>
    <x v="1"/>
    <n v="12"/>
    <n v="199"/>
    <n v="2388"/>
  </r>
  <r>
    <x v="13"/>
    <x v="2"/>
    <x v="1"/>
    <n v="6"/>
    <n v="322"/>
    <n v="1932"/>
  </r>
  <r>
    <x v="13"/>
    <x v="3"/>
    <x v="1"/>
    <n v="6"/>
    <n v="161"/>
    <n v="966"/>
  </r>
  <r>
    <x v="13"/>
    <x v="4"/>
    <x v="1"/>
    <n v="4"/>
    <n v="109"/>
    <n v="436"/>
  </r>
  <r>
    <x v="13"/>
    <x v="5"/>
    <x v="1"/>
    <n v="2"/>
    <n v="122"/>
    <n v="244"/>
  </r>
  <r>
    <x v="13"/>
    <x v="6"/>
    <x v="1"/>
    <n v="3"/>
    <n v="96"/>
    <n v="288"/>
  </r>
  <r>
    <x v="13"/>
    <x v="7"/>
    <x v="1"/>
    <n v="0"/>
    <n v="73"/>
    <n v="0"/>
  </r>
  <r>
    <x v="13"/>
    <x v="8"/>
    <x v="1"/>
    <n v="0"/>
    <n v="225"/>
    <n v="0"/>
  </r>
  <r>
    <x v="13"/>
    <x v="9"/>
    <x v="1"/>
    <n v="0"/>
    <n v="559"/>
    <n v="0"/>
  </r>
  <r>
    <x v="13"/>
    <x v="10"/>
    <x v="1"/>
    <n v="2"/>
    <n v="3199"/>
    <n v="6398"/>
  </r>
  <r>
    <x v="13"/>
    <x v="11"/>
    <x v="1"/>
    <n v="10"/>
    <n v="371"/>
    <n v="3710"/>
  </r>
  <r>
    <x v="13"/>
    <x v="12"/>
    <x v="1"/>
    <n v="10"/>
    <n v="2300"/>
    <n v="23000"/>
  </r>
  <r>
    <x v="13"/>
    <x v="13"/>
    <x v="1"/>
    <n v="6"/>
    <n v="499"/>
    <n v="2994"/>
  </r>
  <r>
    <x v="13"/>
    <x v="14"/>
    <x v="1"/>
    <n v="0"/>
    <n v="299"/>
    <n v="0"/>
  </r>
  <r>
    <x v="13"/>
    <x v="15"/>
    <x v="1"/>
    <n v="0"/>
    <n v="901"/>
    <n v="0"/>
  </r>
  <r>
    <x v="13"/>
    <x v="16"/>
    <x v="1"/>
    <n v="1"/>
    <n v="929"/>
    <n v="929"/>
  </r>
  <r>
    <x v="13"/>
    <x v="17"/>
    <x v="1"/>
    <n v="1"/>
    <n v="1030"/>
    <n v="1030"/>
  </r>
  <r>
    <x v="13"/>
    <x v="18"/>
    <x v="1"/>
    <n v="0"/>
    <n v="1222"/>
    <n v="0"/>
  </r>
  <r>
    <x v="13"/>
    <x v="19"/>
    <x v="1"/>
    <n v="0"/>
    <n v="649"/>
    <n v="0"/>
  </r>
  <r>
    <x v="13"/>
    <x v="20"/>
    <x v="1"/>
    <n v="19"/>
    <n v="1800"/>
    <n v="34200"/>
  </r>
  <r>
    <x v="13"/>
    <x v="21"/>
    <x v="1"/>
    <n v="10"/>
    <n v="345"/>
    <n v="3450"/>
  </r>
  <r>
    <x v="13"/>
    <x v="22"/>
    <x v="1"/>
    <n v="6"/>
    <n v="350"/>
    <n v="2100"/>
  </r>
  <r>
    <x v="13"/>
    <x v="23"/>
    <x v="1"/>
    <n v="5"/>
    <n v="1575"/>
    <n v="7875"/>
  </r>
  <r>
    <x v="13"/>
    <x v="24"/>
    <x v="1"/>
    <n v="2"/>
    <n v="1045"/>
    <n v="2090"/>
  </r>
  <r>
    <x v="13"/>
    <x v="25"/>
    <x v="1"/>
    <n v="4"/>
    <n v="1186"/>
    <n v="4744"/>
  </r>
  <r>
    <x v="13"/>
    <x v="26"/>
    <x v="1"/>
    <n v="1"/>
    <n v="374"/>
    <n v="374"/>
  </r>
  <r>
    <x v="13"/>
    <x v="27"/>
    <x v="1"/>
    <n v="1"/>
    <n v="1500"/>
    <n v="1500"/>
  </r>
  <r>
    <x v="13"/>
    <x v="28"/>
    <x v="1"/>
    <n v="0"/>
    <n v="1800"/>
    <n v="0"/>
  </r>
  <r>
    <x v="13"/>
    <x v="29"/>
    <x v="1"/>
    <n v="0"/>
    <n v="1477"/>
    <n v="0"/>
  </r>
  <r>
    <x v="13"/>
    <x v="0"/>
    <x v="2"/>
    <n v="10"/>
    <n v="210"/>
    <n v="2100"/>
  </r>
  <r>
    <x v="13"/>
    <x v="1"/>
    <x v="2"/>
    <n v="6"/>
    <n v="199"/>
    <n v="1194"/>
  </r>
  <r>
    <x v="13"/>
    <x v="2"/>
    <x v="2"/>
    <n v="5"/>
    <n v="322"/>
    <n v="1610"/>
  </r>
  <r>
    <x v="13"/>
    <x v="3"/>
    <x v="2"/>
    <n v="2"/>
    <n v="161"/>
    <n v="322"/>
  </r>
  <r>
    <x v="13"/>
    <x v="4"/>
    <x v="2"/>
    <n v="3"/>
    <n v="109"/>
    <n v="327"/>
  </r>
  <r>
    <x v="13"/>
    <x v="5"/>
    <x v="2"/>
    <n v="2"/>
    <n v="122"/>
    <n v="244"/>
  </r>
  <r>
    <x v="13"/>
    <x v="6"/>
    <x v="2"/>
    <n v="2"/>
    <n v="96"/>
    <n v="192"/>
  </r>
  <r>
    <x v="13"/>
    <x v="7"/>
    <x v="2"/>
    <n v="1"/>
    <n v="73"/>
    <n v="73"/>
  </r>
  <r>
    <x v="13"/>
    <x v="8"/>
    <x v="2"/>
    <n v="1"/>
    <n v="225"/>
    <n v="225"/>
  </r>
  <r>
    <x v="13"/>
    <x v="9"/>
    <x v="2"/>
    <n v="1"/>
    <n v="559"/>
    <n v="559"/>
  </r>
  <r>
    <x v="13"/>
    <x v="10"/>
    <x v="2"/>
    <n v="28"/>
    <n v="3199"/>
    <n v="89572"/>
  </r>
  <r>
    <x v="13"/>
    <x v="11"/>
    <x v="2"/>
    <n v="1"/>
    <n v="371"/>
    <n v="371"/>
  </r>
  <r>
    <x v="13"/>
    <x v="12"/>
    <x v="2"/>
    <n v="4"/>
    <n v="2300"/>
    <n v="9200"/>
  </r>
  <r>
    <x v="13"/>
    <x v="13"/>
    <x v="2"/>
    <n v="3"/>
    <n v="499"/>
    <n v="1497"/>
  </r>
  <r>
    <x v="13"/>
    <x v="14"/>
    <x v="2"/>
    <n v="6"/>
    <n v="299"/>
    <n v="1794"/>
  </r>
  <r>
    <x v="13"/>
    <x v="15"/>
    <x v="2"/>
    <n v="5"/>
    <n v="901"/>
    <n v="4505"/>
  </r>
  <r>
    <x v="13"/>
    <x v="16"/>
    <x v="2"/>
    <n v="3"/>
    <n v="929"/>
    <n v="2787"/>
  </r>
  <r>
    <x v="13"/>
    <x v="17"/>
    <x v="2"/>
    <n v="1"/>
    <n v="1030"/>
    <n v="1030"/>
  </r>
  <r>
    <x v="13"/>
    <x v="18"/>
    <x v="2"/>
    <n v="2"/>
    <n v="1222"/>
    <n v="2444"/>
  </r>
  <r>
    <x v="13"/>
    <x v="19"/>
    <x v="2"/>
    <n v="2"/>
    <n v="649"/>
    <n v="1298"/>
  </r>
  <r>
    <x v="13"/>
    <x v="20"/>
    <x v="2"/>
    <n v="14"/>
    <n v="1800"/>
    <n v="25200"/>
  </r>
  <r>
    <x v="13"/>
    <x v="21"/>
    <x v="2"/>
    <n v="6"/>
    <n v="345"/>
    <n v="2070"/>
  </r>
  <r>
    <x v="13"/>
    <x v="22"/>
    <x v="2"/>
    <n v="5"/>
    <n v="350"/>
    <n v="1750"/>
  </r>
  <r>
    <x v="13"/>
    <x v="23"/>
    <x v="2"/>
    <n v="4"/>
    <n v="1575"/>
    <n v="6300"/>
  </r>
  <r>
    <x v="13"/>
    <x v="24"/>
    <x v="2"/>
    <n v="5"/>
    <n v="1045"/>
    <n v="5225"/>
  </r>
  <r>
    <x v="13"/>
    <x v="25"/>
    <x v="2"/>
    <n v="2"/>
    <n v="1186"/>
    <n v="2372"/>
  </r>
  <r>
    <x v="13"/>
    <x v="26"/>
    <x v="2"/>
    <n v="3"/>
    <n v="374"/>
    <n v="1122"/>
  </r>
  <r>
    <x v="13"/>
    <x v="27"/>
    <x v="2"/>
    <n v="2"/>
    <n v="1500"/>
    <n v="3000"/>
  </r>
  <r>
    <x v="13"/>
    <x v="28"/>
    <x v="2"/>
    <n v="1"/>
    <n v="1800"/>
    <n v="1800"/>
  </r>
  <r>
    <x v="13"/>
    <x v="29"/>
    <x v="2"/>
    <n v="1"/>
    <n v="1477"/>
    <n v="1477"/>
  </r>
  <r>
    <x v="14"/>
    <x v="0"/>
    <x v="0"/>
    <n v="27"/>
    <n v="210"/>
    <n v="5670"/>
  </r>
  <r>
    <x v="14"/>
    <x v="1"/>
    <x v="0"/>
    <n v="16"/>
    <n v="199"/>
    <n v="3184"/>
  </r>
  <r>
    <x v="14"/>
    <x v="2"/>
    <x v="0"/>
    <n v="11"/>
    <n v="322"/>
    <n v="3542"/>
  </r>
  <r>
    <x v="14"/>
    <x v="3"/>
    <x v="0"/>
    <n v="8"/>
    <n v="161"/>
    <n v="1288"/>
  </r>
  <r>
    <x v="14"/>
    <x v="4"/>
    <x v="0"/>
    <n v="6"/>
    <n v="109"/>
    <n v="654"/>
  </r>
  <r>
    <x v="14"/>
    <x v="5"/>
    <x v="0"/>
    <n v="2"/>
    <n v="122"/>
    <n v="244"/>
  </r>
  <r>
    <x v="14"/>
    <x v="6"/>
    <x v="0"/>
    <n v="3"/>
    <n v="96"/>
    <n v="288"/>
  </r>
  <r>
    <x v="14"/>
    <x v="7"/>
    <x v="0"/>
    <n v="0"/>
    <n v="73"/>
    <n v="0"/>
  </r>
  <r>
    <x v="14"/>
    <x v="8"/>
    <x v="0"/>
    <n v="2"/>
    <n v="225"/>
    <n v="450"/>
  </r>
  <r>
    <x v="14"/>
    <x v="9"/>
    <x v="0"/>
    <n v="1"/>
    <n v="559"/>
    <n v="559"/>
  </r>
  <r>
    <x v="14"/>
    <x v="10"/>
    <x v="0"/>
    <n v="30"/>
    <n v="3199"/>
    <n v="95970"/>
  </r>
  <r>
    <x v="14"/>
    <x v="11"/>
    <x v="0"/>
    <n v="16"/>
    <n v="371"/>
    <n v="5936"/>
  </r>
  <r>
    <x v="14"/>
    <x v="12"/>
    <x v="0"/>
    <n v="8"/>
    <n v="2300"/>
    <n v="18400"/>
  </r>
  <r>
    <x v="14"/>
    <x v="13"/>
    <x v="0"/>
    <n v="7"/>
    <n v="499"/>
    <n v="3493"/>
  </r>
  <r>
    <x v="14"/>
    <x v="14"/>
    <x v="0"/>
    <n v="7"/>
    <n v="299"/>
    <n v="2093"/>
  </r>
  <r>
    <x v="14"/>
    <x v="15"/>
    <x v="0"/>
    <n v="2"/>
    <n v="901"/>
    <n v="1802"/>
  </r>
  <r>
    <x v="14"/>
    <x v="16"/>
    <x v="0"/>
    <n v="3"/>
    <n v="929"/>
    <n v="2787"/>
  </r>
  <r>
    <x v="14"/>
    <x v="17"/>
    <x v="0"/>
    <n v="1"/>
    <n v="1030"/>
    <n v="1030"/>
  </r>
  <r>
    <x v="14"/>
    <x v="18"/>
    <x v="0"/>
    <n v="0"/>
    <n v="1222"/>
    <n v="0"/>
  </r>
  <r>
    <x v="14"/>
    <x v="19"/>
    <x v="0"/>
    <n v="2"/>
    <n v="649"/>
    <n v="1298"/>
  </r>
  <r>
    <x v="14"/>
    <x v="20"/>
    <x v="0"/>
    <n v="30"/>
    <n v="1800"/>
    <n v="54000"/>
  </r>
  <r>
    <x v="14"/>
    <x v="21"/>
    <x v="0"/>
    <n v="18"/>
    <n v="345"/>
    <n v="6210"/>
  </r>
  <r>
    <x v="14"/>
    <x v="22"/>
    <x v="0"/>
    <n v="10"/>
    <n v="350"/>
    <n v="3500"/>
  </r>
  <r>
    <x v="14"/>
    <x v="23"/>
    <x v="0"/>
    <n v="11"/>
    <n v="1575"/>
    <n v="17325"/>
  </r>
  <r>
    <x v="14"/>
    <x v="24"/>
    <x v="0"/>
    <n v="7"/>
    <n v="1045"/>
    <n v="7315"/>
  </r>
  <r>
    <x v="14"/>
    <x v="25"/>
    <x v="0"/>
    <n v="4"/>
    <n v="1186"/>
    <n v="4744"/>
  </r>
  <r>
    <x v="14"/>
    <x v="26"/>
    <x v="0"/>
    <n v="2"/>
    <n v="374"/>
    <n v="748"/>
  </r>
  <r>
    <x v="14"/>
    <x v="27"/>
    <x v="0"/>
    <n v="1"/>
    <n v="1500"/>
    <n v="1500"/>
  </r>
  <r>
    <x v="14"/>
    <x v="28"/>
    <x v="0"/>
    <n v="1"/>
    <n v="1800"/>
    <n v="1800"/>
  </r>
  <r>
    <x v="14"/>
    <x v="29"/>
    <x v="0"/>
    <n v="0"/>
    <n v="1477"/>
    <n v="0"/>
  </r>
  <r>
    <x v="14"/>
    <x v="0"/>
    <x v="1"/>
    <n v="19"/>
    <n v="210"/>
    <n v="3990"/>
  </r>
  <r>
    <x v="14"/>
    <x v="1"/>
    <x v="1"/>
    <n v="11"/>
    <n v="199"/>
    <n v="2189"/>
  </r>
  <r>
    <x v="14"/>
    <x v="2"/>
    <x v="1"/>
    <n v="8"/>
    <n v="322"/>
    <n v="2576"/>
  </r>
  <r>
    <x v="14"/>
    <x v="3"/>
    <x v="1"/>
    <n v="6"/>
    <n v="161"/>
    <n v="966"/>
  </r>
  <r>
    <x v="14"/>
    <x v="4"/>
    <x v="1"/>
    <n v="3"/>
    <n v="109"/>
    <n v="327"/>
  </r>
  <r>
    <x v="14"/>
    <x v="5"/>
    <x v="1"/>
    <n v="1"/>
    <n v="122"/>
    <n v="122"/>
  </r>
  <r>
    <x v="14"/>
    <x v="6"/>
    <x v="1"/>
    <n v="2"/>
    <n v="96"/>
    <n v="192"/>
  </r>
  <r>
    <x v="14"/>
    <x v="7"/>
    <x v="1"/>
    <n v="0"/>
    <n v="73"/>
    <n v="0"/>
  </r>
  <r>
    <x v="14"/>
    <x v="8"/>
    <x v="1"/>
    <n v="1"/>
    <n v="225"/>
    <n v="225"/>
  </r>
  <r>
    <x v="14"/>
    <x v="9"/>
    <x v="1"/>
    <n v="0"/>
    <n v="559"/>
    <n v="0"/>
  </r>
  <r>
    <x v="14"/>
    <x v="10"/>
    <x v="1"/>
    <n v="26"/>
    <n v="3199"/>
    <n v="83174"/>
  </r>
  <r>
    <x v="14"/>
    <x v="11"/>
    <x v="1"/>
    <n v="3"/>
    <n v="371"/>
    <n v="1113"/>
  </r>
  <r>
    <x v="14"/>
    <x v="12"/>
    <x v="1"/>
    <n v="9"/>
    <n v="2300"/>
    <n v="20700"/>
  </r>
  <r>
    <x v="14"/>
    <x v="13"/>
    <x v="1"/>
    <n v="8"/>
    <n v="499"/>
    <n v="3992"/>
  </r>
  <r>
    <x v="14"/>
    <x v="14"/>
    <x v="1"/>
    <n v="0"/>
    <n v="299"/>
    <n v="0"/>
  </r>
  <r>
    <x v="14"/>
    <x v="15"/>
    <x v="1"/>
    <n v="0"/>
    <n v="901"/>
    <n v="0"/>
  </r>
  <r>
    <x v="14"/>
    <x v="16"/>
    <x v="1"/>
    <n v="2"/>
    <n v="929"/>
    <n v="1858"/>
  </r>
  <r>
    <x v="14"/>
    <x v="17"/>
    <x v="1"/>
    <n v="0"/>
    <n v="1030"/>
    <n v="0"/>
  </r>
  <r>
    <x v="14"/>
    <x v="18"/>
    <x v="1"/>
    <n v="0"/>
    <n v="1222"/>
    <n v="0"/>
  </r>
  <r>
    <x v="14"/>
    <x v="19"/>
    <x v="1"/>
    <n v="0"/>
    <n v="649"/>
    <n v="0"/>
  </r>
  <r>
    <x v="14"/>
    <x v="20"/>
    <x v="1"/>
    <n v="18"/>
    <n v="1800"/>
    <n v="32400"/>
  </r>
  <r>
    <x v="14"/>
    <x v="21"/>
    <x v="1"/>
    <n v="13"/>
    <n v="345"/>
    <n v="4485"/>
  </r>
  <r>
    <x v="14"/>
    <x v="22"/>
    <x v="1"/>
    <n v="8"/>
    <n v="350"/>
    <n v="2800"/>
  </r>
  <r>
    <x v="14"/>
    <x v="23"/>
    <x v="1"/>
    <n v="7"/>
    <n v="1575"/>
    <n v="11025"/>
  </r>
  <r>
    <x v="14"/>
    <x v="24"/>
    <x v="1"/>
    <n v="3"/>
    <n v="1045"/>
    <n v="3135"/>
  </r>
  <r>
    <x v="14"/>
    <x v="25"/>
    <x v="1"/>
    <n v="5"/>
    <n v="1186"/>
    <n v="5930"/>
  </r>
  <r>
    <x v="14"/>
    <x v="26"/>
    <x v="1"/>
    <n v="0"/>
    <n v="374"/>
    <n v="0"/>
  </r>
  <r>
    <x v="14"/>
    <x v="27"/>
    <x v="1"/>
    <n v="1"/>
    <n v="1500"/>
    <n v="1500"/>
  </r>
  <r>
    <x v="14"/>
    <x v="28"/>
    <x v="1"/>
    <n v="0"/>
    <n v="1800"/>
    <n v="0"/>
  </r>
  <r>
    <x v="14"/>
    <x v="29"/>
    <x v="1"/>
    <n v="0"/>
    <n v="1477"/>
    <n v="0"/>
  </r>
  <r>
    <x v="14"/>
    <x v="0"/>
    <x v="2"/>
    <n v="12"/>
    <n v="210"/>
    <n v="2520"/>
  </r>
  <r>
    <x v="14"/>
    <x v="1"/>
    <x v="2"/>
    <n v="5"/>
    <n v="199"/>
    <n v="995"/>
  </r>
  <r>
    <x v="14"/>
    <x v="2"/>
    <x v="2"/>
    <n v="3"/>
    <n v="322"/>
    <n v="966"/>
  </r>
  <r>
    <x v="14"/>
    <x v="3"/>
    <x v="2"/>
    <n v="4"/>
    <n v="161"/>
    <n v="644"/>
  </r>
  <r>
    <x v="14"/>
    <x v="4"/>
    <x v="2"/>
    <n v="2"/>
    <n v="109"/>
    <n v="218"/>
  </r>
  <r>
    <x v="14"/>
    <x v="5"/>
    <x v="2"/>
    <n v="2"/>
    <n v="122"/>
    <n v="244"/>
  </r>
  <r>
    <x v="14"/>
    <x v="6"/>
    <x v="2"/>
    <n v="2"/>
    <n v="96"/>
    <n v="192"/>
  </r>
  <r>
    <x v="14"/>
    <x v="7"/>
    <x v="2"/>
    <n v="0"/>
    <n v="73"/>
    <n v="0"/>
  </r>
  <r>
    <x v="14"/>
    <x v="8"/>
    <x v="2"/>
    <n v="2"/>
    <n v="225"/>
    <n v="450"/>
  </r>
  <r>
    <x v="14"/>
    <x v="9"/>
    <x v="2"/>
    <n v="1"/>
    <n v="559"/>
    <n v="559"/>
  </r>
  <r>
    <x v="14"/>
    <x v="10"/>
    <x v="2"/>
    <n v="1"/>
    <n v="3199"/>
    <n v="3199"/>
  </r>
  <r>
    <x v="14"/>
    <x v="11"/>
    <x v="2"/>
    <n v="16"/>
    <n v="371"/>
    <n v="5936"/>
  </r>
  <r>
    <x v="14"/>
    <x v="12"/>
    <x v="2"/>
    <n v="3"/>
    <n v="2300"/>
    <n v="6900"/>
  </r>
  <r>
    <x v="14"/>
    <x v="13"/>
    <x v="2"/>
    <n v="4"/>
    <n v="499"/>
    <n v="1996"/>
  </r>
  <r>
    <x v="14"/>
    <x v="14"/>
    <x v="2"/>
    <n v="6"/>
    <n v="299"/>
    <n v="1794"/>
  </r>
  <r>
    <x v="14"/>
    <x v="15"/>
    <x v="2"/>
    <n v="3"/>
    <n v="901"/>
    <n v="2703"/>
  </r>
  <r>
    <x v="14"/>
    <x v="16"/>
    <x v="2"/>
    <n v="2"/>
    <n v="929"/>
    <n v="1858"/>
  </r>
  <r>
    <x v="14"/>
    <x v="17"/>
    <x v="2"/>
    <n v="2"/>
    <n v="1030"/>
    <n v="2060"/>
  </r>
  <r>
    <x v="14"/>
    <x v="18"/>
    <x v="2"/>
    <n v="1"/>
    <n v="1222"/>
    <n v="1222"/>
  </r>
  <r>
    <x v="14"/>
    <x v="19"/>
    <x v="2"/>
    <n v="3"/>
    <n v="649"/>
    <n v="1947"/>
  </r>
  <r>
    <x v="14"/>
    <x v="20"/>
    <x v="2"/>
    <n v="9"/>
    <n v="1800"/>
    <n v="16200"/>
  </r>
  <r>
    <x v="14"/>
    <x v="21"/>
    <x v="2"/>
    <n v="2"/>
    <n v="345"/>
    <n v="690"/>
  </r>
  <r>
    <x v="14"/>
    <x v="22"/>
    <x v="2"/>
    <n v="6"/>
    <n v="350"/>
    <n v="2100"/>
  </r>
  <r>
    <x v="14"/>
    <x v="23"/>
    <x v="2"/>
    <n v="2"/>
    <n v="1575"/>
    <n v="3150"/>
  </r>
  <r>
    <x v="14"/>
    <x v="24"/>
    <x v="2"/>
    <n v="5"/>
    <n v="1045"/>
    <n v="5225"/>
  </r>
  <r>
    <x v="14"/>
    <x v="25"/>
    <x v="2"/>
    <n v="1"/>
    <n v="1186"/>
    <n v="1186"/>
  </r>
  <r>
    <x v="14"/>
    <x v="26"/>
    <x v="2"/>
    <n v="5"/>
    <n v="374"/>
    <n v="1870"/>
  </r>
  <r>
    <x v="14"/>
    <x v="27"/>
    <x v="2"/>
    <n v="1"/>
    <n v="1500"/>
    <n v="1500"/>
  </r>
  <r>
    <x v="14"/>
    <x v="28"/>
    <x v="2"/>
    <n v="2"/>
    <n v="1800"/>
    <n v="3600"/>
  </r>
  <r>
    <x v="14"/>
    <x v="29"/>
    <x v="2"/>
    <n v="0"/>
    <n v="1477"/>
    <n v="0"/>
  </r>
  <r>
    <x v="15"/>
    <x v="30"/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1">
  <r>
    <x v="0"/>
    <x v="0"/>
    <x v="0"/>
    <n v="26"/>
    <n v="210"/>
    <n v="5460"/>
    <x v="0"/>
  </r>
  <r>
    <x v="0"/>
    <x v="1"/>
    <x v="0"/>
    <n v="13"/>
    <n v="199"/>
    <n v="2587"/>
    <x v="0"/>
  </r>
  <r>
    <x v="0"/>
    <x v="2"/>
    <x v="0"/>
    <n v="9"/>
    <n v="322"/>
    <n v="2898"/>
    <x v="0"/>
  </r>
  <r>
    <x v="0"/>
    <x v="3"/>
    <x v="0"/>
    <n v="6"/>
    <n v="161"/>
    <n v="966"/>
    <x v="0"/>
  </r>
  <r>
    <x v="0"/>
    <x v="4"/>
    <x v="0"/>
    <n v="8"/>
    <n v="109"/>
    <n v="872"/>
    <x v="0"/>
  </r>
  <r>
    <x v="0"/>
    <x v="5"/>
    <x v="0"/>
    <n v="3"/>
    <n v="122"/>
    <n v="366"/>
    <x v="0"/>
  </r>
  <r>
    <x v="0"/>
    <x v="6"/>
    <x v="0"/>
    <n v="3"/>
    <n v="96"/>
    <n v="288"/>
    <x v="0"/>
  </r>
  <r>
    <x v="0"/>
    <x v="7"/>
    <x v="0"/>
    <n v="2"/>
    <n v="73"/>
    <n v="146"/>
    <x v="0"/>
  </r>
  <r>
    <x v="0"/>
    <x v="8"/>
    <x v="0"/>
    <n v="0"/>
    <n v="225"/>
    <n v="0"/>
    <x v="0"/>
  </r>
  <r>
    <x v="0"/>
    <x v="9"/>
    <x v="0"/>
    <n v="0"/>
    <n v="559"/>
    <n v="0"/>
    <x v="0"/>
  </r>
  <r>
    <x v="0"/>
    <x v="10"/>
    <x v="0"/>
    <n v="31"/>
    <n v="3199"/>
    <n v="99169"/>
    <x v="0"/>
  </r>
  <r>
    <x v="0"/>
    <x v="11"/>
    <x v="0"/>
    <n v="10"/>
    <n v="371"/>
    <n v="3710"/>
    <x v="0"/>
  </r>
  <r>
    <x v="0"/>
    <x v="12"/>
    <x v="0"/>
    <n v="10"/>
    <n v="2300"/>
    <n v="23000"/>
    <x v="0"/>
  </r>
  <r>
    <x v="0"/>
    <x v="13"/>
    <x v="0"/>
    <n v="7"/>
    <n v="499"/>
    <n v="3493"/>
    <x v="0"/>
  </r>
  <r>
    <x v="0"/>
    <x v="14"/>
    <x v="0"/>
    <n v="5"/>
    <n v="299"/>
    <n v="1495"/>
    <x v="0"/>
  </r>
  <r>
    <x v="0"/>
    <x v="15"/>
    <x v="0"/>
    <n v="5"/>
    <n v="901"/>
    <n v="4505"/>
    <x v="0"/>
  </r>
  <r>
    <x v="0"/>
    <x v="16"/>
    <x v="0"/>
    <n v="3"/>
    <n v="929"/>
    <n v="2787"/>
    <x v="0"/>
  </r>
  <r>
    <x v="0"/>
    <x v="17"/>
    <x v="0"/>
    <n v="2"/>
    <n v="1030"/>
    <n v="2060"/>
    <x v="0"/>
  </r>
  <r>
    <x v="0"/>
    <x v="18"/>
    <x v="0"/>
    <n v="0"/>
    <n v="1222"/>
    <n v="0"/>
    <x v="0"/>
  </r>
  <r>
    <x v="0"/>
    <x v="19"/>
    <x v="0"/>
    <n v="2"/>
    <n v="649"/>
    <n v="1298"/>
    <x v="0"/>
  </r>
  <r>
    <x v="0"/>
    <x v="20"/>
    <x v="0"/>
    <n v="26"/>
    <n v="1800"/>
    <n v="46800"/>
    <x v="0"/>
  </r>
  <r>
    <x v="0"/>
    <x v="21"/>
    <x v="0"/>
    <n v="13"/>
    <n v="345"/>
    <n v="4485"/>
    <x v="0"/>
  </r>
  <r>
    <x v="0"/>
    <x v="22"/>
    <x v="0"/>
    <n v="9"/>
    <n v="350"/>
    <n v="3150"/>
    <x v="0"/>
  </r>
  <r>
    <x v="0"/>
    <x v="23"/>
    <x v="0"/>
    <n v="7"/>
    <n v="1575"/>
    <n v="11025"/>
    <x v="0"/>
  </r>
  <r>
    <x v="0"/>
    <x v="24"/>
    <x v="0"/>
    <n v="4"/>
    <n v="1045"/>
    <n v="4180"/>
    <x v="0"/>
  </r>
  <r>
    <x v="0"/>
    <x v="25"/>
    <x v="0"/>
    <n v="2"/>
    <n v="1186"/>
    <n v="2372"/>
    <x v="0"/>
  </r>
  <r>
    <x v="0"/>
    <x v="26"/>
    <x v="0"/>
    <n v="3"/>
    <n v="374"/>
    <n v="1122"/>
    <x v="0"/>
  </r>
  <r>
    <x v="0"/>
    <x v="27"/>
    <x v="0"/>
    <n v="1"/>
    <n v="1500"/>
    <n v="1500"/>
    <x v="0"/>
  </r>
  <r>
    <x v="0"/>
    <x v="28"/>
    <x v="0"/>
    <n v="0"/>
    <n v="1800"/>
    <n v="0"/>
    <x v="0"/>
  </r>
  <r>
    <x v="0"/>
    <x v="29"/>
    <x v="0"/>
    <n v="2"/>
    <n v="1477"/>
    <n v="2954"/>
    <x v="0"/>
  </r>
  <r>
    <x v="0"/>
    <x v="0"/>
    <x v="1"/>
    <n v="17"/>
    <n v="210"/>
    <n v="3570"/>
    <x v="0"/>
  </r>
  <r>
    <x v="0"/>
    <x v="1"/>
    <x v="1"/>
    <n v="12"/>
    <n v="199"/>
    <n v="2388"/>
    <x v="0"/>
  </r>
  <r>
    <x v="0"/>
    <x v="2"/>
    <x v="1"/>
    <n v="8"/>
    <n v="322"/>
    <n v="2576"/>
    <x v="0"/>
  </r>
  <r>
    <x v="0"/>
    <x v="3"/>
    <x v="1"/>
    <n v="5"/>
    <n v="161"/>
    <n v="805"/>
    <x v="0"/>
  </r>
  <r>
    <x v="0"/>
    <x v="4"/>
    <x v="1"/>
    <n v="5"/>
    <n v="109"/>
    <n v="545"/>
    <x v="0"/>
  </r>
  <r>
    <x v="0"/>
    <x v="5"/>
    <x v="1"/>
    <n v="2"/>
    <n v="122"/>
    <n v="244"/>
    <x v="0"/>
  </r>
  <r>
    <x v="0"/>
    <x v="6"/>
    <x v="1"/>
    <n v="3"/>
    <n v="96"/>
    <n v="288"/>
    <x v="0"/>
  </r>
  <r>
    <x v="0"/>
    <x v="7"/>
    <x v="1"/>
    <n v="1"/>
    <n v="73"/>
    <n v="73"/>
    <x v="0"/>
  </r>
  <r>
    <x v="0"/>
    <x v="8"/>
    <x v="1"/>
    <n v="0"/>
    <n v="225"/>
    <n v="0"/>
    <x v="0"/>
  </r>
  <r>
    <x v="0"/>
    <x v="9"/>
    <x v="1"/>
    <n v="0"/>
    <n v="559"/>
    <n v="0"/>
    <x v="0"/>
  </r>
  <r>
    <x v="0"/>
    <x v="10"/>
    <x v="1"/>
    <n v="14"/>
    <n v="3199"/>
    <n v="44786"/>
    <x v="0"/>
  </r>
  <r>
    <x v="0"/>
    <x v="11"/>
    <x v="1"/>
    <n v="13"/>
    <n v="371"/>
    <n v="4823"/>
    <x v="0"/>
  </r>
  <r>
    <x v="0"/>
    <x v="12"/>
    <x v="1"/>
    <n v="8"/>
    <n v="2300"/>
    <n v="18400"/>
    <x v="0"/>
  </r>
  <r>
    <x v="0"/>
    <x v="13"/>
    <x v="1"/>
    <n v="1"/>
    <n v="499"/>
    <n v="499"/>
    <x v="0"/>
  </r>
  <r>
    <x v="0"/>
    <x v="14"/>
    <x v="1"/>
    <n v="2"/>
    <n v="299"/>
    <n v="598"/>
    <x v="0"/>
  </r>
  <r>
    <x v="0"/>
    <x v="15"/>
    <x v="1"/>
    <n v="0"/>
    <n v="901"/>
    <n v="0"/>
    <x v="0"/>
  </r>
  <r>
    <x v="0"/>
    <x v="16"/>
    <x v="1"/>
    <n v="4"/>
    <n v="929"/>
    <n v="3716"/>
    <x v="0"/>
  </r>
  <r>
    <x v="0"/>
    <x v="17"/>
    <x v="1"/>
    <n v="1"/>
    <n v="1030"/>
    <n v="1030"/>
    <x v="0"/>
  </r>
  <r>
    <x v="0"/>
    <x v="18"/>
    <x v="1"/>
    <n v="0"/>
    <n v="1222"/>
    <n v="0"/>
    <x v="0"/>
  </r>
  <r>
    <x v="0"/>
    <x v="19"/>
    <x v="1"/>
    <n v="0"/>
    <n v="649"/>
    <n v="0"/>
    <x v="0"/>
  </r>
  <r>
    <x v="0"/>
    <x v="20"/>
    <x v="1"/>
    <n v="20"/>
    <n v="1800"/>
    <n v="36000"/>
    <x v="0"/>
  </r>
  <r>
    <x v="0"/>
    <x v="21"/>
    <x v="1"/>
    <n v="8"/>
    <n v="345"/>
    <n v="2760"/>
    <x v="0"/>
  </r>
  <r>
    <x v="0"/>
    <x v="22"/>
    <x v="1"/>
    <n v="8"/>
    <n v="350"/>
    <n v="2800"/>
    <x v="0"/>
  </r>
  <r>
    <x v="0"/>
    <x v="23"/>
    <x v="1"/>
    <n v="4"/>
    <n v="1575"/>
    <n v="6300"/>
    <x v="0"/>
  </r>
  <r>
    <x v="0"/>
    <x v="24"/>
    <x v="1"/>
    <n v="3"/>
    <n v="1045"/>
    <n v="3135"/>
    <x v="0"/>
  </r>
  <r>
    <x v="0"/>
    <x v="25"/>
    <x v="1"/>
    <n v="0"/>
    <n v="1186"/>
    <n v="0"/>
    <x v="0"/>
  </r>
  <r>
    <x v="0"/>
    <x v="26"/>
    <x v="1"/>
    <n v="0"/>
    <n v="374"/>
    <n v="0"/>
    <x v="0"/>
  </r>
  <r>
    <x v="0"/>
    <x v="27"/>
    <x v="1"/>
    <n v="0"/>
    <n v="1500"/>
    <n v="0"/>
    <x v="0"/>
  </r>
  <r>
    <x v="0"/>
    <x v="28"/>
    <x v="1"/>
    <n v="0"/>
    <n v="1800"/>
    <n v="0"/>
    <x v="0"/>
  </r>
  <r>
    <x v="0"/>
    <x v="29"/>
    <x v="1"/>
    <n v="1"/>
    <n v="1477"/>
    <n v="1477"/>
    <x v="0"/>
  </r>
  <r>
    <x v="0"/>
    <x v="0"/>
    <x v="2"/>
    <n v="14"/>
    <n v="210"/>
    <n v="2940"/>
    <x v="0"/>
  </r>
  <r>
    <x v="0"/>
    <x v="1"/>
    <x v="2"/>
    <n v="9"/>
    <n v="199"/>
    <n v="1791"/>
    <x v="0"/>
  </r>
  <r>
    <x v="0"/>
    <x v="2"/>
    <x v="2"/>
    <n v="6"/>
    <n v="322"/>
    <n v="1932"/>
    <x v="0"/>
  </r>
  <r>
    <x v="0"/>
    <x v="3"/>
    <x v="2"/>
    <n v="5"/>
    <n v="161"/>
    <n v="805"/>
    <x v="0"/>
  </r>
  <r>
    <x v="0"/>
    <x v="4"/>
    <x v="2"/>
    <n v="2"/>
    <n v="109"/>
    <n v="218"/>
    <x v="0"/>
  </r>
  <r>
    <x v="0"/>
    <x v="5"/>
    <x v="2"/>
    <n v="2"/>
    <n v="122"/>
    <n v="244"/>
    <x v="0"/>
  </r>
  <r>
    <x v="0"/>
    <x v="6"/>
    <x v="2"/>
    <n v="2"/>
    <n v="96"/>
    <n v="192"/>
    <x v="0"/>
  </r>
  <r>
    <x v="0"/>
    <x v="7"/>
    <x v="2"/>
    <n v="1"/>
    <n v="73"/>
    <n v="73"/>
    <x v="0"/>
  </r>
  <r>
    <x v="0"/>
    <x v="8"/>
    <x v="2"/>
    <n v="1"/>
    <n v="225"/>
    <n v="225"/>
    <x v="0"/>
  </r>
  <r>
    <x v="0"/>
    <x v="9"/>
    <x v="2"/>
    <n v="2"/>
    <n v="559"/>
    <n v="1118"/>
    <x v="0"/>
  </r>
  <r>
    <x v="0"/>
    <x v="10"/>
    <x v="2"/>
    <n v="12"/>
    <n v="3199"/>
    <n v="38388"/>
    <x v="0"/>
  </r>
  <r>
    <x v="0"/>
    <x v="11"/>
    <x v="2"/>
    <n v="3"/>
    <n v="371"/>
    <n v="1113"/>
    <x v="0"/>
  </r>
  <r>
    <x v="0"/>
    <x v="12"/>
    <x v="2"/>
    <n v="3"/>
    <n v="2300"/>
    <n v="6900"/>
    <x v="0"/>
  </r>
  <r>
    <x v="0"/>
    <x v="13"/>
    <x v="2"/>
    <n v="8"/>
    <n v="499"/>
    <n v="3992"/>
    <x v="0"/>
  </r>
  <r>
    <x v="0"/>
    <x v="14"/>
    <x v="2"/>
    <n v="4"/>
    <n v="299"/>
    <n v="1196"/>
    <x v="0"/>
  </r>
  <r>
    <x v="0"/>
    <x v="15"/>
    <x v="2"/>
    <n v="4"/>
    <n v="901"/>
    <n v="3604"/>
    <x v="0"/>
  </r>
  <r>
    <x v="0"/>
    <x v="16"/>
    <x v="2"/>
    <n v="2"/>
    <n v="929"/>
    <n v="1858"/>
    <x v="0"/>
  </r>
  <r>
    <x v="0"/>
    <x v="17"/>
    <x v="2"/>
    <n v="2"/>
    <n v="1030"/>
    <n v="2060"/>
    <x v="0"/>
  </r>
  <r>
    <x v="0"/>
    <x v="18"/>
    <x v="2"/>
    <n v="0"/>
    <n v="1222"/>
    <n v="0"/>
    <x v="0"/>
  </r>
  <r>
    <x v="0"/>
    <x v="19"/>
    <x v="2"/>
    <n v="3"/>
    <n v="649"/>
    <n v="1947"/>
    <x v="0"/>
  </r>
  <r>
    <x v="0"/>
    <x v="20"/>
    <x v="2"/>
    <n v="9"/>
    <n v="1800"/>
    <n v="16200"/>
    <x v="0"/>
  </r>
  <r>
    <x v="0"/>
    <x v="21"/>
    <x v="2"/>
    <n v="7"/>
    <n v="345"/>
    <n v="2415"/>
    <x v="0"/>
  </r>
  <r>
    <x v="0"/>
    <x v="22"/>
    <x v="2"/>
    <n v="6"/>
    <n v="350"/>
    <n v="2100"/>
    <x v="0"/>
  </r>
  <r>
    <x v="0"/>
    <x v="23"/>
    <x v="2"/>
    <n v="4"/>
    <n v="1575"/>
    <n v="6300"/>
    <x v="0"/>
  </r>
  <r>
    <x v="0"/>
    <x v="24"/>
    <x v="2"/>
    <n v="4"/>
    <n v="1045"/>
    <n v="4180"/>
    <x v="0"/>
  </r>
  <r>
    <x v="0"/>
    <x v="25"/>
    <x v="2"/>
    <n v="3"/>
    <n v="1186"/>
    <n v="3558"/>
    <x v="0"/>
  </r>
  <r>
    <x v="0"/>
    <x v="26"/>
    <x v="2"/>
    <n v="4"/>
    <n v="374"/>
    <n v="1496"/>
    <x v="0"/>
  </r>
  <r>
    <x v="0"/>
    <x v="27"/>
    <x v="2"/>
    <n v="2"/>
    <n v="1500"/>
    <n v="3000"/>
    <x v="0"/>
  </r>
  <r>
    <x v="0"/>
    <x v="28"/>
    <x v="2"/>
    <n v="0"/>
    <n v="1800"/>
    <n v="0"/>
    <x v="0"/>
  </r>
  <r>
    <x v="0"/>
    <x v="29"/>
    <x v="2"/>
    <n v="2"/>
    <n v="1477"/>
    <n v="2954"/>
    <x v="0"/>
  </r>
  <r>
    <x v="1"/>
    <x v="0"/>
    <x v="0"/>
    <n v="26"/>
    <n v="210"/>
    <n v="5460"/>
    <x v="1"/>
  </r>
  <r>
    <x v="1"/>
    <x v="1"/>
    <x v="0"/>
    <n v="12"/>
    <n v="199"/>
    <n v="2388"/>
    <x v="1"/>
  </r>
  <r>
    <x v="1"/>
    <x v="2"/>
    <x v="0"/>
    <n v="9"/>
    <n v="322"/>
    <n v="2898"/>
    <x v="1"/>
  </r>
  <r>
    <x v="1"/>
    <x v="3"/>
    <x v="0"/>
    <n v="6"/>
    <n v="161"/>
    <n v="966"/>
    <x v="1"/>
  </r>
  <r>
    <x v="1"/>
    <x v="4"/>
    <x v="0"/>
    <n v="8"/>
    <n v="109"/>
    <n v="872"/>
    <x v="1"/>
  </r>
  <r>
    <x v="1"/>
    <x v="5"/>
    <x v="0"/>
    <n v="4"/>
    <n v="122"/>
    <n v="488"/>
    <x v="1"/>
  </r>
  <r>
    <x v="1"/>
    <x v="6"/>
    <x v="0"/>
    <n v="3"/>
    <n v="96"/>
    <n v="288"/>
    <x v="1"/>
  </r>
  <r>
    <x v="1"/>
    <x v="7"/>
    <x v="0"/>
    <n v="0"/>
    <n v="73"/>
    <n v="0"/>
    <x v="1"/>
  </r>
  <r>
    <x v="1"/>
    <x v="8"/>
    <x v="0"/>
    <n v="2"/>
    <n v="225"/>
    <n v="450"/>
    <x v="1"/>
  </r>
  <r>
    <x v="1"/>
    <x v="9"/>
    <x v="0"/>
    <n v="0"/>
    <n v="559"/>
    <n v="0"/>
    <x v="1"/>
  </r>
  <r>
    <x v="1"/>
    <x v="10"/>
    <x v="0"/>
    <n v="28"/>
    <n v="3199"/>
    <n v="89572"/>
    <x v="1"/>
  </r>
  <r>
    <x v="1"/>
    <x v="11"/>
    <x v="0"/>
    <n v="14"/>
    <n v="371"/>
    <n v="5194"/>
    <x v="1"/>
  </r>
  <r>
    <x v="1"/>
    <x v="12"/>
    <x v="0"/>
    <n v="10"/>
    <n v="2300"/>
    <n v="23000"/>
    <x v="1"/>
  </r>
  <r>
    <x v="1"/>
    <x v="13"/>
    <x v="0"/>
    <n v="9"/>
    <n v="499"/>
    <n v="4491"/>
    <x v="1"/>
  </r>
  <r>
    <x v="1"/>
    <x v="14"/>
    <x v="0"/>
    <n v="7"/>
    <n v="299"/>
    <n v="2093"/>
    <x v="1"/>
  </r>
  <r>
    <x v="1"/>
    <x v="15"/>
    <x v="0"/>
    <n v="5"/>
    <n v="901"/>
    <n v="4505"/>
    <x v="1"/>
  </r>
  <r>
    <x v="1"/>
    <x v="16"/>
    <x v="0"/>
    <n v="3"/>
    <n v="929"/>
    <n v="2787"/>
    <x v="1"/>
  </r>
  <r>
    <x v="1"/>
    <x v="17"/>
    <x v="0"/>
    <n v="0"/>
    <n v="1030"/>
    <n v="0"/>
    <x v="1"/>
  </r>
  <r>
    <x v="1"/>
    <x v="18"/>
    <x v="0"/>
    <n v="1"/>
    <n v="1222"/>
    <n v="1222"/>
    <x v="1"/>
  </r>
  <r>
    <x v="1"/>
    <x v="19"/>
    <x v="0"/>
    <n v="3"/>
    <n v="649"/>
    <n v="1947"/>
    <x v="1"/>
  </r>
  <r>
    <x v="1"/>
    <x v="20"/>
    <x v="0"/>
    <n v="32"/>
    <n v="1800"/>
    <n v="57600"/>
    <x v="1"/>
  </r>
  <r>
    <x v="1"/>
    <x v="21"/>
    <x v="0"/>
    <n v="16"/>
    <n v="345"/>
    <n v="5520"/>
    <x v="1"/>
  </r>
  <r>
    <x v="1"/>
    <x v="22"/>
    <x v="0"/>
    <n v="11"/>
    <n v="350"/>
    <n v="3850"/>
    <x v="1"/>
  </r>
  <r>
    <x v="1"/>
    <x v="23"/>
    <x v="0"/>
    <n v="7"/>
    <n v="1575"/>
    <n v="11025"/>
    <x v="1"/>
  </r>
  <r>
    <x v="1"/>
    <x v="24"/>
    <x v="0"/>
    <n v="6"/>
    <n v="1045"/>
    <n v="6270"/>
    <x v="1"/>
  </r>
  <r>
    <x v="1"/>
    <x v="25"/>
    <x v="0"/>
    <n v="3"/>
    <n v="1186"/>
    <n v="3558"/>
    <x v="1"/>
  </r>
  <r>
    <x v="1"/>
    <x v="26"/>
    <x v="0"/>
    <n v="4"/>
    <n v="374"/>
    <n v="1496"/>
    <x v="1"/>
  </r>
  <r>
    <x v="1"/>
    <x v="27"/>
    <x v="0"/>
    <n v="1"/>
    <n v="1500"/>
    <n v="1500"/>
    <x v="1"/>
  </r>
  <r>
    <x v="1"/>
    <x v="28"/>
    <x v="0"/>
    <n v="0"/>
    <n v="1800"/>
    <n v="0"/>
    <x v="1"/>
  </r>
  <r>
    <x v="1"/>
    <x v="29"/>
    <x v="0"/>
    <n v="0"/>
    <n v="1477"/>
    <n v="0"/>
    <x v="1"/>
  </r>
  <r>
    <x v="1"/>
    <x v="0"/>
    <x v="1"/>
    <n v="23"/>
    <n v="210"/>
    <n v="4830"/>
    <x v="1"/>
  </r>
  <r>
    <x v="1"/>
    <x v="1"/>
    <x v="1"/>
    <n v="9"/>
    <n v="199"/>
    <n v="1791"/>
    <x v="1"/>
  </r>
  <r>
    <x v="1"/>
    <x v="2"/>
    <x v="1"/>
    <n v="6"/>
    <n v="322"/>
    <n v="1932"/>
    <x v="1"/>
  </r>
  <r>
    <x v="1"/>
    <x v="3"/>
    <x v="1"/>
    <n v="5"/>
    <n v="161"/>
    <n v="805"/>
    <x v="1"/>
  </r>
  <r>
    <x v="1"/>
    <x v="4"/>
    <x v="1"/>
    <n v="5"/>
    <n v="109"/>
    <n v="545"/>
    <x v="1"/>
  </r>
  <r>
    <x v="1"/>
    <x v="5"/>
    <x v="1"/>
    <n v="4"/>
    <n v="122"/>
    <n v="488"/>
    <x v="1"/>
  </r>
  <r>
    <x v="1"/>
    <x v="6"/>
    <x v="1"/>
    <n v="1"/>
    <n v="96"/>
    <n v="96"/>
    <x v="1"/>
  </r>
  <r>
    <x v="1"/>
    <x v="7"/>
    <x v="1"/>
    <n v="0"/>
    <n v="73"/>
    <n v="0"/>
    <x v="1"/>
  </r>
  <r>
    <x v="1"/>
    <x v="8"/>
    <x v="1"/>
    <n v="1"/>
    <n v="225"/>
    <n v="225"/>
    <x v="1"/>
  </r>
  <r>
    <x v="1"/>
    <x v="9"/>
    <x v="1"/>
    <n v="0"/>
    <n v="559"/>
    <n v="0"/>
    <x v="1"/>
  </r>
  <r>
    <x v="1"/>
    <x v="10"/>
    <x v="1"/>
    <n v="9"/>
    <n v="3199"/>
    <n v="28791"/>
    <x v="1"/>
  </r>
  <r>
    <x v="1"/>
    <x v="11"/>
    <x v="1"/>
    <n v="5"/>
    <n v="371"/>
    <n v="1855"/>
    <x v="1"/>
  </r>
  <r>
    <x v="1"/>
    <x v="12"/>
    <x v="1"/>
    <n v="5"/>
    <n v="2300"/>
    <n v="11500"/>
    <x v="1"/>
  </r>
  <r>
    <x v="1"/>
    <x v="13"/>
    <x v="1"/>
    <n v="1"/>
    <n v="499"/>
    <n v="499"/>
    <x v="1"/>
  </r>
  <r>
    <x v="1"/>
    <x v="14"/>
    <x v="1"/>
    <n v="0"/>
    <n v="299"/>
    <n v="0"/>
    <x v="1"/>
  </r>
  <r>
    <x v="1"/>
    <x v="15"/>
    <x v="1"/>
    <n v="3"/>
    <n v="901"/>
    <n v="2703"/>
    <x v="1"/>
  </r>
  <r>
    <x v="1"/>
    <x v="16"/>
    <x v="1"/>
    <n v="1"/>
    <n v="929"/>
    <n v="929"/>
    <x v="1"/>
  </r>
  <r>
    <x v="1"/>
    <x v="17"/>
    <x v="1"/>
    <n v="0"/>
    <n v="1030"/>
    <n v="0"/>
    <x v="1"/>
  </r>
  <r>
    <x v="1"/>
    <x v="18"/>
    <x v="1"/>
    <n v="1"/>
    <n v="1222"/>
    <n v="1222"/>
    <x v="1"/>
  </r>
  <r>
    <x v="1"/>
    <x v="19"/>
    <x v="1"/>
    <n v="0"/>
    <n v="649"/>
    <n v="0"/>
    <x v="1"/>
  </r>
  <r>
    <x v="1"/>
    <x v="20"/>
    <x v="1"/>
    <n v="18"/>
    <n v="1800"/>
    <n v="32400"/>
    <x v="1"/>
  </r>
  <r>
    <x v="1"/>
    <x v="21"/>
    <x v="1"/>
    <n v="10"/>
    <n v="345"/>
    <n v="3450"/>
    <x v="1"/>
  </r>
  <r>
    <x v="1"/>
    <x v="22"/>
    <x v="1"/>
    <n v="7"/>
    <n v="350"/>
    <n v="2450"/>
    <x v="1"/>
  </r>
  <r>
    <x v="1"/>
    <x v="23"/>
    <x v="1"/>
    <n v="4"/>
    <n v="1575"/>
    <n v="6300"/>
    <x v="1"/>
  </r>
  <r>
    <x v="1"/>
    <x v="24"/>
    <x v="1"/>
    <n v="1"/>
    <n v="1045"/>
    <n v="1045"/>
    <x v="1"/>
  </r>
  <r>
    <x v="1"/>
    <x v="25"/>
    <x v="1"/>
    <n v="0"/>
    <n v="1186"/>
    <n v="0"/>
    <x v="1"/>
  </r>
  <r>
    <x v="1"/>
    <x v="26"/>
    <x v="1"/>
    <n v="1"/>
    <n v="374"/>
    <n v="374"/>
    <x v="1"/>
  </r>
  <r>
    <x v="1"/>
    <x v="27"/>
    <x v="1"/>
    <n v="0"/>
    <n v="1500"/>
    <n v="0"/>
    <x v="1"/>
  </r>
  <r>
    <x v="1"/>
    <x v="28"/>
    <x v="1"/>
    <n v="0"/>
    <n v="1800"/>
    <n v="0"/>
    <x v="1"/>
  </r>
  <r>
    <x v="1"/>
    <x v="29"/>
    <x v="1"/>
    <n v="0"/>
    <n v="1477"/>
    <n v="0"/>
    <x v="1"/>
  </r>
  <r>
    <x v="1"/>
    <x v="0"/>
    <x v="2"/>
    <n v="10"/>
    <n v="210"/>
    <n v="2100"/>
    <x v="1"/>
  </r>
  <r>
    <x v="1"/>
    <x v="1"/>
    <x v="2"/>
    <n v="7"/>
    <n v="199"/>
    <n v="1393"/>
    <x v="1"/>
  </r>
  <r>
    <x v="1"/>
    <x v="2"/>
    <x v="2"/>
    <n v="6"/>
    <n v="322"/>
    <n v="1932"/>
    <x v="1"/>
  </r>
  <r>
    <x v="1"/>
    <x v="3"/>
    <x v="2"/>
    <n v="5"/>
    <n v="161"/>
    <n v="805"/>
    <x v="1"/>
  </r>
  <r>
    <x v="1"/>
    <x v="4"/>
    <x v="2"/>
    <n v="1"/>
    <n v="109"/>
    <n v="109"/>
    <x v="1"/>
  </r>
  <r>
    <x v="1"/>
    <x v="5"/>
    <x v="2"/>
    <n v="2"/>
    <n v="122"/>
    <n v="244"/>
    <x v="1"/>
  </r>
  <r>
    <x v="1"/>
    <x v="6"/>
    <x v="2"/>
    <n v="2"/>
    <n v="96"/>
    <n v="192"/>
    <x v="1"/>
  </r>
  <r>
    <x v="1"/>
    <x v="7"/>
    <x v="2"/>
    <n v="0"/>
    <n v="73"/>
    <n v="0"/>
    <x v="1"/>
  </r>
  <r>
    <x v="1"/>
    <x v="8"/>
    <x v="2"/>
    <n v="2"/>
    <n v="225"/>
    <n v="450"/>
    <x v="1"/>
  </r>
  <r>
    <x v="1"/>
    <x v="9"/>
    <x v="2"/>
    <n v="2"/>
    <n v="559"/>
    <n v="1118"/>
    <x v="1"/>
  </r>
  <r>
    <x v="1"/>
    <x v="10"/>
    <x v="2"/>
    <n v="28"/>
    <n v="3199"/>
    <n v="89572"/>
    <x v="1"/>
  </r>
  <r>
    <x v="1"/>
    <x v="11"/>
    <x v="2"/>
    <n v="7"/>
    <n v="371"/>
    <n v="2597"/>
    <x v="1"/>
  </r>
  <r>
    <x v="1"/>
    <x v="12"/>
    <x v="2"/>
    <n v="5"/>
    <n v="2300"/>
    <n v="11500"/>
    <x v="1"/>
  </r>
  <r>
    <x v="1"/>
    <x v="13"/>
    <x v="2"/>
    <n v="8"/>
    <n v="499"/>
    <n v="3992"/>
    <x v="1"/>
  </r>
  <r>
    <x v="1"/>
    <x v="14"/>
    <x v="2"/>
    <n v="6"/>
    <n v="299"/>
    <n v="1794"/>
    <x v="1"/>
  </r>
  <r>
    <x v="1"/>
    <x v="15"/>
    <x v="2"/>
    <n v="2"/>
    <n v="901"/>
    <n v="1802"/>
    <x v="1"/>
  </r>
  <r>
    <x v="1"/>
    <x v="16"/>
    <x v="2"/>
    <n v="2"/>
    <n v="929"/>
    <n v="1858"/>
    <x v="1"/>
  </r>
  <r>
    <x v="1"/>
    <x v="17"/>
    <x v="2"/>
    <n v="0"/>
    <n v="1030"/>
    <n v="0"/>
    <x v="1"/>
  </r>
  <r>
    <x v="1"/>
    <x v="18"/>
    <x v="2"/>
    <n v="1"/>
    <n v="1222"/>
    <n v="1222"/>
    <x v="1"/>
  </r>
  <r>
    <x v="1"/>
    <x v="19"/>
    <x v="2"/>
    <n v="2"/>
    <n v="649"/>
    <n v="1298"/>
    <x v="1"/>
  </r>
  <r>
    <x v="1"/>
    <x v="20"/>
    <x v="2"/>
    <n v="12"/>
    <n v="1800"/>
    <n v="21600"/>
    <x v="1"/>
  </r>
  <r>
    <x v="1"/>
    <x v="21"/>
    <x v="2"/>
    <n v="2"/>
    <n v="345"/>
    <n v="690"/>
    <x v="1"/>
  </r>
  <r>
    <x v="1"/>
    <x v="22"/>
    <x v="2"/>
    <n v="3"/>
    <n v="350"/>
    <n v="1050"/>
    <x v="1"/>
  </r>
  <r>
    <x v="1"/>
    <x v="23"/>
    <x v="2"/>
    <n v="5"/>
    <n v="1575"/>
    <n v="7875"/>
    <x v="1"/>
  </r>
  <r>
    <x v="1"/>
    <x v="24"/>
    <x v="2"/>
    <n v="6"/>
    <n v="1045"/>
    <n v="6270"/>
    <x v="1"/>
  </r>
  <r>
    <x v="1"/>
    <x v="25"/>
    <x v="2"/>
    <n v="5"/>
    <n v="1186"/>
    <n v="5930"/>
    <x v="1"/>
  </r>
  <r>
    <x v="1"/>
    <x v="26"/>
    <x v="2"/>
    <n v="3"/>
    <n v="374"/>
    <n v="1122"/>
    <x v="1"/>
  </r>
  <r>
    <x v="1"/>
    <x v="27"/>
    <x v="2"/>
    <n v="2"/>
    <n v="1500"/>
    <n v="3000"/>
    <x v="1"/>
  </r>
  <r>
    <x v="1"/>
    <x v="28"/>
    <x v="2"/>
    <n v="0"/>
    <n v="1800"/>
    <n v="0"/>
    <x v="1"/>
  </r>
  <r>
    <x v="1"/>
    <x v="29"/>
    <x v="2"/>
    <n v="1"/>
    <n v="1477"/>
    <n v="1477"/>
    <x v="1"/>
  </r>
  <r>
    <x v="2"/>
    <x v="0"/>
    <x v="0"/>
    <n v="34"/>
    <n v="210"/>
    <n v="7140"/>
    <x v="2"/>
  </r>
  <r>
    <x v="2"/>
    <x v="1"/>
    <x v="0"/>
    <n v="14"/>
    <n v="199"/>
    <n v="2786"/>
    <x v="2"/>
  </r>
  <r>
    <x v="2"/>
    <x v="2"/>
    <x v="0"/>
    <n v="12"/>
    <n v="322"/>
    <n v="3864"/>
    <x v="2"/>
  </r>
  <r>
    <x v="2"/>
    <x v="3"/>
    <x v="0"/>
    <n v="8"/>
    <n v="161"/>
    <n v="1288"/>
    <x v="2"/>
  </r>
  <r>
    <x v="2"/>
    <x v="4"/>
    <x v="0"/>
    <n v="7"/>
    <n v="109"/>
    <n v="763"/>
    <x v="2"/>
  </r>
  <r>
    <x v="2"/>
    <x v="5"/>
    <x v="0"/>
    <n v="5"/>
    <n v="122"/>
    <n v="610"/>
    <x v="2"/>
  </r>
  <r>
    <x v="2"/>
    <x v="6"/>
    <x v="0"/>
    <n v="4"/>
    <n v="96"/>
    <n v="384"/>
    <x v="2"/>
  </r>
  <r>
    <x v="2"/>
    <x v="7"/>
    <x v="0"/>
    <n v="0"/>
    <n v="73"/>
    <n v="0"/>
    <x v="2"/>
  </r>
  <r>
    <x v="2"/>
    <x v="8"/>
    <x v="0"/>
    <n v="0"/>
    <n v="225"/>
    <n v="0"/>
    <x v="2"/>
  </r>
  <r>
    <x v="2"/>
    <x v="9"/>
    <x v="0"/>
    <n v="1"/>
    <n v="559"/>
    <n v="559"/>
    <x v="2"/>
  </r>
  <r>
    <x v="2"/>
    <x v="10"/>
    <x v="0"/>
    <n v="27"/>
    <n v="3199"/>
    <n v="86373"/>
    <x v="2"/>
  </r>
  <r>
    <x v="2"/>
    <x v="11"/>
    <x v="0"/>
    <n v="11"/>
    <n v="371"/>
    <n v="4081"/>
    <x v="2"/>
  </r>
  <r>
    <x v="2"/>
    <x v="12"/>
    <x v="0"/>
    <n v="13"/>
    <n v="2300"/>
    <n v="29900"/>
    <x v="2"/>
  </r>
  <r>
    <x v="2"/>
    <x v="13"/>
    <x v="0"/>
    <n v="11"/>
    <n v="499"/>
    <n v="5489"/>
    <x v="2"/>
  </r>
  <r>
    <x v="2"/>
    <x v="14"/>
    <x v="0"/>
    <n v="6"/>
    <n v="299"/>
    <n v="1794"/>
    <x v="2"/>
  </r>
  <r>
    <x v="2"/>
    <x v="15"/>
    <x v="0"/>
    <n v="4"/>
    <n v="901"/>
    <n v="3604"/>
    <x v="2"/>
  </r>
  <r>
    <x v="2"/>
    <x v="16"/>
    <x v="0"/>
    <n v="2"/>
    <n v="929"/>
    <n v="1858"/>
    <x v="2"/>
  </r>
  <r>
    <x v="2"/>
    <x v="17"/>
    <x v="0"/>
    <n v="2"/>
    <n v="1030"/>
    <n v="2060"/>
    <x v="2"/>
  </r>
  <r>
    <x v="2"/>
    <x v="18"/>
    <x v="0"/>
    <n v="1"/>
    <n v="1222"/>
    <n v="1222"/>
    <x v="2"/>
  </r>
  <r>
    <x v="2"/>
    <x v="19"/>
    <x v="0"/>
    <n v="2"/>
    <n v="649"/>
    <n v="1298"/>
    <x v="2"/>
  </r>
  <r>
    <x v="2"/>
    <x v="20"/>
    <x v="0"/>
    <n v="28"/>
    <n v="1800"/>
    <n v="50400"/>
    <x v="2"/>
  </r>
  <r>
    <x v="2"/>
    <x v="21"/>
    <x v="0"/>
    <n v="16"/>
    <n v="345"/>
    <n v="5520"/>
    <x v="2"/>
  </r>
  <r>
    <x v="2"/>
    <x v="22"/>
    <x v="0"/>
    <n v="10"/>
    <n v="350"/>
    <n v="3500"/>
    <x v="2"/>
  </r>
  <r>
    <x v="2"/>
    <x v="23"/>
    <x v="0"/>
    <n v="8"/>
    <n v="1575"/>
    <n v="12600"/>
    <x v="2"/>
  </r>
  <r>
    <x v="2"/>
    <x v="24"/>
    <x v="0"/>
    <n v="5"/>
    <n v="1045"/>
    <n v="5225"/>
    <x v="2"/>
  </r>
  <r>
    <x v="2"/>
    <x v="25"/>
    <x v="0"/>
    <n v="3"/>
    <n v="1186"/>
    <n v="3558"/>
    <x v="2"/>
  </r>
  <r>
    <x v="2"/>
    <x v="26"/>
    <x v="0"/>
    <n v="4"/>
    <n v="374"/>
    <n v="1496"/>
    <x v="2"/>
  </r>
  <r>
    <x v="2"/>
    <x v="27"/>
    <x v="0"/>
    <n v="2"/>
    <n v="1500"/>
    <n v="3000"/>
    <x v="2"/>
  </r>
  <r>
    <x v="2"/>
    <x v="28"/>
    <x v="0"/>
    <n v="1"/>
    <n v="1800"/>
    <n v="1800"/>
    <x v="2"/>
  </r>
  <r>
    <x v="2"/>
    <x v="29"/>
    <x v="0"/>
    <n v="0"/>
    <n v="1477"/>
    <n v="0"/>
    <x v="2"/>
  </r>
  <r>
    <x v="2"/>
    <x v="0"/>
    <x v="1"/>
    <n v="23"/>
    <n v="210"/>
    <n v="4830"/>
    <x v="2"/>
  </r>
  <r>
    <x v="2"/>
    <x v="1"/>
    <x v="1"/>
    <n v="10"/>
    <n v="199"/>
    <n v="1990"/>
    <x v="2"/>
  </r>
  <r>
    <x v="2"/>
    <x v="2"/>
    <x v="1"/>
    <n v="9"/>
    <n v="322"/>
    <n v="2898"/>
    <x v="2"/>
  </r>
  <r>
    <x v="2"/>
    <x v="3"/>
    <x v="1"/>
    <n v="5"/>
    <n v="161"/>
    <n v="805"/>
    <x v="2"/>
  </r>
  <r>
    <x v="2"/>
    <x v="4"/>
    <x v="1"/>
    <n v="4"/>
    <n v="109"/>
    <n v="436"/>
    <x v="2"/>
  </r>
  <r>
    <x v="2"/>
    <x v="5"/>
    <x v="1"/>
    <n v="4"/>
    <n v="122"/>
    <n v="488"/>
    <x v="2"/>
  </r>
  <r>
    <x v="2"/>
    <x v="6"/>
    <x v="1"/>
    <n v="3"/>
    <n v="96"/>
    <n v="288"/>
    <x v="2"/>
  </r>
  <r>
    <x v="2"/>
    <x v="7"/>
    <x v="1"/>
    <n v="0"/>
    <n v="73"/>
    <n v="0"/>
    <x v="2"/>
  </r>
  <r>
    <x v="2"/>
    <x v="8"/>
    <x v="1"/>
    <n v="0"/>
    <n v="225"/>
    <n v="0"/>
    <x v="2"/>
  </r>
  <r>
    <x v="2"/>
    <x v="9"/>
    <x v="1"/>
    <n v="0"/>
    <n v="559"/>
    <n v="0"/>
    <x v="2"/>
  </r>
  <r>
    <x v="2"/>
    <x v="10"/>
    <x v="1"/>
    <n v="13"/>
    <n v="3199"/>
    <n v="41587"/>
    <x v="2"/>
  </r>
  <r>
    <x v="2"/>
    <x v="11"/>
    <x v="1"/>
    <n v="4"/>
    <n v="371"/>
    <n v="1484"/>
    <x v="2"/>
  </r>
  <r>
    <x v="2"/>
    <x v="12"/>
    <x v="1"/>
    <n v="7"/>
    <n v="2300"/>
    <n v="16100"/>
    <x v="2"/>
  </r>
  <r>
    <x v="2"/>
    <x v="13"/>
    <x v="1"/>
    <n v="3"/>
    <n v="499"/>
    <n v="1497"/>
    <x v="2"/>
  </r>
  <r>
    <x v="2"/>
    <x v="14"/>
    <x v="1"/>
    <n v="0"/>
    <n v="299"/>
    <n v="0"/>
    <x v="2"/>
  </r>
  <r>
    <x v="2"/>
    <x v="15"/>
    <x v="1"/>
    <n v="0"/>
    <n v="901"/>
    <n v="0"/>
    <x v="2"/>
  </r>
  <r>
    <x v="2"/>
    <x v="16"/>
    <x v="1"/>
    <n v="1"/>
    <n v="929"/>
    <n v="929"/>
    <x v="2"/>
  </r>
  <r>
    <x v="2"/>
    <x v="17"/>
    <x v="1"/>
    <n v="0"/>
    <n v="1030"/>
    <n v="0"/>
    <x v="2"/>
  </r>
  <r>
    <x v="2"/>
    <x v="18"/>
    <x v="1"/>
    <n v="0"/>
    <n v="1222"/>
    <n v="0"/>
    <x v="2"/>
  </r>
  <r>
    <x v="2"/>
    <x v="19"/>
    <x v="1"/>
    <n v="0"/>
    <n v="649"/>
    <n v="0"/>
    <x v="2"/>
  </r>
  <r>
    <x v="2"/>
    <x v="20"/>
    <x v="1"/>
    <n v="17"/>
    <n v="1800"/>
    <n v="30600"/>
    <x v="2"/>
  </r>
  <r>
    <x v="2"/>
    <x v="21"/>
    <x v="1"/>
    <n v="11"/>
    <n v="345"/>
    <n v="3795"/>
    <x v="2"/>
  </r>
  <r>
    <x v="2"/>
    <x v="22"/>
    <x v="1"/>
    <n v="7"/>
    <n v="350"/>
    <n v="2450"/>
    <x v="2"/>
  </r>
  <r>
    <x v="2"/>
    <x v="23"/>
    <x v="1"/>
    <n v="6"/>
    <n v="1575"/>
    <n v="9450"/>
    <x v="2"/>
  </r>
  <r>
    <x v="2"/>
    <x v="24"/>
    <x v="1"/>
    <n v="4"/>
    <n v="1045"/>
    <n v="4180"/>
    <x v="2"/>
  </r>
  <r>
    <x v="2"/>
    <x v="25"/>
    <x v="1"/>
    <n v="1"/>
    <n v="1186"/>
    <n v="1186"/>
    <x v="2"/>
  </r>
  <r>
    <x v="2"/>
    <x v="26"/>
    <x v="1"/>
    <n v="0"/>
    <n v="374"/>
    <n v="0"/>
    <x v="2"/>
  </r>
  <r>
    <x v="2"/>
    <x v="27"/>
    <x v="1"/>
    <n v="1"/>
    <n v="1500"/>
    <n v="1500"/>
    <x v="2"/>
  </r>
  <r>
    <x v="2"/>
    <x v="28"/>
    <x v="1"/>
    <n v="0"/>
    <n v="1800"/>
    <n v="0"/>
    <x v="2"/>
  </r>
  <r>
    <x v="2"/>
    <x v="29"/>
    <x v="1"/>
    <n v="0"/>
    <n v="1477"/>
    <n v="0"/>
    <x v="2"/>
  </r>
  <r>
    <x v="2"/>
    <x v="0"/>
    <x v="2"/>
    <n v="4"/>
    <n v="210"/>
    <n v="840"/>
    <x v="2"/>
  </r>
  <r>
    <x v="2"/>
    <x v="1"/>
    <x v="2"/>
    <n v="4"/>
    <n v="199"/>
    <n v="796"/>
    <x v="2"/>
  </r>
  <r>
    <x v="2"/>
    <x v="2"/>
    <x v="2"/>
    <n v="4"/>
    <n v="322"/>
    <n v="1288"/>
    <x v="2"/>
  </r>
  <r>
    <x v="2"/>
    <x v="3"/>
    <x v="2"/>
    <n v="4"/>
    <n v="161"/>
    <n v="644"/>
    <x v="2"/>
  </r>
  <r>
    <x v="2"/>
    <x v="4"/>
    <x v="2"/>
    <n v="3"/>
    <n v="109"/>
    <n v="327"/>
    <x v="2"/>
  </r>
  <r>
    <x v="2"/>
    <x v="5"/>
    <x v="2"/>
    <n v="1"/>
    <n v="122"/>
    <n v="122"/>
    <x v="2"/>
  </r>
  <r>
    <x v="2"/>
    <x v="6"/>
    <x v="2"/>
    <n v="3"/>
    <n v="96"/>
    <n v="288"/>
    <x v="2"/>
  </r>
  <r>
    <x v="2"/>
    <x v="7"/>
    <x v="2"/>
    <n v="0"/>
    <n v="73"/>
    <n v="0"/>
    <x v="2"/>
  </r>
  <r>
    <x v="2"/>
    <x v="8"/>
    <x v="2"/>
    <n v="0"/>
    <n v="225"/>
    <n v="0"/>
    <x v="2"/>
  </r>
  <r>
    <x v="2"/>
    <x v="9"/>
    <x v="2"/>
    <n v="1"/>
    <n v="559"/>
    <n v="559"/>
    <x v="2"/>
  </r>
  <r>
    <x v="2"/>
    <x v="10"/>
    <x v="2"/>
    <n v="23"/>
    <n v="3199"/>
    <n v="73577"/>
    <x v="2"/>
  </r>
  <r>
    <x v="2"/>
    <x v="11"/>
    <x v="2"/>
    <n v="13"/>
    <n v="371"/>
    <n v="4823"/>
    <x v="2"/>
  </r>
  <r>
    <x v="2"/>
    <x v="12"/>
    <x v="2"/>
    <n v="3"/>
    <n v="2300"/>
    <n v="6900"/>
    <x v="2"/>
  </r>
  <r>
    <x v="2"/>
    <x v="13"/>
    <x v="2"/>
    <n v="5"/>
    <n v="499"/>
    <n v="2495"/>
    <x v="2"/>
  </r>
  <r>
    <x v="2"/>
    <x v="14"/>
    <x v="2"/>
    <n v="5"/>
    <n v="299"/>
    <n v="1495"/>
    <x v="2"/>
  </r>
  <r>
    <x v="2"/>
    <x v="15"/>
    <x v="2"/>
    <n v="5"/>
    <n v="901"/>
    <n v="4505"/>
    <x v="2"/>
  </r>
  <r>
    <x v="2"/>
    <x v="16"/>
    <x v="2"/>
    <n v="4"/>
    <n v="929"/>
    <n v="3716"/>
    <x v="2"/>
  </r>
  <r>
    <x v="2"/>
    <x v="17"/>
    <x v="2"/>
    <n v="2"/>
    <n v="1030"/>
    <n v="2060"/>
    <x v="2"/>
  </r>
  <r>
    <x v="2"/>
    <x v="18"/>
    <x v="2"/>
    <n v="1"/>
    <n v="1222"/>
    <n v="1222"/>
    <x v="2"/>
  </r>
  <r>
    <x v="2"/>
    <x v="19"/>
    <x v="2"/>
    <n v="3"/>
    <n v="649"/>
    <n v="1947"/>
    <x v="2"/>
  </r>
  <r>
    <x v="2"/>
    <x v="20"/>
    <x v="2"/>
    <n v="11"/>
    <n v="1800"/>
    <n v="19800"/>
    <x v="2"/>
  </r>
  <r>
    <x v="2"/>
    <x v="21"/>
    <x v="2"/>
    <n v="8"/>
    <n v="345"/>
    <n v="2760"/>
    <x v="2"/>
  </r>
  <r>
    <x v="2"/>
    <x v="22"/>
    <x v="2"/>
    <n v="4"/>
    <n v="350"/>
    <n v="1400"/>
    <x v="2"/>
  </r>
  <r>
    <x v="2"/>
    <x v="23"/>
    <x v="2"/>
    <n v="4"/>
    <n v="1575"/>
    <n v="6300"/>
    <x v="2"/>
  </r>
  <r>
    <x v="2"/>
    <x v="24"/>
    <x v="2"/>
    <n v="2"/>
    <n v="1045"/>
    <n v="2090"/>
    <x v="2"/>
  </r>
  <r>
    <x v="2"/>
    <x v="25"/>
    <x v="2"/>
    <n v="2"/>
    <n v="1186"/>
    <n v="2372"/>
    <x v="2"/>
  </r>
  <r>
    <x v="2"/>
    <x v="26"/>
    <x v="2"/>
    <n v="5"/>
    <n v="374"/>
    <n v="1870"/>
    <x v="2"/>
  </r>
  <r>
    <x v="2"/>
    <x v="27"/>
    <x v="2"/>
    <n v="2"/>
    <n v="1500"/>
    <n v="3000"/>
    <x v="2"/>
  </r>
  <r>
    <x v="2"/>
    <x v="28"/>
    <x v="2"/>
    <n v="2"/>
    <n v="1800"/>
    <n v="3600"/>
    <x v="2"/>
  </r>
  <r>
    <x v="2"/>
    <x v="29"/>
    <x v="2"/>
    <n v="0"/>
    <n v="1477"/>
    <n v="0"/>
    <x v="2"/>
  </r>
  <r>
    <x v="3"/>
    <x v="0"/>
    <x v="0"/>
    <n v="37"/>
    <n v="210"/>
    <n v="7770"/>
    <x v="3"/>
  </r>
  <r>
    <x v="3"/>
    <x v="1"/>
    <x v="0"/>
    <n v="13"/>
    <n v="199"/>
    <n v="2587"/>
    <x v="3"/>
  </r>
  <r>
    <x v="3"/>
    <x v="2"/>
    <x v="0"/>
    <n v="14"/>
    <n v="322"/>
    <n v="4508"/>
    <x v="3"/>
  </r>
  <r>
    <x v="3"/>
    <x v="3"/>
    <x v="0"/>
    <n v="9"/>
    <n v="161"/>
    <n v="1449"/>
    <x v="3"/>
  </r>
  <r>
    <x v="3"/>
    <x v="4"/>
    <x v="0"/>
    <n v="7"/>
    <n v="109"/>
    <n v="763"/>
    <x v="3"/>
  </r>
  <r>
    <x v="3"/>
    <x v="5"/>
    <x v="0"/>
    <n v="3"/>
    <n v="122"/>
    <n v="366"/>
    <x v="3"/>
  </r>
  <r>
    <x v="3"/>
    <x v="6"/>
    <x v="0"/>
    <n v="5"/>
    <n v="96"/>
    <n v="480"/>
    <x v="3"/>
  </r>
  <r>
    <x v="3"/>
    <x v="7"/>
    <x v="0"/>
    <n v="0"/>
    <n v="73"/>
    <n v="0"/>
    <x v="3"/>
  </r>
  <r>
    <x v="3"/>
    <x v="8"/>
    <x v="0"/>
    <n v="2"/>
    <n v="225"/>
    <n v="450"/>
    <x v="3"/>
  </r>
  <r>
    <x v="3"/>
    <x v="9"/>
    <x v="0"/>
    <n v="1"/>
    <n v="559"/>
    <n v="559"/>
    <x v="3"/>
  </r>
  <r>
    <x v="3"/>
    <x v="10"/>
    <x v="0"/>
    <n v="34"/>
    <n v="3199"/>
    <n v="108766"/>
    <x v="3"/>
  </r>
  <r>
    <x v="3"/>
    <x v="11"/>
    <x v="0"/>
    <n v="17"/>
    <n v="371"/>
    <n v="6307"/>
    <x v="3"/>
  </r>
  <r>
    <x v="3"/>
    <x v="12"/>
    <x v="0"/>
    <n v="13"/>
    <n v="2300"/>
    <n v="29900"/>
    <x v="3"/>
  </r>
  <r>
    <x v="3"/>
    <x v="13"/>
    <x v="0"/>
    <n v="10"/>
    <n v="499"/>
    <n v="4990"/>
    <x v="3"/>
  </r>
  <r>
    <x v="3"/>
    <x v="14"/>
    <x v="0"/>
    <n v="6"/>
    <n v="299"/>
    <n v="1794"/>
    <x v="3"/>
  </r>
  <r>
    <x v="3"/>
    <x v="15"/>
    <x v="0"/>
    <n v="3"/>
    <n v="901"/>
    <n v="2703"/>
    <x v="3"/>
  </r>
  <r>
    <x v="3"/>
    <x v="16"/>
    <x v="0"/>
    <n v="2"/>
    <n v="929"/>
    <n v="1858"/>
    <x v="3"/>
  </r>
  <r>
    <x v="3"/>
    <x v="17"/>
    <x v="0"/>
    <n v="2"/>
    <n v="1030"/>
    <n v="2060"/>
    <x v="3"/>
  </r>
  <r>
    <x v="3"/>
    <x v="18"/>
    <x v="0"/>
    <n v="2"/>
    <n v="1222"/>
    <n v="2444"/>
    <x v="3"/>
  </r>
  <r>
    <x v="3"/>
    <x v="19"/>
    <x v="0"/>
    <n v="0"/>
    <n v="649"/>
    <n v="0"/>
    <x v="3"/>
  </r>
  <r>
    <x v="3"/>
    <x v="20"/>
    <x v="0"/>
    <n v="29"/>
    <n v="1800"/>
    <n v="52200"/>
    <x v="3"/>
  </r>
  <r>
    <x v="3"/>
    <x v="21"/>
    <x v="0"/>
    <n v="14"/>
    <n v="345"/>
    <n v="4830"/>
    <x v="3"/>
  </r>
  <r>
    <x v="3"/>
    <x v="22"/>
    <x v="0"/>
    <n v="13"/>
    <n v="350"/>
    <n v="4550"/>
    <x v="3"/>
  </r>
  <r>
    <x v="3"/>
    <x v="23"/>
    <x v="0"/>
    <n v="10"/>
    <n v="1575"/>
    <n v="15750"/>
    <x v="3"/>
  </r>
  <r>
    <x v="3"/>
    <x v="24"/>
    <x v="0"/>
    <n v="5"/>
    <n v="1045"/>
    <n v="5225"/>
    <x v="3"/>
  </r>
  <r>
    <x v="3"/>
    <x v="25"/>
    <x v="0"/>
    <n v="3"/>
    <n v="1186"/>
    <n v="3558"/>
    <x v="3"/>
  </r>
  <r>
    <x v="3"/>
    <x v="26"/>
    <x v="0"/>
    <n v="4"/>
    <n v="374"/>
    <n v="1496"/>
    <x v="3"/>
  </r>
  <r>
    <x v="3"/>
    <x v="27"/>
    <x v="0"/>
    <n v="0"/>
    <n v="1500"/>
    <n v="0"/>
    <x v="3"/>
  </r>
  <r>
    <x v="3"/>
    <x v="28"/>
    <x v="0"/>
    <n v="0"/>
    <n v="1800"/>
    <n v="0"/>
    <x v="3"/>
  </r>
  <r>
    <x v="3"/>
    <x v="29"/>
    <x v="0"/>
    <n v="2"/>
    <n v="1477"/>
    <n v="2954"/>
    <x v="3"/>
  </r>
  <r>
    <x v="3"/>
    <x v="0"/>
    <x v="1"/>
    <n v="19"/>
    <n v="210"/>
    <n v="3990"/>
    <x v="3"/>
  </r>
  <r>
    <x v="3"/>
    <x v="1"/>
    <x v="1"/>
    <n v="10"/>
    <n v="199"/>
    <n v="1990"/>
    <x v="3"/>
  </r>
  <r>
    <x v="3"/>
    <x v="2"/>
    <x v="1"/>
    <n v="9"/>
    <n v="322"/>
    <n v="2898"/>
    <x v="3"/>
  </r>
  <r>
    <x v="3"/>
    <x v="3"/>
    <x v="1"/>
    <n v="6"/>
    <n v="161"/>
    <n v="966"/>
    <x v="3"/>
  </r>
  <r>
    <x v="3"/>
    <x v="4"/>
    <x v="1"/>
    <n v="4"/>
    <n v="109"/>
    <n v="436"/>
    <x v="3"/>
  </r>
  <r>
    <x v="3"/>
    <x v="5"/>
    <x v="1"/>
    <n v="2"/>
    <n v="122"/>
    <n v="244"/>
    <x v="3"/>
  </r>
  <r>
    <x v="3"/>
    <x v="6"/>
    <x v="1"/>
    <n v="3"/>
    <n v="96"/>
    <n v="288"/>
    <x v="3"/>
  </r>
  <r>
    <x v="3"/>
    <x v="7"/>
    <x v="1"/>
    <n v="0"/>
    <n v="73"/>
    <n v="0"/>
    <x v="3"/>
  </r>
  <r>
    <x v="3"/>
    <x v="8"/>
    <x v="1"/>
    <n v="1"/>
    <n v="225"/>
    <n v="225"/>
    <x v="3"/>
  </r>
  <r>
    <x v="3"/>
    <x v="9"/>
    <x v="1"/>
    <n v="0"/>
    <n v="559"/>
    <n v="0"/>
    <x v="3"/>
  </r>
  <r>
    <x v="3"/>
    <x v="10"/>
    <x v="1"/>
    <n v="6"/>
    <n v="3199"/>
    <n v="19194"/>
    <x v="3"/>
  </r>
  <r>
    <x v="3"/>
    <x v="11"/>
    <x v="1"/>
    <n v="2"/>
    <n v="371"/>
    <n v="742"/>
    <x v="3"/>
  </r>
  <r>
    <x v="3"/>
    <x v="12"/>
    <x v="1"/>
    <n v="0"/>
    <n v="2300"/>
    <n v="0"/>
    <x v="3"/>
  </r>
  <r>
    <x v="3"/>
    <x v="13"/>
    <x v="1"/>
    <n v="2"/>
    <n v="499"/>
    <n v="998"/>
    <x v="3"/>
  </r>
  <r>
    <x v="3"/>
    <x v="14"/>
    <x v="1"/>
    <n v="4"/>
    <n v="299"/>
    <n v="1196"/>
    <x v="3"/>
  </r>
  <r>
    <x v="3"/>
    <x v="15"/>
    <x v="1"/>
    <n v="2"/>
    <n v="901"/>
    <n v="1802"/>
    <x v="3"/>
  </r>
  <r>
    <x v="3"/>
    <x v="16"/>
    <x v="1"/>
    <n v="0"/>
    <n v="929"/>
    <n v="0"/>
    <x v="3"/>
  </r>
  <r>
    <x v="3"/>
    <x v="17"/>
    <x v="1"/>
    <n v="0"/>
    <n v="1030"/>
    <n v="0"/>
    <x v="3"/>
  </r>
  <r>
    <x v="3"/>
    <x v="18"/>
    <x v="1"/>
    <n v="1"/>
    <n v="1222"/>
    <n v="1222"/>
    <x v="3"/>
  </r>
  <r>
    <x v="3"/>
    <x v="19"/>
    <x v="1"/>
    <n v="0"/>
    <n v="649"/>
    <n v="0"/>
    <x v="3"/>
  </r>
  <r>
    <x v="3"/>
    <x v="20"/>
    <x v="1"/>
    <n v="18"/>
    <n v="1800"/>
    <n v="32400"/>
    <x v="3"/>
  </r>
  <r>
    <x v="3"/>
    <x v="21"/>
    <x v="1"/>
    <n v="9"/>
    <n v="345"/>
    <n v="3105"/>
    <x v="3"/>
  </r>
  <r>
    <x v="3"/>
    <x v="22"/>
    <x v="1"/>
    <n v="9"/>
    <n v="350"/>
    <n v="3150"/>
    <x v="3"/>
  </r>
  <r>
    <x v="3"/>
    <x v="23"/>
    <x v="1"/>
    <n v="6"/>
    <n v="1575"/>
    <n v="9450"/>
    <x v="3"/>
  </r>
  <r>
    <x v="3"/>
    <x v="24"/>
    <x v="1"/>
    <n v="2"/>
    <n v="1045"/>
    <n v="2090"/>
    <x v="3"/>
  </r>
  <r>
    <x v="3"/>
    <x v="25"/>
    <x v="1"/>
    <n v="1"/>
    <n v="1186"/>
    <n v="1186"/>
    <x v="3"/>
  </r>
  <r>
    <x v="3"/>
    <x v="26"/>
    <x v="1"/>
    <n v="2"/>
    <n v="374"/>
    <n v="748"/>
    <x v="3"/>
  </r>
  <r>
    <x v="3"/>
    <x v="27"/>
    <x v="1"/>
    <n v="0"/>
    <n v="1500"/>
    <n v="0"/>
    <x v="3"/>
  </r>
  <r>
    <x v="3"/>
    <x v="28"/>
    <x v="1"/>
    <n v="0"/>
    <n v="1800"/>
    <n v="0"/>
    <x v="3"/>
  </r>
  <r>
    <x v="3"/>
    <x v="29"/>
    <x v="1"/>
    <n v="1"/>
    <n v="1477"/>
    <n v="1477"/>
    <x v="3"/>
  </r>
  <r>
    <x v="3"/>
    <x v="0"/>
    <x v="2"/>
    <n v="8"/>
    <n v="210"/>
    <n v="1680"/>
    <x v="3"/>
  </r>
  <r>
    <x v="3"/>
    <x v="1"/>
    <x v="2"/>
    <n v="8"/>
    <n v="199"/>
    <n v="1592"/>
    <x v="3"/>
  </r>
  <r>
    <x v="3"/>
    <x v="2"/>
    <x v="2"/>
    <n v="2"/>
    <n v="322"/>
    <n v="644"/>
    <x v="3"/>
  </r>
  <r>
    <x v="3"/>
    <x v="3"/>
    <x v="2"/>
    <n v="5"/>
    <n v="161"/>
    <n v="805"/>
    <x v="3"/>
  </r>
  <r>
    <x v="3"/>
    <x v="4"/>
    <x v="2"/>
    <n v="2"/>
    <n v="109"/>
    <n v="218"/>
    <x v="3"/>
  </r>
  <r>
    <x v="3"/>
    <x v="5"/>
    <x v="2"/>
    <n v="1"/>
    <n v="122"/>
    <n v="122"/>
    <x v="3"/>
  </r>
  <r>
    <x v="3"/>
    <x v="6"/>
    <x v="2"/>
    <n v="2"/>
    <n v="96"/>
    <n v="192"/>
    <x v="3"/>
  </r>
  <r>
    <x v="3"/>
    <x v="7"/>
    <x v="2"/>
    <n v="1"/>
    <n v="73"/>
    <n v="73"/>
    <x v="3"/>
  </r>
  <r>
    <x v="3"/>
    <x v="8"/>
    <x v="2"/>
    <n v="1"/>
    <n v="225"/>
    <n v="225"/>
    <x v="3"/>
  </r>
  <r>
    <x v="3"/>
    <x v="9"/>
    <x v="2"/>
    <n v="1"/>
    <n v="559"/>
    <n v="559"/>
    <x v="3"/>
  </r>
  <r>
    <x v="3"/>
    <x v="10"/>
    <x v="2"/>
    <n v="24"/>
    <n v="3199"/>
    <n v="76776"/>
    <x v="3"/>
  </r>
  <r>
    <x v="3"/>
    <x v="11"/>
    <x v="2"/>
    <n v="14"/>
    <n v="371"/>
    <n v="5194"/>
    <x v="3"/>
  </r>
  <r>
    <x v="3"/>
    <x v="12"/>
    <x v="2"/>
    <n v="10"/>
    <n v="2300"/>
    <n v="23000"/>
    <x v="3"/>
  </r>
  <r>
    <x v="3"/>
    <x v="13"/>
    <x v="2"/>
    <n v="6"/>
    <n v="499"/>
    <n v="2994"/>
    <x v="3"/>
  </r>
  <r>
    <x v="3"/>
    <x v="14"/>
    <x v="2"/>
    <n v="5"/>
    <n v="299"/>
    <n v="1495"/>
    <x v="3"/>
  </r>
  <r>
    <x v="3"/>
    <x v="15"/>
    <x v="2"/>
    <n v="3"/>
    <n v="901"/>
    <n v="2703"/>
    <x v="3"/>
  </r>
  <r>
    <x v="3"/>
    <x v="16"/>
    <x v="2"/>
    <n v="3"/>
    <n v="929"/>
    <n v="2787"/>
    <x v="3"/>
  </r>
  <r>
    <x v="3"/>
    <x v="17"/>
    <x v="2"/>
    <n v="3"/>
    <n v="1030"/>
    <n v="3090"/>
    <x v="3"/>
  </r>
  <r>
    <x v="3"/>
    <x v="18"/>
    <x v="2"/>
    <n v="2"/>
    <n v="1222"/>
    <n v="2444"/>
    <x v="3"/>
  </r>
  <r>
    <x v="3"/>
    <x v="19"/>
    <x v="2"/>
    <n v="0"/>
    <n v="649"/>
    <n v="0"/>
    <x v="3"/>
  </r>
  <r>
    <x v="3"/>
    <x v="20"/>
    <x v="2"/>
    <n v="9"/>
    <n v="1800"/>
    <n v="16200"/>
    <x v="3"/>
  </r>
  <r>
    <x v="3"/>
    <x v="21"/>
    <x v="2"/>
    <n v="9"/>
    <n v="345"/>
    <n v="3105"/>
    <x v="3"/>
  </r>
  <r>
    <x v="3"/>
    <x v="22"/>
    <x v="2"/>
    <n v="2"/>
    <n v="350"/>
    <n v="700"/>
    <x v="3"/>
  </r>
  <r>
    <x v="3"/>
    <x v="23"/>
    <x v="2"/>
    <n v="2"/>
    <n v="1575"/>
    <n v="3150"/>
    <x v="3"/>
  </r>
  <r>
    <x v="3"/>
    <x v="24"/>
    <x v="2"/>
    <n v="6"/>
    <n v="1045"/>
    <n v="6270"/>
    <x v="3"/>
  </r>
  <r>
    <x v="3"/>
    <x v="25"/>
    <x v="2"/>
    <n v="4"/>
    <n v="1186"/>
    <n v="4744"/>
    <x v="3"/>
  </r>
  <r>
    <x v="3"/>
    <x v="26"/>
    <x v="2"/>
    <n v="3"/>
    <n v="374"/>
    <n v="1122"/>
    <x v="3"/>
  </r>
  <r>
    <x v="3"/>
    <x v="27"/>
    <x v="2"/>
    <n v="1"/>
    <n v="1500"/>
    <n v="1500"/>
    <x v="3"/>
  </r>
  <r>
    <x v="3"/>
    <x v="28"/>
    <x v="2"/>
    <n v="0"/>
    <n v="1800"/>
    <n v="0"/>
    <x v="3"/>
  </r>
  <r>
    <x v="3"/>
    <x v="29"/>
    <x v="2"/>
    <n v="2"/>
    <n v="1477"/>
    <n v="2954"/>
    <x v="3"/>
  </r>
  <r>
    <x v="4"/>
    <x v="0"/>
    <x v="0"/>
    <n v="36"/>
    <n v="210"/>
    <n v="7560"/>
    <x v="4"/>
  </r>
  <r>
    <x v="4"/>
    <x v="1"/>
    <x v="0"/>
    <n v="19"/>
    <n v="199"/>
    <n v="3781"/>
    <x v="4"/>
  </r>
  <r>
    <x v="4"/>
    <x v="2"/>
    <x v="0"/>
    <n v="12"/>
    <n v="322"/>
    <n v="3864"/>
    <x v="4"/>
  </r>
  <r>
    <x v="4"/>
    <x v="3"/>
    <x v="0"/>
    <n v="10"/>
    <n v="161"/>
    <n v="1610"/>
    <x v="4"/>
  </r>
  <r>
    <x v="4"/>
    <x v="4"/>
    <x v="0"/>
    <n v="7"/>
    <n v="109"/>
    <n v="763"/>
    <x v="4"/>
  </r>
  <r>
    <x v="4"/>
    <x v="5"/>
    <x v="0"/>
    <n v="4"/>
    <n v="122"/>
    <n v="488"/>
    <x v="4"/>
  </r>
  <r>
    <x v="4"/>
    <x v="6"/>
    <x v="0"/>
    <n v="4"/>
    <n v="96"/>
    <n v="384"/>
    <x v="4"/>
  </r>
  <r>
    <x v="4"/>
    <x v="7"/>
    <x v="0"/>
    <n v="2"/>
    <n v="73"/>
    <n v="146"/>
    <x v="4"/>
  </r>
  <r>
    <x v="4"/>
    <x v="8"/>
    <x v="0"/>
    <n v="0"/>
    <n v="225"/>
    <n v="0"/>
    <x v="4"/>
  </r>
  <r>
    <x v="4"/>
    <x v="9"/>
    <x v="0"/>
    <n v="1"/>
    <n v="559"/>
    <n v="559"/>
    <x v="4"/>
  </r>
  <r>
    <x v="4"/>
    <x v="10"/>
    <x v="0"/>
    <n v="30"/>
    <n v="3199"/>
    <n v="95970"/>
    <x v="4"/>
  </r>
  <r>
    <x v="4"/>
    <x v="11"/>
    <x v="0"/>
    <n v="15"/>
    <n v="371"/>
    <n v="5565"/>
    <x v="4"/>
  </r>
  <r>
    <x v="4"/>
    <x v="12"/>
    <x v="0"/>
    <n v="12"/>
    <n v="2300"/>
    <n v="27600"/>
    <x v="4"/>
  </r>
  <r>
    <x v="4"/>
    <x v="13"/>
    <x v="0"/>
    <n v="12"/>
    <n v="499"/>
    <n v="5988"/>
    <x v="4"/>
  </r>
  <r>
    <x v="4"/>
    <x v="14"/>
    <x v="0"/>
    <n v="7"/>
    <n v="299"/>
    <n v="2093"/>
    <x v="4"/>
  </r>
  <r>
    <x v="4"/>
    <x v="15"/>
    <x v="0"/>
    <n v="3"/>
    <n v="901"/>
    <n v="2703"/>
    <x v="4"/>
  </r>
  <r>
    <x v="4"/>
    <x v="16"/>
    <x v="0"/>
    <n v="5"/>
    <n v="929"/>
    <n v="4645"/>
    <x v="4"/>
  </r>
  <r>
    <x v="4"/>
    <x v="17"/>
    <x v="0"/>
    <n v="1"/>
    <n v="1030"/>
    <n v="1030"/>
    <x v="4"/>
  </r>
  <r>
    <x v="4"/>
    <x v="18"/>
    <x v="0"/>
    <n v="0"/>
    <n v="1222"/>
    <n v="0"/>
    <x v="4"/>
  </r>
  <r>
    <x v="4"/>
    <x v="19"/>
    <x v="0"/>
    <n v="2"/>
    <n v="649"/>
    <n v="1298"/>
    <x v="4"/>
  </r>
  <r>
    <x v="4"/>
    <x v="20"/>
    <x v="0"/>
    <n v="24"/>
    <n v="1800"/>
    <n v="43200"/>
    <x v="4"/>
  </r>
  <r>
    <x v="4"/>
    <x v="21"/>
    <x v="0"/>
    <n v="19"/>
    <n v="345"/>
    <n v="6555"/>
    <x v="4"/>
  </r>
  <r>
    <x v="4"/>
    <x v="22"/>
    <x v="0"/>
    <n v="12"/>
    <n v="350"/>
    <n v="4200"/>
    <x v="4"/>
  </r>
  <r>
    <x v="4"/>
    <x v="23"/>
    <x v="0"/>
    <n v="7"/>
    <n v="1575"/>
    <n v="11025"/>
    <x v="4"/>
  </r>
  <r>
    <x v="4"/>
    <x v="24"/>
    <x v="0"/>
    <n v="4"/>
    <n v="1045"/>
    <n v="4180"/>
    <x v="4"/>
  </r>
  <r>
    <x v="4"/>
    <x v="25"/>
    <x v="0"/>
    <n v="2"/>
    <n v="1186"/>
    <n v="2372"/>
    <x v="4"/>
  </r>
  <r>
    <x v="4"/>
    <x v="26"/>
    <x v="0"/>
    <n v="2"/>
    <n v="374"/>
    <n v="748"/>
    <x v="4"/>
  </r>
  <r>
    <x v="4"/>
    <x v="27"/>
    <x v="0"/>
    <n v="1"/>
    <n v="1500"/>
    <n v="1500"/>
    <x v="4"/>
  </r>
  <r>
    <x v="4"/>
    <x v="28"/>
    <x v="0"/>
    <n v="0"/>
    <n v="1800"/>
    <n v="0"/>
    <x v="4"/>
  </r>
  <r>
    <x v="4"/>
    <x v="29"/>
    <x v="0"/>
    <n v="0"/>
    <n v="1477"/>
    <n v="0"/>
    <x v="4"/>
  </r>
  <r>
    <x v="4"/>
    <x v="0"/>
    <x v="1"/>
    <n v="24"/>
    <n v="210"/>
    <n v="5040"/>
    <x v="4"/>
  </r>
  <r>
    <x v="4"/>
    <x v="1"/>
    <x v="1"/>
    <n v="11"/>
    <n v="199"/>
    <n v="2189"/>
    <x v="4"/>
  </r>
  <r>
    <x v="4"/>
    <x v="2"/>
    <x v="1"/>
    <n v="8"/>
    <n v="322"/>
    <n v="2576"/>
    <x v="4"/>
  </r>
  <r>
    <x v="4"/>
    <x v="3"/>
    <x v="1"/>
    <n v="8"/>
    <n v="161"/>
    <n v="1288"/>
    <x v="4"/>
  </r>
  <r>
    <x v="4"/>
    <x v="4"/>
    <x v="1"/>
    <n v="4"/>
    <n v="109"/>
    <n v="436"/>
    <x v="4"/>
  </r>
  <r>
    <x v="4"/>
    <x v="5"/>
    <x v="1"/>
    <n v="2"/>
    <n v="122"/>
    <n v="244"/>
    <x v="4"/>
  </r>
  <r>
    <x v="4"/>
    <x v="6"/>
    <x v="1"/>
    <n v="3"/>
    <n v="96"/>
    <n v="288"/>
    <x v="4"/>
  </r>
  <r>
    <x v="4"/>
    <x v="7"/>
    <x v="1"/>
    <n v="1"/>
    <n v="73"/>
    <n v="73"/>
    <x v="4"/>
  </r>
  <r>
    <x v="4"/>
    <x v="8"/>
    <x v="1"/>
    <n v="0"/>
    <n v="225"/>
    <n v="0"/>
    <x v="4"/>
  </r>
  <r>
    <x v="4"/>
    <x v="9"/>
    <x v="1"/>
    <n v="1"/>
    <n v="559"/>
    <n v="559"/>
    <x v="4"/>
  </r>
  <r>
    <x v="4"/>
    <x v="10"/>
    <x v="1"/>
    <n v="21"/>
    <n v="3199"/>
    <n v="67179"/>
    <x v="4"/>
  </r>
  <r>
    <x v="4"/>
    <x v="11"/>
    <x v="1"/>
    <n v="7"/>
    <n v="371"/>
    <n v="2597"/>
    <x v="4"/>
  </r>
  <r>
    <x v="4"/>
    <x v="12"/>
    <x v="1"/>
    <n v="0"/>
    <n v="2300"/>
    <n v="0"/>
    <x v="4"/>
  </r>
  <r>
    <x v="4"/>
    <x v="13"/>
    <x v="1"/>
    <n v="1"/>
    <n v="499"/>
    <n v="499"/>
    <x v="4"/>
  </r>
  <r>
    <x v="4"/>
    <x v="14"/>
    <x v="1"/>
    <n v="3"/>
    <n v="299"/>
    <n v="897"/>
    <x v="4"/>
  </r>
  <r>
    <x v="4"/>
    <x v="15"/>
    <x v="1"/>
    <n v="1"/>
    <n v="901"/>
    <n v="901"/>
    <x v="4"/>
  </r>
  <r>
    <x v="4"/>
    <x v="16"/>
    <x v="1"/>
    <n v="1"/>
    <n v="929"/>
    <n v="929"/>
    <x v="4"/>
  </r>
  <r>
    <x v="4"/>
    <x v="17"/>
    <x v="1"/>
    <n v="0"/>
    <n v="1030"/>
    <n v="0"/>
    <x v="4"/>
  </r>
  <r>
    <x v="4"/>
    <x v="18"/>
    <x v="1"/>
    <n v="0"/>
    <n v="1222"/>
    <n v="0"/>
    <x v="4"/>
  </r>
  <r>
    <x v="4"/>
    <x v="19"/>
    <x v="1"/>
    <n v="1"/>
    <n v="649"/>
    <n v="649"/>
    <x v="4"/>
  </r>
  <r>
    <x v="4"/>
    <x v="20"/>
    <x v="1"/>
    <n v="18"/>
    <n v="1800"/>
    <n v="32400"/>
    <x v="4"/>
  </r>
  <r>
    <x v="4"/>
    <x v="21"/>
    <x v="1"/>
    <n v="14"/>
    <n v="345"/>
    <n v="4830"/>
    <x v="4"/>
  </r>
  <r>
    <x v="4"/>
    <x v="22"/>
    <x v="1"/>
    <n v="7"/>
    <n v="350"/>
    <n v="2450"/>
    <x v="4"/>
  </r>
  <r>
    <x v="4"/>
    <x v="23"/>
    <x v="1"/>
    <n v="5"/>
    <n v="1575"/>
    <n v="7875"/>
    <x v="4"/>
  </r>
  <r>
    <x v="4"/>
    <x v="24"/>
    <x v="1"/>
    <n v="3"/>
    <n v="1045"/>
    <n v="3135"/>
    <x v="4"/>
  </r>
  <r>
    <x v="4"/>
    <x v="25"/>
    <x v="1"/>
    <n v="0"/>
    <n v="1186"/>
    <n v="0"/>
    <x v="4"/>
  </r>
  <r>
    <x v="4"/>
    <x v="26"/>
    <x v="1"/>
    <n v="0"/>
    <n v="374"/>
    <n v="0"/>
    <x v="4"/>
  </r>
  <r>
    <x v="4"/>
    <x v="27"/>
    <x v="1"/>
    <n v="0"/>
    <n v="1500"/>
    <n v="0"/>
    <x v="4"/>
  </r>
  <r>
    <x v="4"/>
    <x v="28"/>
    <x v="1"/>
    <n v="0"/>
    <n v="1800"/>
    <n v="0"/>
    <x v="4"/>
  </r>
  <r>
    <x v="4"/>
    <x v="29"/>
    <x v="1"/>
    <n v="0"/>
    <n v="1477"/>
    <n v="0"/>
    <x v="4"/>
  </r>
  <r>
    <x v="4"/>
    <x v="0"/>
    <x v="2"/>
    <n v="2"/>
    <n v="210"/>
    <n v="420"/>
    <x v="4"/>
  </r>
  <r>
    <x v="4"/>
    <x v="1"/>
    <x v="2"/>
    <n v="5"/>
    <n v="199"/>
    <n v="995"/>
    <x v="4"/>
  </r>
  <r>
    <x v="4"/>
    <x v="2"/>
    <x v="2"/>
    <n v="4"/>
    <n v="322"/>
    <n v="1288"/>
    <x v="4"/>
  </r>
  <r>
    <x v="4"/>
    <x v="3"/>
    <x v="2"/>
    <n v="2"/>
    <n v="161"/>
    <n v="322"/>
    <x v="4"/>
  </r>
  <r>
    <x v="4"/>
    <x v="4"/>
    <x v="2"/>
    <n v="2"/>
    <n v="109"/>
    <n v="218"/>
    <x v="4"/>
  </r>
  <r>
    <x v="4"/>
    <x v="5"/>
    <x v="2"/>
    <n v="2"/>
    <n v="122"/>
    <n v="244"/>
    <x v="4"/>
  </r>
  <r>
    <x v="4"/>
    <x v="6"/>
    <x v="2"/>
    <n v="2"/>
    <n v="96"/>
    <n v="192"/>
    <x v="4"/>
  </r>
  <r>
    <x v="4"/>
    <x v="7"/>
    <x v="2"/>
    <n v="2"/>
    <n v="73"/>
    <n v="146"/>
    <x v="4"/>
  </r>
  <r>
    <x v="4"/>
    <x v="8"/>
    <x v="2"/>
    <n v="1"/>
    <n v="225"/>
    <n v="225"/>
    <x v="4"/>
  </r>
  <r>
    <x v="4"/>
    <x v="9"/>
    <x v="2"/>
    <n v="1"/>
    <n v="559"/>
    <n v="559"/>
    <x v="4"/>
  </r>
  <r>
    <x v="4"/>
    <x v="10"/>
    <x v="2"/>
    <n v="14"/>
    <n v="3199"/>
    <n v="44786"/>
    <x v="4"/>
  </r>
  <r>
    <x v="4"/>
    <x v="11"/>
    <x v="2"/>
    <n v="6"/>
    <n v="371"/>
    <n v="2226"/>
    <x v="4"/>
  </r>
  <r>
    <x v="4"/>
    <x v="12"/>
    <x v="2"/>
    <n v="9"/>
    <n v="2300"/>
    <n v="20700"/>
    <x v="4"/>
  </r>
  <r>
    <x v="4"/>
    <x v="13"/>
    <x v="2"/>
    <n v="7"/>
    <n v="499"/>
    <n v="3493"/>
    <x v="4"/>
  </r>
  <r>
    <x v="4"/>
    <x v="14"/>
    <x v="2"/>
    <n v="3"/>
    <n v="299"/>
    <n v="897"/>
    <x v="4"/>
  </r>
  <r>
    <x v="4"/>
    <x v="15"/>
    <x v="2"/>
    <n v="3"/>
    <n v="901"/>
    <n v="2703"/>
    <x v="4"/>
  </r>
  <r>
    <x v="4"/>
    <x v="16"/>
    <x v="2"/>
    <n v="3"/>
    <n v="929"/>
    <n v="2787"/>
    <x v="4"/>
  </r>
  <r>
    <x v="4"/>
    <x v="17"/>
    <x v="2"/>
    <n v="1"/>
    <n v="1030"/>
    <n v="1030"/>
    <x v="4"/>
  </r>
  <r>
    <x v="4"/>
    <x v="18"/>
    <x v="2"/>
    <n v="1"/>
    <n v="1222"/>
    <n v="1222"/>
    <x v="4"/>
  </r>
  <r>
    <x v="4"/>
    <x v="19"/>
    <x v="2"/>
    <n v="1"/>
    <n v="649"/>
    <n v="649"/>
    <x v="4"/>
  </r>
  <r>
    <x v="4"/>
    <x v="20"/>
    <x v="2"/>
    <n v="13"/>
    <n v="1800"/>
    <n v="23400"/>
    <x v="4"/>
  </r>
  <r>
    <x v="4"/>
    <x v="21"/>
    <x v="2"/>
    <n v="2"/>
    <n v="345"/>
    <n v="690"/>
    <x v="4"/>
  </r>
  <r>
    <x v="4"/>
    <x v="22"/>
    <x v="2"/>
    <n v="1"/>
    <n v="350"/>
    <n v="350"/>
    <x v="4"/>
  </r>
  <r>
    <x v="4"/>
    <x v="23"/>
    <x v="2"/>
    <n v="4"/>
    <n v="1575"/>
    <n v="6300"/>
    <x v="4"/>
  </r>
  <r>
    <x v="4"/>
    <x v="24"/>
    <x v="2"/>
    <n v="3"/>
    <n v="1045"/>
    <n v="3135"/>
    <x v="4"/>
  </r>
  <r>
    <x v="4"/>
    <x v="25"/>
    <x v="2"/>
    <n v="3"/>
    <n v="1186"/>
    <n v="3558"/>
    <x v="4"/>
  </r>
  <r>
    <x v="4"/>
    <x v="26"/>
    <x v="2"/>
    <n v="3"/>
    <n v="374"/>
    <n v="1122"/>
    <x v="4"/>
  </r>
  <r>
    <x v="4"/>
    <x v="27"/>
    <x v="2"/>
    <n v="1"/>
    <n v="1500"/>
    <n v="1500"/>
    <x v="4"/>
  </r>
  <r>
    <x v="4"/>
    <x v="28"/>
    <x v="2"/>
    <n v="2"/>
    <n v="1800"/>
    <n v="3600"/>
    <x v="4"/>
  </r>
  <r>
    <x v="4"/>
    <x v="29"/>
    <x v="2"/>
    <n v="0"/>
    <n v="1477"/>
    <n v="0"/>
    <x v="4"/>
  </r>
  <r>
    <x v="5"/>
    <x v="0"/>
    <x v="0"/>
    <n v="35"/>
    <n v="210"/>
    <n v="7350"/>
    <x v="5"/>
  </r>
  <r>
    <x v="5"/>
    <x v="1"/>
    <x v="0"/>
    <n v="17"/>
    <n v="199"/>
    <n v="3383"/>
    <x v="5"/>
  </r>
  <r>
    <x v="5"/>
    <x v="2"/>
    <x v="0"/>
    <n v="12"/>
    <n v="322"/>
    <n v="3864"/>
    <x v="5"/>
  </r>
  <r>
    <x v="5"/>
    <x v="3"/>
    <x v="0"/>
    <n v="7"/>
    <n v="161"/>
    <n v="1127"/>
    <x v="5"/>
  </r>
  <r>
    <x v="5"/>
    <x v="4"/>
    <x v="0"/>
    <n v="4"/>
    <n v="109"/>
    <n v="436"/>
    <x v="5"/>
  </r>
  <r>
    <x v="5"/>
    <x v="5"/>
    <x v="0"/>
    <n v="6"/>
    <n v="122"/>
    <n v="732"/>
    <x v="5"/>
  </r>
  <r>
    <x v="5"/>
    <x v="6"/>
    <x v="0"/>
    <n v="3"/>
    <n v="96"/>
    <n v="288"/>
    <x v="5"/>
  </r>
  <r>
    <x v="5"/>
    <x v="7"/>
    <x v="0"/>
    <n v="2"/>
    <n v="73"/>
    <n v="146"/>
    <x v="5"/>
  </r>
  <r>
    <x v="5"/>
    <x v="8"/>
    <x v="0"/>
    <n v="1"/>
    <n v="225"/>
    <n v="225"/>
    <x v="5"/>
  </r>
  <r>
    <x v="5"/>
    <x v="9"/>
    <x v="0"/>
    <n v="1"/>
    <n v="559"/>
    <n v="559"/>
    <x v="5"/>
  </r>
  <r>
    <x v="5"/>
    <x v="10"/>
    <x v="0"/>
    <n v="30"/>
    <n v="3199"/>
    <n v="95970"/>
    <x v="5"/>
  </r>
  <r>
    <x v="5"/>
    <x v="11"/>
    <x v="0"/>
    <n v="16"/>
    <n v="371"/>
    <n v="5936"/>
    <x v="5"/>
  </r>
  <r>
    <x v="5"/>
    <x v="12"/>
    <x v="0"/>
    <n v="10"/>
    <n v="2300"/>
    <n v="23000"/>
    <x v="5"/>
  </r>
  <r>
    <x v="5"/>
    <x v="13"/>
    <x v="0"/>
    <n v="7"/>
    <n v="499"/>
    <n v="3493"/>
    <x v="5"/>
  </r>
  <r>
    <x v="5"/>
    <x v="14"/>
    <x v="0"/>
    <n v="6"/>
    <n v="299"/>
    <n v="1794"/>
    <x v="5"/>
  </r>
  <r>
    <x v="5"/>
    <x v="15"/>
    <x v="0"/>
    <n v="3"/>
    <n v="901"/>
    <n v="2703"/>
    <x v="5"/>
  </r>
  <r>
    <x v="5"/>
    <x v="16"/>
    <x v="0"/>
    <n v="4"/>
    <n v="929"/>
    <n v="3716"/>
    <x v="5"/>
  </r>
  <r>
    <x v="5"/>
    <x v="17"/>
    <x v="0"/>
    <n v="0"/>
    <n v="1030"/>
    <n v="0"/>
    <x v="5"/>
  </r>
  <r>
    <x v="5"/>
    <x v="18"/>
    <x v="0"/>
    <n v="0"/>
    <n v="1222"/>
    <n v="0"/>
    <x v="5"/>
  </r>
  <r>
    <x v="5"/>
    <x v="19"/>
    <x v="0"/>
    <n v="2"/>
    <n v="649"/>
    <n v="1298"/>
    <x v="5"/>
  </r>
  <r>
    <x v="5"/>
    <x v="20"/>
    <x v="0"/>
    <n v="33"/>
    <n v="1800"/>
    <n v="59400"/>
    <x v="5"/>
  </r>
  <r>
    <x v="5"/>
    <x v="21"/>
    <x v="0"/>
    <n v="19"/>
    <n v="345"/>
    <n v="6555"/>
    <x v="5"/>
  </r>
  <r>
    <x v="5"/>
    <x v="22"/>
    <x v="0"/>
    <n v="9"/>
    <n v="350"/>
    <n v="3150"/>
    <x v="5"/>
  </r>
  <r>
    <x v="5"/>
    <x v="23"/>
    <x v="0"/>
    <n v="8"/>
    <n v="1575"/>
    <n v="12600"/>
    <x v="5"/>
  </r>
  <r>
    <x v="5"/>
    <x v="24"/>
    <x v="0"/>
    <n v="5"/>
    <n v="1045"/>
    <n v="5225"/>
    <x v="5"/>
  </r>
  <r>
    <x v="5"/>
    <x v="25"/>
    <x v="0"/>
    <n v="2"/>
    <n v="1186"/>
    <n v="2372"/>
    <x v="5"/>
  </r>
  <r>
    <x v="5"/>
    <x v="26"/>
    <x v="0"/>
    <n v="3"/>
    <n v="374"/>
    <n v="1122"/>
    <x v="5"/>
  </r>
  <r>
    <x v="5"/>
    <x v="27"/>
    <x v="0"/>
    <n v="0"/>
    <n v="1500"/>
    <n v="0"/>
    <x v="5"/>
  </r>
  <r>
    <x v="5"/>
    <x v="28"/>
    <x v="0"/>
    <n v="1"/>
    <n v="1800"/>
    <n v="1800"/>
    <x v="5"/>
  </r>
  <r>
    <x v="5"/>
    <x v="29"/>
    <x v="0"/>
    <n v="0"/>
    <n v="1477"/>
    <n v="0"/>
    <x v="5"/>
  </r>
  <r>
    <x v="5"/>
    <x v="0"/>
    <x v="1"/>
    <n v="22"/>
    <n v="210"/>
    <n v="4620"/>
    <x v="5"/>
  </r>
  <r>
    <x v="5"/>
    <x v="1"/>
    <x v="1"/>
    <n v="9"/>
    <n v="199"/>
    <n v="1791"/>
    <x v="5"/>
  </r>
  <r>
    <x v="5"/>
    <x v="2"/>
    <x v="1"/>
    <n v="9"/>
    <n v="322"/>
    <n v="2898"/>
    <x v="5"/>
  </r>
  <r>
    <x v="5"/>
    <x v="3"/>
    <x v="1"/>
    <n v="7"/>
    <n v="161"/>
    <n v="1127"/>
    <x v="5"/>
  </r>
  <r>
    <x v="5"/>
    <x v="4"/>
    <x v="1"/>
    <n v="4"/>
    <n v="109"/>
    <n v="436"/>
    <x v="5"/>
  </r>
  <r>
    <x v="5"/>
    <x v="5"/>
    <x v="1"/>
    <n v="3"/>
    <n v="122"/>
    <n v="366"/>
    <x v="5"/>
  </r>
  <r>
    <x v="5"/>
    <x v="6"/>
    <x v="1"/>
    <n v="2"/>
    <n v="96"/>
    <n v="192"/>
    <x v="5"/>
  </r>
  <r>
    <x v="5"/>
    <x v="7"/>
    <x v="1"/>
    <n v="1"/>
    <n v="73"/>
    <n v="73"/>
    <x v="5"/>
  </r>
  <r>
    <x v="5"/>
    <x v="8"/>
    <x v="1"/>
    <n v="0"/>
    <n v="225"/>
    <n v="0"/>
    <x v="5"/>
  </r>
  <r>
    <x v="5"/>
    <x v="9"/>
    <x v="1"/>
    <n v="1"/>
    <n v="559"/>
    <n v="559"/>
    <x v="5"/>
  </r>
  <r>
    <x v="5"/>
    <x v="10"/>
    <x v="1"/>
    <n v="18"/>
    <n v="3199"/>
    <n v="57582"/>
    <x v="5"/>
  </r>
  <r>
    <x v="5"/>
    <x v="11"/>
    <x v="1"/>
    <n v="3"/>
    <n v="371"/>
    <n v="1113"/>
    <x v="5"/>
  </r>
  <r>
    <x v="5"/>
    <x v="12"/>
    <x v="1"/>
    <n v="6"/>
    <n v="2300"/>
    <n v="13800"/>
    <x v="5"/>
  </r>
  <r>
    <x v="5"/>
    <x v="13"/>
    <x v="1"/>
    <n v="7"/>
    <n v="499"/>
    <n v="3493"/>
    <x v="5"/>
  </r>
  <r>
    <x v="5"/>
    <x v="14"/>
    <x v="1"/>
    <n v="7"/>
    <n v="299"/>
    <n v="2093"/>
    <x v="5"/>
  </r>
  <r>
    <x v="5"/>
    <x v="15"/>
    <x v="1"/>
    <n v="1"/>
    <n v="901"/>
    <n v="901"/>
    <x v="5"/>
  </r>
  <r>
    <x v="5"/>
    <x v="16"/>
    <x v="1"/>
    <n v="3"/>
    <n v="929"/>
    <n v="2787"/>
    <x v="5"/>
  </r>
  <r>
    <x v="5"/>
    <x v="17"/>
    <x v="1"/>
    <n v="0"/>
    <n v="1030"/>
    <n v="0"/>
    <x v="5"/>
  </r>
  <r>
    <x v="5"/>
    <x v="18"/>
    <x v="1"/>
    <n v="0"/>
    <n v="1222"/>
    <n v="0"/>
    <x v="5"/>
  </r>
  <r>
    <x v="5"/>
    <x v="19"/>
    <x v="1"/>
    <n v="1"/>
    <n v="649"/>
    <n v="649"/>
    <x v="5"/>
  </r>
  <r>
    <x v="5"/>
    <x v="20"/>
    <x v="1"/>
    <n v="20"/>
    <n v="1800"/>
    <n v="36000"/>
    <x v="5"/>
  </r>
  <r>
    <x v="5"/>
    <x v="21"/>
    <x v="1"/>
    <n v="10"/>
    <n v="345"/>
    <n v="3450"/>
    <x v="5"/>
  </r>
  <r>
    <x v="5"/>
    <x v="22"/>
    <x v="1"/>
    <n v="7"/>
    <n v="350"/>
    <n v="2450"/>
    <x v="5"/>
  </r>
  <r>
    <x v="5"/>
    <x v="23"/>
    <x v="1"/>
    <n v="6"/>
    <n v="1575"/>
    <n v="9450"/>
    <x v="5"/>
  </r>
  <r>
    <x v="5"/>
    <x v="24"/>
    <x v="1"/>
    <n v="2"/>
    <n v="1045"/>
    <n v="2090"/>
    <x v="5"/>
  </r>
  <r>
    <x v="5"/>
    <x v="25"/>
    <x v="1"/>
    <n v="1"/>
    <n v="1186"/>
    <n v="1186"/>
    <x v="5"/>
  </r>
  <r>
    <x v="5"/>
    <x v="26"/>
    <x v="1"/>
    <n v="0"/>
    <n v="374"/>
    <n v="0"/>
    <x v="5"/>
  </r>
  <r>
    <x v="5"/>
    <x v="27"/>
    <x v="1"/>
    <n v="0"/>
    <n v="1500"/>
    <n v="0"/>
    <x v="5"/>
  </r>
  <r>
    <x v="5"/>
    <x v="28"/>
    <x v="1"/>
    <n v="0"/>
    <n v="1800"/>
    <n v="0"/>
    <x v="5"/>
  </r>
  <r>
    <x v="5"/>
    <x v="29"/>
    <x v="1"/>
    <n v="0"/>
    <n v="1477"/>
    <n v="0"/>
    <x v="5"/>
  </r>
  <r>
    <x v="5"/>
    <x v="0"/>
    <x v="2"/>
    <n v="6"/>
    <n v="210"/>
    <n v="1260"/>
    <x v="5"/>
  </r>
  <r>
    <x v="5"/>
    <x v="1"/>
    <x v="2"/>
    <n v="5"/>
    <n v="199"/>
    <n v="995"/>
    <x v="5"/>
  </r>
  <r>
    <x v="5"/>
    <x v="2"/>
    <x v="2"/>
    <n v="3"/>
    <n v="322"/>
    <n v="966"/>
    <x v="5"/>
  </r>
  <r>
    <x v="5"/>
    <x v="3"/>
    <x v="2"/>
    <n v="5"/>
    <n v="161"/>
    <n v="805"/>
    <x v="5"/>
  </r>
  <r>
    <x v="5"/>
    <x v="4"/>
    <x v="2"/>
    <n v="4"/>
    <n v="109"/>
    <n v="436"/>
    <x v="5"/>
  </r>
  <r>
    <x v="5"/>
    <x v="5"/>
    <x v="2"/>
    <n v="1"/>
    <n v="122"/>
    <n v="122"/>
    <x v="5"/>
  </r>
  <r>
    <x v="5"/>
    <x v="6"/>
    <x v="2"/>
    <n v="1"/>
    <n v="96"/>
    <n v="96"/>
    <x v="5"/>
  </r>
  <r>
    <x v="5"/>
    <x v="7"/>
    <x v="2"/>
    <n v="2"/>
    <n v="73"/>
    <n v="146"/>
    <x v="5"/>
  </r>
  <r>
    <x v="5"/>
    <x v="8"/>
    <x v="2"/>
    <n v="1"/>
    <n v="225"/>
    <n v="225"/>
    <x v="5"/>
  </r>
  <r>
    <x v="5"/>
    <x v="9"/>
    <x v="2"/>
    <n v="1"/>
    <n v="559"/>
    <n v="559"/>
    <x v="5"/>
  </r>
  <r>
    <x v="5"/>
    <x v="10"/>
    <x v="2"/>
    <n v="8"/>
    <n v="3199"/>
    <n v="25592"/>
    <x v="5"/>
  </r>
  <r>
    <x v="5"/>
    <x v="11"/>
    <x v="2"/>
    <n v="11"/>
    <n v="371"/>
    <n v="4081"/>
    <x v="5"/>
  </r>
  <r>
    <x v="5"/>
    <x v="12"/>
    <x v="2"/>
    <n v="7"/>
    <n v="2300"/>
    <n v="16100"/>
    <x v="5"/>
  </r>
  <r>
    <x v="5"/>
    <x v="13"/>
    <x v="2"/>
    <n v="1"/>
    <n v="499"/>
    <n v="499"/>
    <x v="5"/>
  </r>
  <r>
    <x v="5"/>
    <x v="14"/>
    <x v="2"/>
    <n v="2"/>
    <n v="299"/>
    <n v="598"/>
    <x v="5"/>
  </r>
  <r>
    <x v="5"/>
    <x v="15"/>
    <x v="2"/>
    <n v="5"/>
    <n v="901"/>
    <n v="4505"/>
    <x v="5"/>
  </r>
  <r>
    <x v="5"/>
    <x v="16"/>
    <x v="2"/>
    <n v="1"/>
    <n v="929"/>
    <n v="929"/>
    <x v="5"/>
  </r>
  <r>
    <x v="5"/>
    <x v="17"/>
    <x v="2"/>
    <n v="0"/>
    <n v="1030"/>
    <n v="0"/>
    <x v="5"/>
  </r>
  <r>
    <x v="5"/>
    <x v="18"/>
    <x v="2"/>
    <n v="1"/>
    <n v="1222"/>
    <n v="1222"/>
    <x v="5"/>
  </r>
  <r>
    <x v="5"/>
    <x v="19"/>
    <x v="2"/>
    <n v="2"/>
    <n v="649"/>
    <n v="1298"/>
    <x v="5"/>
  </r>
  <r>
    <x v="5"/>
    <x v="20"/>
    <x v="2"/>
    <n v="11"/>
    <n v="1800"/>
    <n v="19800"/>
    <x v="5"/>
  </r>
  <r>
    <x v="5"/>
    <x v="21"/>
    <x v="2"/>
    <n v="5"/>
    <n v="345"/>
    <n v="1725"/>
    <x v="5"/>
  </r>
  <r>
    <x v="5"/>
    <x v="22"/>
    <x v="2"/>
    <n v="5"/>
    <n v="350"/>
    <n v="1750"/>
    <x v="5"/>
  </r>
  <r>
    <x v="5"/>
    <x v="23"/>
    <x v="2"/>
    <n v="5"/>
    <n v="1575"/>
    <n v="7875"/>
    <x v="5"/>
  </r>
  <r>
    <x v="5"/>
    <x v="24"/>
    <x v="2"/>
    <n v="6"/>
    <n v="1045"/>
    <n v="6270"/>
    <x v="5"/>
  </r>
  <r>
    <x v="5"/>
    <x v="25"/>
    <x v="2"/>
    <n v="2"/>
    <n v="1186"/>
    <n v="2372"/>
    <x v="5"/>
  </r>
  <r>
    <x v="5"/>
    <x v="26"/>
    <x v="2"/>
    <n v="4"/>
    <n v="374"/>
    <n v="1496"/>
    <x v="5"/>
  </r>
  <r>
    <x v="5"/>
    <x v="27"/>
    <x v="2"/>
    <n v="2"/>
    <n v="1500"/>
    <n v="3000"/>
    <x v="5"/>
  </r>
  <r>
    <x v="5"/>
    <x v="28"/>
    <x v="2"/>
    <n v="2"/>
    <n v="1800"/>
    <n v="3600"/>
    <x v="5"/>
  </r>
  <r>
    <x v="5"/>
    <x v="29"/>
    <x v="2"/>
    <n v="0"/>
    <n v="1477"/>
    <n v="0"/>
    <x v="5"/>
  </r>
  <r>
    <x v="6"/>
    <x v="0"/>
    <x v="0"/>
    <n v="32"/>
    <n v="210"/>
    <n v="6720"/>
    <x v="6"/>
  </r>
  <r>
    <x v="6"/>
    <x v="1"/>
    <x v="0"/>
    <n v="17"/>
    <n v="199"/>
    <n v="3383"/>
    <x v="6"/>
  </r>
  <r>
    <x v="6"/>
    <x v="2"/>
    <x v="0"/>
    <n v="8"/>
    <n v="322"/>
    <n v="2576"/>
    <x v="6"/>
  </r>
  <r>
    <x v="6"/>
    <x v="3"/>
    <x v="0"/>
    <n v="10"/>
    <n v="161"/>
    <n v="1610"/>
    <x v="6"/>
  </r>
  <r>
    <x v="6"/>
    <x v="4"/>
    <x v="0"/>
    <n v="4"/>
    <n v="109"/>
    <n v="436"/>
    <x v="6"/>
  </r>
  <r>
    <x v="6"/>
    <x v="5"/>
    <x v="0"/>
    <n v="3"/>
    <n v="122"/>
    <n v="366"/>
    <x v="6"/>
  </r>
  <r>
    <x v="6"/>
    <x v="6"/>
    <x v="0"/>
    <n v="3"/>
    <n v="96"/>
    <n v="288"/>
    <x v="6"/>
  </r>
  <r>
    <x v="6"/>
    <x v="7"/>
    <x v="0"/>
    <n v="1"/>
    <n v="73"/>
    <n v="73"/>
    <x v="6"/>
  </r>
  <r>
    <x v="6"/>
    <x v="8"/>
    <x v="0"/>
    <n v="2"/>
    <n v="225"/>
    <n v="450"/>
    <x v="6"/>
  </r>
  <r>
    <x v="6"/>
    <x v="9"/>
    <x v="0"/>
    <n v="0"/>
    <n v="559"/>
    <n v="0"/>
    <x v="6"/>
  </r>
  <r>
    <x v="6"/>
    <x v="10"/>
    <x v="0"/>
    <n v="33"/>
    <n v="3199"/>
    <n v="105567"/>
    <x v="6"/>
  </r>
  <r>
    <x v="6"/>
    <x v="11"/>
    <x v="0"/>
    <n v="16"/>
    <n v="371"/>
    <n v="5936"/>
    <x v="6"/>
  </r>
  <r>
    <x v="6"/>
    <x v="12"/>
    <x v="0"/>
    <n v="10"/>
    <n v="2300"/>
    <n v="23000"/>
    <x v="6"/>
  </r>
  <r>
    <x v="6"/>
    <x v="13"/>
    <x v="0"/>
    <n v="8"/>
    <n v="499"/>
    <n v="3992"/>
    <x v="6"/>
  </r>
  <r>
    <x v="6"/>
    <x v="14"/>
    <x v="0"/>
    <n v="5"/>
    <n v="299"/>
    <n v="1495"/>
    <x v="6"/>
  </r>
  <r>
    <x v="6"/>
    <x v="15"/>
    <x v="0"/>
    <n v="2"/>
    <n v="901"/>
    <n v="1802"/>
    <x v="6"/>
  </r>
  <r>
    <x v="6"/>
    <x v="16"/>
    <x v="0"/>
    <n v="4"/>
    <n v="929"/>
    <n v="3716"/>
    <x v="6"/>
  </r>
  <r>
    <x v="6"/>
    <x v="17"/>
    <x v="0"/>
    <n v="1"/>
    <n v="1030"/>
    <n v="1030"/>
    <x v="6"/>
  </r>
  <r>
    <x v="6"/>
    <x v="18"/>
    <x v="0"/>
    <n v="1"/>
    <n v="1222"/>
    <n v="1222"/>
    <x v="6"/>
  </r>
  <r>
    <x v="6"/>
    <x v="19"/>
    <x v="0"/>
    <n v="1"/>
    <n v="649"/>
    <n v="649"/>
    <x v="6"/>
  </r>
  <r>
    <x v="6"/>
    <x v="20"/>
    <x v="0"/>
    <n v="28"/>
    <n v="1800"/>
    <n v="50400"/>
    <x v="6"/>
  </r>
  <r>
    <x v="6"/>
    <x v="21"/>
    <x v="0"/>
    <n v="13"/>
    <n v="345"/>
    <n v="4485"/>
    <x v="6"/>
  </r>
  <r>
    <x v="6"/>
    <x v="22"/>
    <x v="0"/>
    <n v="11"/>
    <n v="350"/>
    <n v="3850"/>
    <x v="6"/>
  </r>
  <r>
    <x v="6"/>
    <x v="23"/>
    <x v="0"/>
    <n v="10"/>
    <n v="1575"/>
    <n v="15750"/>
    <x v="6"/>
  </r>
  <r>
    <x v="6"/>
    <x v="24"/>
    <x v="0"/>
    <n v="5"/>
    <n v="1045"/>
    <n v="5225"/>
    <x v="6"/>
  </r>
  <r>
    <x v="6"/>
    <x v="25"/>
    <x v="0"/>
    <n v="3"/>
    <n v="1186"/>
    <n v="3558"/>
    <x v="6"/>
  </r>
  <r>
    <x v="6"/>
    <x v="26"/>
    <x v="0"/>
    <n v="3"/>
    <n v="374"/>
    <n v="1122"/>
    <x v="6"/>
  </r>
  <r>
    <x v="6"/>
    <x v="27"/>
    <x v="0"/>
    <n v="2"/>
    <n v="1500"/>
    <n v="3000"/>
    <x v="6"/>
  </r>
  <r>
    <x v="6"/>
    <x v="28"/>
    <x v="0"/>
    <n v="0"/>
    <n v="1800"/>
    <n v="0"/>
    <x v="6"/>
  </r>
  <r>
    <x v="6"/>
    <x v="29"/>
    <x v="0"/>
    <n v="0"/>
    <n v="1477"/>
    <n v="0"/>
    <x v="6"/>
  </r>
  <r>
    <x v="6"/>
    <x v="0"/>
    <x v="1"/>
    <n v="19"/>
    <n v="210"/>
    <n v="3990"/>
    <x v="6"/>
  </r>
  <r>
    <x v="6"/>
    <x v="1"/>
    <x v="1"/>
    <n v="11"/>
    <n v="199"/>
    <n v="2189"/>
    <x v="6"/>
  </r>
  <r>
    <x v="6"/>
    <x v="2"/>
    <x v="1"/>
    <n v="6"/>
    <n v="322"/>
    <n v="1932"/>
    <x v="6"/>
  </r>
  <r>
    <x v="6"/>
    <x v="3"/>
    <x v="1"/>
    <n v="6"/>
    <n v="161"/>
    <n v="966"/>
    <x v="6"/>
  </r>
  <r>
    <x v="6"/>
    <x v="4"/>
    <x v="1"/>
    <n v="3"/>
    <n v="109"/>
    <n v="327"/>
    <x v="6"/>
  </r>
  <r>
    <x v="6"/>
    <x v="5"/>
    <x v="1"/>
    <n v="2"/>
    <n v="122"/>
    <n v="244"/>
    <x v="6"/>
  </r>
  <r>
    <x v="6"/>
    <x v="6"/>
    <x v="1"/>
    <n v="2"/>
    <n v="96"/>
    <n v="192"/>
    <x v="6"/>
  </r>
  <r>
    <x v="6"/>
    <x v="7"/>
    <x v="1"/>
    <n v="0"/>
    <n v="73"/>
    <n v="0"/>
    <x v="6"/>
  </r>
  <r>
    <x v="6"/>
    <x v="8"/>
    <x v="1"/>
    <n v="1"/>
    <n v="225"/>
    <n v="225"/>
    <x v="6"/>
  </r>
  <r>
    <x v="6"/>
    <x v="9"/>
    <x v="1"/>
    <n v="0"/>
    <n v="559"/>
    <n v="0"/>
    <x v="6"/>
  </r>
  <r>
    <x v="6"/>
    <x v="10"/>
    <x v="1"/>
    <n v="2"/>
    <n v="3199"/>
    <n v="6398"/>
    <x v="6"/>
  </r>
  <r>
    <x v="6"/>
    <x v="11"/>
    <x v="1"/>
    <n v="7"/>
    <n v="371"/>
    <n v="2597"/>
    <x v="6"/>
  </r>
  <r>
    <x v="6"/>
    <x v="12"/>
    <x v="1"/>
    <n v="5"/>
    <n v="2300"/>
    <n v="11500"/>
    <x v="6"/>
  </r>
  <r>
    <x v="6"/>
    <x v="13"/>
    <x v="1"/>
    <n v="2"/>
    <n v="499"/>
    <n v="998"/>
    <x v="6"/>
  </r>
  <r>
    <x v="6"/>
    <x v="14"/>
    <x v="1"/>
    <n v="4"/>
    <n v="299"/>
    <n v="1196"/>
    <x v="6"/>
  </r>
  <r>
    <x v="6"/>
    <x v="15"/>
    <x v="1"/>
    <n v="2"/>
    <n v="901"/>
    <n v="1802"/>
    <x v="6"/>
  </r>
  <r>
    <x v="6"/>
    <x v="16"/>
    <x v="1"/>
    <n v="4"/>
    <n v="929"/>
    <n v="3716"/>
    <x v="6"/>
  </r>
  <r>
    <x v="6"/>
    <x v="17"/>
    <x v="1"/>
    <n v="1"/>
    <n v="1030"/>
    <n v="1030"/>
    <x v="6"/>
  </r>
  <r>
    <x v="6"/>
    <x v="18"/>
    <x v="1"/>
    <n v="0"/>
    <n v="1222"/>
    <n v="0"/>
    <x v="6"/>
  </r>
  <r>
    <x v="6"/>
    <x v="19"/>
    <x v="1"/>
    <n v="0"/>
    <n v="649"/>
    <n v="0"/>
    <x v="6"/>
  </r>
  <r>
    <x v="6"/>
    <x v="20"/>
    <x v="1"/>
    <n v="25"/>
    <n v="1800"/>
    <n v="45000"/>
    <x v="6"/>
  </r>
  <r>
    <x v="6"/>
    <x v="21"/>
    <x v="1"/>
    <n v="10"/>
    <n v="345"/>
    <n v="3450"/>
    <x v="6"/>
  </r>
  <r>
    <x v="6"/>
    <x v="22"/>
    <x v="1"/>
    <n v="6"/>
    <n v="350"/>
    <n v="2100"/>
    <x v="6"/>
  </r>
  <r>
    <x v="6"/>
    <x v="23"/>
    <x v="1"/>
    <n v="7"/>
    <n v="1575"/>
    <n v="11025"/>
    <x v="6"/>
  </r>
  <r>
    <x v="6"/>
    <x v="24"/>
    <x v="1"/>
    <n v="5"/>
    <n v="1045"/>
    <n v="5225"/>
    <x v="6"/>
  </r>
  <r>
    <x v="6"/>
    <x v="25"/>
    <x v="1"/>
    <n v="2"/>
    <n v="1186"/>
    <n v="2372"/>
    <x v="6"/>
  </r>
  <r>
    <x v="6"/>
    <x v="26"/>
    <x v="1"/>
    <n v="0"/>
    <n v="374"/>
    <n v="0"/>
    <x v="6"/>
  </r>
  <r>
    <x v="6"/>
    <x v="27"/>
    <x v="1"/>
    <n v="1"/>
    <n v="1500"/>
    <n v="1500"/>
    <x v="6"/>
  </r>
  <r>
    <x v="6"/>
    <x v="28"/>
    <x v="1"/>
    <n v="0"/>
    <n v="1800"/>
    <n v="0"/>
    <x v="6"/>
  </r>
  <r>
    <x v="6"/>
    <x v="29"/>
    <x v="1"/>
    <n v="0"/>
    <n v="1477"/>
    <n v="0"/>
    <x v="6"/>
  </r>
  <r>
    <x v="6"/>
    <x v="0"/>
    <x v="2"/>
    <n v="11"/>
    <n v="210"/>
    <n v="2310"/>
    <x v="6"/>
  </r>
  <r>
    <x v="6"/>
    <x v="1"/>
    <x v="2"/>
    <n v="1"/>
    <n v="199"/>
    <n v="199"/>
    <x v="6"/>
  </r>
  <r>
    <x v="6"/>
    <x v="2"/>
    <x v="2"/>
    <n v="6"/>
    <n v="322"/>
    <n v="1932"/>
    <x v="6"/>
  </r>
  <r>
    <x v="6"/>
    <x v="3"/>
    <x v="2"/>
    <n v="3"/>
    <n v="161"/>
    <n v="483"/>
    <x v="6"/>
  </r>
  <r>
    <x v="6"/>
    <x v="4"/>
    <x v="2"/>
    <n v="3"/>
    <n v="109"/>
    <n v="327"/>
    <x v="6"/>
  </r>
  <r>
    <x v="6"/>
    <x v="5"/>
    <x v="2"/>
    <n v="2"/>
    <n v="122"/>
    <n v="244"/>
    <x v="6"/>
  </r>
  <r>
    <x v="6"/>
    <x v="6"/>
    <x v="2"/>
    <n v="2"/>
    <n v="96"/>
    <n v="192"/>
    <x v="6"/>
  </r>
  <r>
    <x v="6"/>
    <x v="7"/>
    <x v="2"/>
    <n v="2"/>
    <n v="73"/>
    <n v="146"/>
    <x v="6"/>
  </r>
  <r>
    <x v="6"/>
    <x v="8"/>
    <x v="2"/>
    <n v="2"/>
    <n v="225"/>
    <n v="450"/>
    <x v="6"/>
  </r>
  <r>
    <x v="6"/>
    <x v="9"/>
    <x v="2"/>
    <n v="2"/>
    <n v="559"/>
    <n v="1118"/>
    <x v="6"/>
  </r>
  <r>
    <x v="6"/>
    <x v="10"/>
    <x v="2"/>
    <n v="21"/>
    <n v="3199"/>
    <n v="67179"/>
    <x v="6"/>
  </r>
  <r>
    <x v="6"/>
    <x v="11"/>
    <x v="2"/>
    <n v="9"/>
    <n v="371"/>
    <n v="3339"/>
    <x v="6"/>
  </r>
  <r>
    <x v="6"/>
    <x v="12"/>
    <x v="2"/>
    <n v="10"/>
    <n v="2300"/>
    <n v="23000"/>
    <x v="6"/>
  </r>
  <r>
    <x v="6"/>
    <x v="13"/>
    <x v="2"/>
    <n v="10"/>
    <n v="499"/>
    <n v="4990"/>
    <x v="6"/>
  </r>
  <r>
    <x v="6"/>
    <x v="14"/>
    <x v="2"/>
    <n v="1"/>
    <n v="299"/>
    <n v="299"/>
    <x v="6"/>
  </r>
  <r>
    <x v="6"/>
    <x v="15"/>
    <x v="2"/>
    <n v="2"/>
    <n v="901"/>
    <n v="1802"/>
    <x v="6"/>
  </r>
  <r>
    <x v="6"/>
    <x v="16"/>
    <x v="2"/>
    <n v="1"/>
    <n v="929"/>
    <n v="929"/>
    <x v="6"/>
  </r>
  <r>
    <x v="6"/>
    <x v="17"/>
    <x v="2"/>
    <n v="1"/>
    <n v="1030"/>
    <n v="1030"/>
    <x v="6"/>
  </r>
  <r>
    <x v="6"/>
    <x v="18"/>
    <x v="2"/>
    <n v="3"/>
    <n v="1222"/>
    <n v="3666"/>
    <x v="6"/>
  </r>
  <r>
    <x v="6"/>
    <x v="19"/>
    <x v="2"/>
    <n v="2"/>
    <n v="649"/>
    <n v="1298"/>
    <x v="6"/>
  </r>
  <r>
    <x v="6"/>
    <x v="20"/>
    <x v="2"/>
    <n v="11"/>
    <n v="1800"/>
    <n v="19800"/>
    <x v="6"/>
  </r>
  <r>
    <x v="6"/>
    <x v="21"/>
    <x v="2"/>
    <n v="11"/>
    <n v="345"/>
    <n v="3795"/>
    <x v="6"/>
  </r>
  <r>
    <x v="6"/>
    <x v="22"/>
    <x v="2"/>
    <n v="6"/>
    <n v="350"/>
    <n v="2100"/>
    <x v="6"/>
  </r>
  <r>
    <x v="6"/>
    <x v="23"/>
    <x v="2"/>
    <n v="2"/>
    <n v="1575"/>
    <n v="3150"/>
    <x v="6"/>
  </r>
  <r>
    <x v="6"/>
    <x v="24"/>
    <x v="2"/>
    <n v="2"/>
    <n v="1045"/>
    <n v="2090"/>
    <x v="6"/>
  </r>
  <r>
    <x v="6"/>
    <x v="25"/>
    <x v="2"/>
    <n v="3"/>
    <n v="1186"/>
    <n v="3558"/>
    <x v="6"/>
  </r>
  <r>
    <x v="6"/>
    <x v="26"/>
    <x v="2"/>
    <n v="3"/>
    <n v="374"/>
    <n v="1122"/>
    <x v="6"/>
  </r>
  <r>
    <x v="6"/>
    <x v="27"/>
    <x v="2"/>
    <n v="2"/>
    <n v="1500"/>
    <n v="3000"/>
    <x v="6"/>
  </r>
  <r>
    <x v="6"/>
    <x v="28"/>
    <x v="2"/>
    <n v="1"/>
    <n v="1800"/>
    <n v="1800"/>
    <x v="6"/>
  </r>
  <r>
    <x v="6"/>
    <x v="29"/>
    <x v="2"/>
    <n v="0"/>
    <n v="1477"/>
    <n v="0"/>
    <x v="6"/>
  </r>
  <r>
    <x v="7"/>
    <x v="0"/>
    <x v="0"/>
    <n v="28"/>
    <n v="210"/>
    <n v="5880"/>
    <x v="0"/>
  </r>
  <r>
    <x v="7"/>
    <x v="1"/>
    <x v="0"/>
    <n v="13"/>
    <n v="199"/>
    <n v="2587"/>
    <x v="0"/>
  </r>
  <r>
    <x v="7"/>
    <x v="2"/>
    <x v="0"/>
    <n v="11"/>
    <n v="322"/>
    <n v="3542"/>
    <x v="0"/>
  </r>
  <r>
    <x v="7"/>
    <x v="3"/>
    <x v="0"/>
    <n v="7"/>
    <n v="161"/>
    <n v="1127"/>
    <x v="0"/>
  </r>
  <r>
    <x v="7"/>
    <x v="4"/>
    <x v="0"/>
    <n v="5"/>
    <n v="109"/>
    <n v="545"/>
    <x v="0"/>
  </r>
  <r>
    <x v="7"/>
    <x v="5"/>
    <x v="0"/>
    <n v="2"/>
    <n v="122"/>
    <n v="244"/>
    <x v="0"/>
  </r>
  <r>
    <x v="7"/>
    <x v="6"/>
    <x v="0"/>
    <n v="4"/>
    <n v="96"/>
    <n v="384"/>
    <x v="0"/>
  </r>
  <r>
    <x v="7"/>
    <x v="7"/>
    <x v="0"/>
    <n v="2"/>
    <n v="73"/>
    <n v="146"/>
    <x v="0"/>
  </r>
  <r>
    <x v="7"/>
    <x v="8"/>
    <x v="0"/>
    <n v="0"/>
    <n v="225"/>
    <n v="0"/>
    <x v="0"/>
  </r>
  <r>
    <x v="7"/>
    <x v="9"/>
    <x v="0"/>
    <n v="0"/>
    <n v="559"/>
    <n v="0"/>
    <x v="0"/>
  </r>
  <r>
    <x v="7"/>
    <x v="10"/>
    <x v="0"/>
    <n v="34"/>
    <n v="3199"/>
    <n v="108766"/>
    <x v="0"/>
  </r>
  <r>
    <x v="7"/>
    <x v="11"/>
    <x v="0"/>
    <n v="12"/>
    <n v="371"/>
    <n v="4452"/>
    <x v="0"/>
  </r>
  <r>
    <x v="7"/>
    <x v="12"/>
    <x v="0"/>
    <n v="13"/>
    <n v="2300"/>
    <n v="29900"/>
    <x v="0"/>
  </r>
  <r>
    <x v="7"/>
    <x v="13"/>
    <x v="0"/>
    <n v="12"/>
    <n v="499"/>
    <n v="5988"/>
    <x v="0"/>
  </r>
  <r>
    <x v="7"/>
    <x v="14"/>
    <x v="0"/>
    <n v="5"/>
    <n v="299"/>
    <n v="1495"/>
    <x v="0"/>
  </r>
  <r>
    <x v="7"/>
    <x v="15"/>
    <x v="0"/>
    <n v="2"/>
    <n v="901"/>
    <n v="1802"/>
    <x v="0"/>
  </r>
  <r>
    <x v="7"/>
    <x v="16"/>
    <x v="0"/>
    <n v="3"/>
    <n v="929"/>
    <n v="2787"/>
    <x v="0"/>
  </r>
  <r>
    <x v="7"/>
    <x v="17"/>
    <x v="0"/>
    <n v="0"/>
    <n v="1030"/>
    <n v="0"/>
    <x v="0"/>
  </r>
  <r>
    <x v="7"/>
    <x v="18"/>
    <x v="0"/>
    <n v="2"/>
    <n v="1222"/>
    <n v="2444"/>
    <x v="0"/>
  </r>
  <r>
    <x v="7"/>
    <x v="19"/>
    <x v="0"/>
    <n v="1"/>
    <n v="649"/>
    <n v="649"/>
    <x v="0"/>
  </r>
  <r>
    <x v="7"/>
    <x v="20"/>
    <x v="0"/>
    <n v="30"/>
    <n v="1800"/>
    <n v="54000"/>
    <x v="0"/>
  </r>
  <r>
    <x v="7"/>
    <x v="21"/>
    <x v="0"/>
    <n v="12"/>
    <n v="345"/>
    <n v="4140"/>
    <x v="0"/>
  </r>
  <r>
    <x v="7"/>
    <x v="22"/>
    <x v="0"/>
    <n v="10"/>
    <n v="350"/>
    <n v="3500"/>
    <x v="0"/>
  </r>
  <r>
    <x v="7"/>
    <x v="23"/>
    <x v="0"/>
    <n v="10"/>
    <n v="1575"/>
    <n v="15750"/>
    <x v="0"/>
  </r>
  <r>
    <x v="7"/>
    <x v="24"/>
    <x v="0"/>
    <n v="7"/>
    <n v="1045"/>
    <n v="7315"/>
    <x v="0"/>
  </r>
  <r>
    <x v="7"/>
    <x v="25"/>
    <x v="0"/>
    <n v="2"/>
    <n v="1186"/>
    <n v="2372"/>
    <x v="0"/>
  </r>
  <r>
    <x v="7"/>
    <x v="26"/>
    <x v="0"/>
    <n v="4"/>
    <n v="374"/>
    <n v="1496"/>
    <x v="0"/>
  </r>
  <r>
    <x v="7"/>
    <x v="27"/>
    <x v="0"/>
    <n v="0"/>
    <n v="1500"/>
    <n v="0"/>
    <x v="0"/>
  </r>
  <r>
    <x v="7"/>
    <x v="28"/>
    <x v="0"/>
    <n v="2"/>
    <n v="1800"/>
    <n v="3600"/>
    <x v="0"/>
  </r>
  <r>
    <x v="7"/>
    <x v="29"/>
    <x v="0"/>
    <n v="0"/>
    <n v="1477"/>
    <n v="0"/>
    <x v="0"/>
  </r>
  <r>
    <x v="7"/>
    <x v="0"/>
    <x v="1"/>
    <n v="18"/>
    <n v="210"/>
    <n v="3780"/>
    <x v="0"/>
  </r>
  <r>
    <x v="7"/>
    <x v="1"/>
    <x v="1"/>
    <n v="9"/>
    <n v="199"/>
    <n v="1791"/>
    <x v="0"/>
  </r>
  <r>
    <x v="7"/>
    <x v="2"/>
    <x v="1"/>
    <n v="8"/>
    <n v="322"/>
    <n v="2576"/>
    <x v="0"/>
  </r>
  <r>
    <x v="7"/>
    <x v="3"/>
    <x v="1"/>
    <n v="6"/>
    <n v="161"/>
    <n v="966"/>
    <x v="0"/>
  </r>
  <r>
    <x v="7"/>
    <x v="4"/>
    <x v="1"/>
    <n v="3"/>
    <n v="109"/>
    <n v="327"/>
    <x v="0"/>
  </r>
  <r>
    <x v="7"/>
    <x v="5"/>
    <x v="1"/>
    <n v="2"/>
    <n v="122"/>
    <n v="244"/>
    <x v="0"/>
  </r>
  <r>
    <x v="7"/>
    <x v="6"/>
    <x v="1"/>
    <n v="2"/>
    <n v="96"/>
    <n v="192"/>
    <x v="0"/>
  </r>
  <r>
    <x v="7"/>
    <x v="7"/>
    <x v="1"/>
    <n v="1"/>
    <n v="73"/>
    <n v="73"/>
    <x v="0"/>
  </r>
  <r>
    <x v="7"/>
    <x v="8"/>
    <x v="1"/>
    <n v="0"/>
    <n v="225"/>
    <n v="0"/>
    <x v="0"/>
  </r>
  <r>
    <x v="7"/>
    <x v="9"/>
    <x v="1"/>
    <n v="0"/>
    <n v="559"/>
    <n v="0"/>
    <x v="0"/>
  </r>
  <r>
    <x v="7"/>
    <x v="10"/>
    <x v="1"/>
    <n v="24"/>
    <n v="3199"/>
    <n v="76776"/>
    <x v="0"/>
  </r>
  <r>
    <x v="7"/>
    <x v="11"/>
    <x v="1"/>
    <n v="3"/>
    <n v="371"/>
    <n v="1113"/>
    <x v="0"/>
  </r>
  <r>
    <x v="7"/>
    <x v="12"/>
    <x v="1"/>
    <n v="0"/>
    <n v="2300"/>
    <n v="0"/>
    <x v="0"/>
  </r>
  <r>
    <x v="7"/>
    <x v="13"/>
    <x v="1"/>
    <n v="7"/>
    <n v="499"/>
    <n v="3493"/>
    <x v="0"/>
  </r>
  <r>
    <x v="7"/>
    <x v="14"/>
    <x v="1"/>
    <n v="2"/>
    <n v="299"/>
    <n v="598"/>
    <x v="0"/>
  </r>
  <r>
    <x v="7"/>
    <x v="15"/>
    <x v="1"/>
    <n v="0"/>
    <n v="901"/>
    <n v="0"/>
    <x v="0"/>
  </r>
  <r>
    <x v="7"/>
    <x v="16"/>
    <x v="1"/>
    <n v="2"/>
    <n v="929"/>
    <n v="1858"/>
    <x v="0"/>
  </r>
  <r>
    <x v="7"/>
    <x v="17"/>
    <x v="1"/>
    <n v="0"/>
    <n v="1030"/>
    <n v="0"/>
    <x v="0"/>
  </r>
  <r>
    <x v="7"/>
    <x v="18"/>
    <x v="1"/>
    <n v="0"/>
    <n v="1222"/>
    <n v="0"/>
    <x v="0"/>
  </r>
  <r>
    <x v="7"/>
    <x v="19"/>
    <x v="1"/>
    <n v="0"/>
    <n v="649"/>
    <n v="0"/>
    <x v="0"/>
  </r>
  <r>
    <x v="7"/>
    <x v="20"/>
    <x v="1"/>
    <n v="22"/>
    <n v="1800"/>
    <n v="39600"/>
    <x v="0"/>
  </r>
  <r>
    <x v="7"/>
    <x v="21"/>
    <x v="1"/>
    <n v="10"/>
    <n v="345"/>
    <n v="3450"/>
    <x v="0"/>
  </r>
  <r>
    <x v="7"/>
    <x v="22"/>
    <x v="1"/>
    <n v="9"/>
    <n v="350"/>
    <n v="3150"/>
    <x v="0"/>
  </r>
  <r>
    <x v="7"/>
    <x v="23"/>
    <x v="1"/>
    <n v="6"/>
    <n v="1575"/>
    <n v="9450"/>
    <x v="0"/>
  </r>
  <r>
    <x v="7"/>
    <x v="24"/>
    <x v="1"/>
    <n v="1"/>
    <n v="1045"/>
    <n v="1045"/>
    <x v="0"/>
  </r>
  <r>
    <x v="7"/>
    <x v="25"/>
    <x v="1"/>
    <n v="1"/>
    <n v="1186"/>
    <n v="1186"/>
    <x v="0"/>
  </r>
  <r>
    <x v="7"/>
    <x v="26"/>
    <x v="1"/>
    <n v="0"/>
    <n v="374"/>
    <n v="0"/>
    <x v="0"/>
  </r>
  <r>
    <x v="7"/>
    <x v="27"/>
    <x v="1"/>
    <n v="0"/>
    <n v="1500"/>
    <n v="0"/>
    <x v="0"/>
  </r>
  <r>
    <x v="7"/>
    <x v="28"/>
    <x v="1"/>
    <n v="1"/>
    <n v="1800"/>
    <n v="1800"/>
    <x v="0"/>
  </r>
  <r>
    <x v="7"/>
    <x v="29"/>
    <x v="1"/>
    <n v="0"/>
    <n v="1477"/>
    <n v="0"/>
    <x v="0"/>
  </r>
  <r>
    <x v="7"/>
    <x v="0"/>
    <x v="2"/>
    <n v="13"/>
    <n v="210"/>
    <n v="2730"/>
    <x v="0"/>
  </r>
  <r>
    <x v="7"/>
    <x v="1"/>
    <x v="2"/>
    <n v="6"/>
    <n v="199"/>
    <n v="1194"/>
    <x v="0"/>
  </r>
  <r>
    <x v="7"/>
    <x v="2"/>
    <x v="2"/>
    <n v="6"/>
    <n v="322"/>
    <n v="1932"/>
    <x v="0"/>
  </r>
  <r>
    <x v="7"/>
    <x v="3"/>
    <x v="2"/>
    <n v="4"/>
    <n v="161"/>
    <n v="644"/>
    <x v="0"/>
  </r>
  <r>
    <x v="7"/>
    <x v="4"/>
    <x v="2"/>
    <n v="5"/>
    <n v="109"/>
    <n v="545"/>
    <x v="0"/>
  </r>
  <r>
    <x v="7"/>
    <x v="5"/>
    <x v="2"/>
    <n v="2"/>
    <n v="122"/>
    <n v="244"/>
    <x v="0"/>
  </r>
  <r>
    <x v="7"/>
    <x v="6"/>
    <x v="2"/>
    <n v="2"/>
    <n v="96"/>
    <n v="192"/>
    <x v="0"/>
  </r>
  <r>
    <x v="7"/>
    <x v="7"/>
    <x v="2"/>
    <n v="1"/>
    <n v="73"/>
    <n v="73"/>
    <x v="0"/>
  </r>
  <r>
    <x v="7"/>
    <x v="8"/>
    <x v="2"/>
    <n v="1"/>
    <n v="225"/>
    <n v="225"/>
    <x v="0"/>
  </r>
  <r>
    <x v="7"/>
    <x v="9"/>
    <x v="2"/>
    <n v="0"/>
    <n v="559"/>
    <n v="0"/>
    <x v="0"/>
  </r>
  <r>
    <x v="7"/>
    <x v="10"/>
    <x v="2"/>
    <n v="1"/>
    <n v="3199"/>
    <n v="3199"/>
    <x v="0"/>
  </r>
  <r>
    <x v="7"/>
    <x v="11"/>
    <x v="2"/>
    <n v="10"/>
    <n v="371"/>
    <n v="3710"/>
    <x v="0"/>
  </r>
  <r>
    <x v="7"/>
    <x v="12"/>
    <x v="2"/>
    <n v="10"/>
    <n v="2300"/>
    <n v="23000"/>
    <x v="0"/>
  </r>
  <r>
    <x v="7"/>
    <x v="13"/>
    <x v="2"/>
    <n v="1"/>
    <n v="499"/>
    <n v="499"/>
    <x v="0"/>
  </r>
  <r>
    <x v="7"/>
    <x v="14"/>
    <x v="2"/>
    <n v="4"/>
    <n v="299"/>
    <n v="1196"/>
    <x v="0"/>
  </r>
  <r>
    <x v="7"/>
    <x v="15"/>
    <x v="2"/>
    <n v="3"/>
    <n v="901"/>
    <n v="2703"/>
    <x v="0"/>
  </r>
  <r>
    <x v="7"/>
    <x v="16"/>
    <x v="2"/>
    <n v="2"/>
    <n v="929"/>
    <n v="1858"/>
    <x v="0"/>
  </r>
  <r>
    <x v="7"/>
    <x v="17"/>
    <x v="2"/>
    <n v="1"/>
    <n v="1030"/>
    <n v="1030"/>
    <x v="0"/>
  </r>
  <r>
    <x v="7"/>
    <x v="18"/>
    <x v="2"/>
    <n v="2"/>
    <n v="1222"/>
    <n v="2444"/>
    <x v="0"/>
  </r>
  <r>
    <x v="7"/>
    <x v="19"/>
    <x v="2"/>
    <n v="2"/>
    <n v="649"/>
    <n v="1298"/>
    <x v="0"/>
  </r>
  <r>
    <x v="7"/>
    <x v="20"/>
    <x v="2"/>
    <n v="6"/>
    <n v="1800"/>
    <n v="10800"/>
    <x v="0"/>
  </r>
  <r>
    <x v="7"/>
    <x v="21"/>
    <x v="2"/>
    <n v="8"/>
    <n v="345"/>
    <n v="2760"/>
    <x v="0"/>
  </r>
  <r>
    <x v="7"/>
    <x v="22"/>
    <x v="2"/>
    <n v="6"/>
    <n v="350"/>
    <n v="2100"/>
    <x v="0"/>
  </r>
  <r>
    <x v="7"/>
    <x v="23"/>
    <x v="2"/>
    <n v="2"/>
    <n v="1575"/>
    <n v="3150"/>
    <x v="0"/>
  </r>
  <r>
    <x v="7"/>
    <x v="24"/>
    <x v="2"/>
    <n v="5"/>
    <n v="1045"/>
    <n v="5225"/>
    <x v="0"/>
  </r>
  <r>
    <x v="7"/>
    <x v="25"/>
    <x v="2"/>
    <n v="2"/>
    <n v="1186"/>
    <n v="2372"/>
    <x v="0"/>
  </r>
  <r>
    <x v="7"/>
    <x v="26"/>
    <x v="2"/>
    <n v="4"/>
    <n v="374"/>
    <n v="1496"/>
    <x v="0"/>
  </r>
  <r>
    <x v="7"/>
    <x v="27"/>
    <x v="2"/>
    <n v="1"/>
    <n v="1500"/>
    <n v="1500"/>
    <x v="0"/>
  </r>
  <r>
    <x v="7"/>
    <x v="28"/>
    <x v="2"/>
    <n v="2"/>
    <n v="1800"/>
    <n v="3600"/>
    <x v="0"/>
  </r>
  <r>
    <x v="7"/>
    <x v="29"/>
    <x v="2"/>
    <n v="1"/>
    <n v="1477"/>
    <n v="1477"/>
    <x v="0"/>
  </r>
  <r>
    <x v="8"/>
    <x v="0"/>
    <x v="0"/>
    <n v="27"/>
    <n v="210"/>
    <n v="5670"/>
    <x v="1"/>
  </r>
  <r>
    <x v="8"/>
    <x v="1"/>
    <x v="0"/>
    <n v="16"/>
    <n v="199"/>
    <n v="3184"/>
    <x v="1"/>
  </r>
  <r>
    <x v="8"/>
    <x v="2"/>
    <x v="0"/>
    <n v="11"/>
    <n v="322"/>
    <n v="3542"/>
    <x v="1"/>
  </r>
  <r>
    <x v="8"/>
    <x v="3"/>
    <x v="0"/>
    <n v="8"/>
    <n v="161"/>
    <n v="1288"/>
    <x v="1"/>
  </r>
  <r>
    <x v="8"/>
    <x v="4"/>
    <x v="0"/>
    <n v="7"/>
    <n v="109"/>
    <n v="763"/>
    <x v="1"/>
  </r>
  <r>
    <x v="8"/>
    <x v="5"/>
    <x v="0"/>
    <n v="4"/>
    <n v="122"/>
    <n v="488"/>
    <x v="1"/>
  </r>
  <r>
    <x v="8"/>
    <x v="6"/>
    <x v="0"/>
    <n v="2"/>
    <n v="96"/>
    <n v="192"/>
    <x v="1"/>
  </r>
  <r>
    <x v="8"/>
    <x v="7"/>
    <x v="0"/>
    <n v="2"/>
    <n v="73"/>
    <n v="146"/>
    <x v="1"/>
  </r>
  <r>
    <x v="8"/>
    <x v="8"/>
    <x v="0"/>
    <n v="1"/>
    <n v="225"/>
    <n v="225"/>
    <x v="1"/>
  </r>
  <r>
    <x v="8"/>
    <x v="9"/>
    <x v="0"/>
    <n v="0"/>
    <n v="559"/>
    <n v="0"/>
    <x v="1"/>
  </r>
  <r>
    <x v="8"/>
    <x v="10"/>
    <x v="0"/>
    <n v="30"/>
    <n v="3199"/>
    <n v="95970"/>
    <x v="1"/>
  </r>
  <r>
    <x v="8"/>
    <x v="11"/>
    <x v="0"/>
    <n v="14"/>
    <n v="371"/>
    <n v="5194"/>
    <x v="1"/>
  </r>
  <r>
    <x v="8"/>
    <x v="12"/>
    <x v="0"/>
    <n v="11"/>
    <n v="2300"/>
    <n v="25300"/>
    <x v="1"/>
  </r>
  <r>
    <x v="8"/>
    <x v="13"/>
    <x v="0"/>
    <n v="8"/>
    <n v="499"/>
    <n v="3992"/>
    <x v="1"/>
  </r>
  <r>
    <x v="8"/>
    <x v="14"/>
    <x v="0"/>
    <n v="7"/>
    <n v="299"/>
    <n v="2093"/>
    <x v="1"/>
  </r>
  <r>
    <x v="8"/>
    <x v="15"/>
    <x v="0"/>
    <n v="2"/>
    <n v="901"/>
    <n v="1802"/>
    <x v="1"/>
  </r>
  <r>
    <x v="8"/>
    <x v="16"/>
    <x v="0"/>
    <n v="2"/>
    <n v="929"/>
    <n v="1858"/>
    <x v="1"/>
  </r>
  <r>
    <x v="8"/>
    <x v="17"/>
    <x v="0"/>
    <n v="2"/>
    <n v="1030"/>
    <n v="2060"/>
    <x v="1"/>
  </r>
  <r>
    <x v="8"/>
    <x v="18"/>
    <x v="0"/>
    <n v="1"/>
    <n v="1222"/>
    <n v="1222"/>
    <x v="1"/>
  </r>
  <r>
    <x v="8"/>
    <x v="19"/>
    <x v="0"/>
    <n v="0"/>
    <n v="649"/>
    <n v="0"/>
    <x v="1"/>
  </r>
  <r>
    <x v="8"/>
    <x v="20"/>
    <x v="0"/>
    <n v="31"/>
    <n v="1800"/>
    <n v="55800"/>
    <x v="1"/>
  </r>
  <r>
    <x v="8"/>
    <x v="21"/>
    <x v="0"/>
    <n v="14"/>
    <n v="345"/>
    <n v="4830"/>
    <x v="1"/>
  </r>
  <r>
    <x v="8"/>
    <x v="22"/>
    <x v="0"/>
    <n v="14"/>
    <n v="350"/>
    <n v="4900"/>
    <x v="1"/>
  </r>
  <r>
    <x v="8"/>
    <x v="23"/>
    <x v="0"/>
    <n v="10"/>
    <n v="1575"/>
    <n v="15750"/>
    <x v="1"/>
  </r>
  <r>
    <x v="8"/>
    <x v="24"/>
    <x v="0"/>
    <n v="6"/>
    <n v="1045"/>
    <n v="6270"/>
    <x v="1"/>
  </r>
  <r>
    <x v="8"/>
    <x v="25"/>
    <x v="0"/>
    <n v="3"/>
    <n v="1186"/>
    <n v="3558"/>
    <x v="1"/>
  </r>
  <r>
    <x v="8"/>
    <x v="26"/>
    <x v="0"/>
    <n v="2"/>
    <n v="374"/>
    <n v="748"/>
    <x v="1"/>
  </r>
  <r>
    <x v="8"/>
    <x v="27"/>
    <x v="0"/>
    <n v="0"/>
    <n v="1500"/>
    <n v="0"/>
    <x v="1"/>
  </r>
  <r>
    <x v="8"/>
    <x v="28"/>
    <x v="0"/>
    <n v="1"/>
    <n v="1800"/>
    <n v="1800"/>
    <x v="1"/>
  </r>
  <r>
    <x v="8"/>
    <x v="29"/>
    <x v="0"/>
    <n v="0"/>
    <n v="1477"/>
    <n v="0"/>
    <x v="1"/>
  </r>
  <r>
    <x v="8"/>
    <x v="0"/>
    <x v="1"/>
    <n v="20"/>
    <n v="210"/>
    <n v="4200"/>
    <x v="1"/>
  </r>
  <r>
    <x v="8"/>
    <x v="1"/>
    <x v="1"/>
    <n v="9"/>
    <n v="199"/>
    <n v="1791"/>
    <x v="1"/>
  </r>
  <r>
    <x v="8"/>
    <x v="2"/>
    <x v="1"/>
    <n v="7"/>
    <n v="322"/>
    <n v="2254"/>
    <x v="1"/>
  </r>
  <r>
    <x v="8"/>
    <x v="3"/>
    <x v="1"/>
    <n v="6"/>
    <n v="161"/>
    <n v="966"/>
    <x v="1"/>
  </r>
  <r>
    <x v="8"/>
    <x v="4"/>
    <x v="1"/>
    <n v="4"/>
    <n v="109"/>
    <n v="436"/>
    <x v="1"/>
  </r>
  <r>
    <x v="8"/>
    <x v="5"/>
    <x v="1"/>
    <n v="3"/>
    <n v="122"/>
    <n v="366"/>
    <x v="1"/>
  </r>
  <r>
    <x v="8"/>
    <x v="6"/>
    <x v="1"/>
    <n v="2"/>
    <n v="96"/>
    <n v="192"/>
    <x v="1"/>
  </r>
  <r>
    <x v="8"/>
    <x v="7"/>
    <x v="1"/>
    <n v="1"/>
    <n v="73"/>
    <n v="73"/>
    <x v="1"/>
  </r>
  <r>
    <x v="8"/>
    <x v="8"/>
    <x v="1"/>
    <n v="0"/>
    <n v="225"/>
    <n v="0"/>
    <x v="1"/>
  </r>
  <r>
    <x v="8"/>
    <x v="9"/>
    <x v="1"/>
    <n v="0"/>
    <n v="559"/>
    <n v="0"/>
    <x v="1"/>
  </r>
  <r>
    <x v="8"/>
    <x v="10"/>
    <x v="1"/>
    <n v="5"/>
    <n v="3199"/>
    <n v="15995"/>
    <x v="1"/>
  </r>
  <r>
    <x v="8"/>
    <x v="11"/>
    <x v="1"/>
    <n v="1"/>
    <n v="371"/>
    <n v="371"/>
    <x v="1"/>
  </r>
  <r>
    <x v="8"/>
    <x v="12"/>
    <x v="1"/>
    <n v="4"/>
    <n v="2300"/>
    <n v="9200"/>
    <x v="1"/>
  </r>
  <r>
    <x v="8"/>
    <x v="13"/>
    <x v="1"/>
    <n v="6"/>
    <n v="499"/>
    <n v="2994"/>
    <x v="1"/>
  </r>
  <r>
    <x v="8"/>
    <x v="14"/>
    <x v="1"/>
    <n v="0"/>
    <n v="299"/>
    <n v="0"/>
    <x v="1"/>
  </r>
  <r>
    <x v="8"/>
    <x v="15"/>
    <x v="1"/>
    <n v="3"/>
    <n v="901"/>
    <n v="2703"/>
    <x v="1"/>
  </r>
  <r>
    <x v="8"/>
    <x v="16"/>
    <x v="1"/>
    <n v="1"/>
    <n v="929"/>
    <n v="929"/>
    <x v="1"/>
  </r>
  <r>
    <x v="8"/>
    <x v="17"/>
    <x v="1"/>
    <n v="2"/>
    <n v="1030"/>
    <n v="2060"/>
    <x v="1"/>
  </r>
  <r>
    <x v="8"/>
    <x v="18"/>
    <x v="1"/>
    <n v="1"/>
    <n v="1222"/>
    <n v="1222"/>
    <x v="1"/>
  </r>
  <r>
    <x v="8"/>
    <x v="19"/>
    <x v="1"/>
    <n v="0"/>
    <n v="649"/>
    <n v="0"/>
    <x v="1"/>
  </r>
  <r>
    <x v="8"/>
    <x v="20"/>
    <x v="1"/>
    <n v="19"/>
    <n v="1800"/>
    <n v="34200"/>
    <x v="1"/>
  </r>
  <r>
    <x v="8"/>
    <x v="21"/>
    <x v="1"/>
    <n v="8"/>
    <n v="345"/>
    <n v="2760"/>
    <x v="1"/>
  </r>
  <r>
    <x v="8"/>
    <x v="22"/>
    <x v="1"/>
    <n v="7"/>
    <n v="350"/>
    <n v="2450"/>
    <x v="1"/>
  </r>
  <r>
    <x v="8"/>
    <x v="23"/>
    <x v="1"/>
    <n v="6"/>
    <n v="1575"/>
    <n v="9450"/>
    <x v="1"/>
  </r>
  <r>
    <x v="8"/>
    <x v="24"/>
    <x v="1"/>
    <n v="4"/>
    <n v="1045"/>
    <n v="4180"/>
    <x v="1"/>
  </r>
  <r>
    <x v="8"/>
    <x v="25"/>
    <x v="1"/>
    <n v="0"/>
    <n v="1186"/>
    <n v="0"/>
    <x v="1"/>
  </r>
  <r>
    <x v="8"/>
    <x v="26"/>
    <x v="1"/>
    <n v="1"/>
    <n v="374"/>
    <n v="374"/>
    <x v="1"/>
  </r>
  <r>
    <x v="8"/>
    <x v="27"/>
    <x v="1"/>
    <n v="1"/>
    <n v="1500"/>
    <n v="1500"/>
    <x v="1"/>
  </r>
  <r>
    <x v="8"/>
    <x v="28"/>
    <x v="1"/>
    <n v="0"/>
    <n v="1800"/>
    <n v="0"/>
    <x v="1"/>
  </r>
  <r>
    <x v="8"/>
    <x v="29"/>
    <x v="1"/>
    <n v="0"/>
    <n v="1477"/>
    <n v="0"/>
    <x v="1"/>
  </r>
  <r>
    <x v="8"/>
    <x v="0"/>
    <x v="2"/>
    <n v="14"/>
    <n v="210"/>
    <n v="2940"/>
    <x v="1"/>
  </r>
  <r>
    <x v="8"/>
    <x v="1"/>
    <x v="2"/>
    <n v="6"/>
    <n v="199"/>
    <n v="1194"/>
    <x v="1"/>
  </r>
  <r>
    <x v="8"/>
    <x v="2"/>
    <x v="2"/>
    <n v="6"/>
    <n v="322"/>
    <n v="1932"/>
    <x v="1"/>
  </r>
  <r>
    <x v="8"/>
    <x v="3"/>
    <x v="2"/>
    <n v="6"/>
    <n v="161"/>
    <n v="966"/>
    <x v="1"/>
  </r>
  <r>
    <x v="8"/>
    <x v="4"/>
    <x v="2"/>
    <n v="4"/>
    <n v="109"/>
    <n v="436"/>
    <x v="1"/>
  </r>
  <r>
    <x v="8"/>
    <x v="5"/>
    <x v="2"/>
    <n v="1"/>
    <n v="122"/>
    <n v="122"/>
    <x v="1"/>
  </r>
  <r>
    <x v="8"/>
    <x v="6"/>
    <x v="2"/>
    <n v="2"/>
    <n v="96"/>
    <n v="192"/>
    <x v="1"/>
  </r>
  <r>
    <x v="8"/>
    <x v="7"/>
    <x v="2"/>
    <n v="1"/>
    <n v="73"/>
    <n v="73"/>
    <x v="1"/>
  </r>
  <r>
    <x v="8"/>
    <x v="8"/>
    <x v="2"/>
    <n v="1"/>
    <n v="225"/>
    <n v="225"/>
    <x v="1"/>
  </r>
  <r>
    <x v="8"/>
    <x v="9"/>
    <x v="2"/>
    <n v="0"/>
    <n v="559"/>
    <n v="0"/>
    <x v="1"/>
  </r>
  <r>
    <x v="8"/>
    <x v="10"/>
    <x v="2"/>
    <n v="30"/>
    <n v="3199"/>
    <n v="95970"/>
    <x v="1"/>
  </r>
  <r>
    <x v="8"/>
    <x v="11"/>
    <x v="2"/>
    <n v="11"/>
    <n v="371"/>
    <n v="4081"/>
    <x v="1"/>
  </r>
  <r>
    <x v="8"/>
    <x v="12"/>
    <x v="2"/>
    <n v="6"/>
    <n v="2300"/>
    <n v="13800"/>
    <x v="1"/>
  </r>
  <r>
    <x v="8"/>
    <x v="13"/>
    <x v="2"/>
    <n v="3"/>
    <n v="499"/>
    <n v="1497"/>
    <x v="1"/>
  </r>
  <r>
    <x v="8"/>
    <x v="14"/>
    <x v="2"/>
    <n v="7"/>
    <n v="299"/>
    <n v="2093"/>
    <x v="1"/>
  </r>
  <r>
    <x v="8"/>
    <x v="15"/>
    <x v="2"/>
    <n v="1"/>
    <n v="901"/>
    <n v="901"/>
    <x v="1"/>
  </r>
  <r>
    <x v="8"/>
    <x v="16"/>
    <x v="2"/>
    <n v="3"/>
    <n v="929"/>
    <n v="2787"/>
    <x v="1"/>
  </r>
  <r>
    <x v="8"/>
    <x v="17"/>
    <x v="2"/>
    <n v="1"/>
    <n v="1030"/>
    <n v="1030"/>
    <x v="1"/>
  </r>
  <r>
    <x v="8"/>
    <x v="18"/>
    <x v="2"/>
    <n v="1"/>
    <n v="1222"/>
    <n v="1222"/>
    <x v="1"/>
  </r>
  <r>
    <x v="8"/>
    <x v="19"/>
    <x v="2"/>
    <n v="0"/>
    <n v="649"/>
    <n v="0"/>
    <x v="1"/>
  </r>
  <r>
    <x v="8"/>
    <x v="20"/>
    <x v="2"/>
    <n v="15"/>
    <n v="1800"/>
    <n v="27000"/>
    <x v="1"/>
  </r>
  <r>
    <x v="8"/>
    <x v="21"/>
    <x v="2"/>
    <n v="5"/>
    <n v="345"/>
    <n v="1725"/>
    <x v="1"/>
  </r>
  <r>
    <x v="8"/>
    <x v="22"/>
    <x v="2"/>
    <n v="4"/>
    <n v="350"/>
    <n v="1400"/>
    <x v="1"/>
  </r>
  <r>
    <x v="8"/>
    <x v="23"/>
    <x v="2"/>
    <n v="1"/>
    <n v="1575"/>
    <n v="1575"/>
    <x v="1"/>
  </r>
  <r>
    <x v="8"/>
    <x v="24"/>
    <x v="2"/>
    <n v="4"/>
    <n v="1045"/>
    <n v="4180"/>
    <x v="1"/>
  </r>
  <r>
    <x v="8"/>
    <x v="25"/>
    <x v="2"/>
    <n v="3"/>
    <n v="1186"/>
    <n v="3558"/>
    <x v="1"/>
  </r>
  <r>
    <x v="8"/>
    <x v="26"/>
    <x v="2"/>
    <n v="2"/>
    <n v="374"/>
    <n v="748"/>
    <x v="1"/>
  </r>
  <r>
    <x v="8"/>
    <x v="27"/>
    <x v="2"/>
    <n v="1"/>
    <n v="1500"/>
    <n v="1500"/>
    <x v="1"/>
  </r>
  <r>
    <x v="8"/>
    <x v="28"/>
    <x v="2"/>
    <n v="1"/>
    <n v="1800"/>
    <n v="1800"/>
    <x v="1"/>
  </r>
  <r>
    <x v="8"/>
    <x v="29"/>
    <x v="2"/>
    <n v="0"/>
    <n v="1477"/>
    <n v="0"/>
    <x v="1"/>
  </r>
  <r>
    <x v="9"/>
    <x v="0"/>
    <x v="0"/>
    <n v="33"/>
    <n v="210"/>
    <n v="6930"/>
    <x v="2"/>
  </r>
  <r>
    <x v="9"/>
    <x v="1"/>
    <x v="0"/>
    <n v="18"/>
    <n v="199"/>
    <n v="3582"/>
    <x v="2"/>
  </r>
  <r>
    <x v="9"/>
    <x v="2"/>
    <x v="0"/>
    <n v="11"/>
    <n v="322"/>
    <n v="3542"/>
    <x v="2"/>
  </r>
  <r>
    <x v="9"/>
    <x v="3"/>
    <x v="0"/>
    <n v="8"/>
    <n v="161"/>
    <n v="1288"/>
    <x v="2"/>
  </r>
  <r>
    <x v="9"/>
    <x v="4"/>
    <x v="0"/>
    <n v="7"/>
    <n v="109"/>
    <n v="763"/>
    <x v="2"/>
  </r>
  <r>
    <x v="9"/>
    <x v="5"/>
    <x v="0"/>
    <n v="4"/>
    <n v="122"/>
    <n v="488"/>
    <x v="2"/>
  </r>
  <r>
    <x v="9"/>
    <x v="6"/>
    <x v="0"/>
    <n v="3"/>
    <n v="96"/>
    <n v="288"/>
    <x v="2"/>
  </r>
  <r>
    <x v="9"/>
    <x v="7"/>
    <x v="0"/>
    <n v="0"/>
    <n v="73"/>
    <n v="0"/>
    <x v="2"/>
  </r>
  <r>
    <x v="9"/>
    <x v="8"/>
    <x v="0"/>
    <n v="0"/>
    <n v="225"/>
    <n v="0"/>
    <x v="2"/>
  </r>
  <r>
    <x v="9"/>
    <x v="9"/>
    <x v="0"/>
    <n v="0"/>
    <n v="559"/>
    <n v="0"/>
    <x v="2"/>
  </r>
  <r>
    <x v="9"/>
    <x v="10"/>
    <x v="0"/>
    <n v="28"/>
    <n v="3199"/>
    <n v="89572"/>
    <x v="2"/>
  </r>
  <r>
    <x v="9"/>
    <x v="11"/>
    <x v="0"/>
    <n v="14"/>
    <n v="371"/>
    <n v="5194"/>
    <x v="2"/>
  </r>
  <r>
    <x v="9"/>
    <x v="12"/>
    <x v="0"/>
    <n v="9"/>
    <n v="2300"/>
    <n v="20700"/>
    <x v="2"/>
  </r>
  <r>
    <x v="9"/>
    <x v="13"/>
    <x v="0"/>
    <n v="9"/>
    <n v="499"/>
    <n v="4491"/>
    <x v="2"/>
  </r>
  <r>
    <x v="9"/>
    <x v="14"/>
    <x v="0"/>
    <n v="5"/>
    <n v="299"/>
    <n v="1495"/>
    <x v="2"/>
  </r>
  <r>
    <x v="9"/>
    <x v="15"/>
    <x v="0"/>
    <n v="2"/>
    <n v="901"/>
    <n v="1802"/>
    <x v="2"/>
  </r>
  <r>
    <x v="9"/>
    <x v="16"/>
    <x v="0"/>
    <n v="3"/>
    <n v="929"/>
    <n v="2787"/>
    <x v="2"/>
  </r>
  <r>
    <x v="9"/>
    <x v="17"/>
    <x v="0"/>
    <n v="0"/>
    <n v="1030"/>
    <n v="0"/>
    <x v="2"/>
  </r>
  <r>
    <x v="9"/>
    <x v="18"/>
    <x v="0"/>
    <n v="0"/>
    <n v="1222"/>
    <n v="0"/>
    <x v="2"/>
  </r>
  <r>
    <x v="9"/>
    <x v="19"/>
    <x v="0"/>
    <n v="1"/>
    <n v="649"/>
    <n v="649"/>
    <x v="2"/>
  </r>
  <r>
    <x v="9"/>
    <x v="20"/>
    <x v="0"/>
    <n v="36"/>
    <n v="1800"/>
    <n v="64800"/>
    <x v="2"/>
  </r>
  <r>
    <x v="9"/>
    <x v="21"/>
    <x v="0"/>
    <n v="17"/>
    <n v="345"/>
    <n v="5865"/>
    <x v="2"/>
  </r>
  <r>
    <x v="9"/>
    <x v="22"/>
    <x v="0"/>
    <n v="12"/>
    <n v="350"/>
    <n v="4200"/>
    <x v="2"/>
  </r>
  <r>
    <x v="9"/>
    <x v="23"/>
    <x v="0"/>
    <n v="7"/>
    <n v="1575"/>
    <n v="11025"/>
    <x v="2"/>
  </r>
  <r>
    <x v="9"/>
    <x v="24"/>
    <x v="0"/>
    <n v="6"/>
    <n v="1045"/>
    <n v="6270"/>
    <x v="2"/>
  </r>
  <r>
    <x v="9"/>
    <x v="25"/>
    <x v="0"/>
    <n v="3"/>
    <n v="1186"/>
    <n v="3558"/>
    <x v="2"/>
  </r>
  <r>
    <x v="9"/>
    <x v="26"/>
    <x v="0"/>
    <n v="2"/>
    <n v="374"/>
    <n v="748"/>
    <x v="2"/>
  </r>
  <r>
    <x v="9"/>
    <x v="27"/>
    <x v="0"/>
    <n v="0"/>
    <n v="1500"/>
    <n v="0"/>
    <x v="2"/>
  </r>
  <r>
    <x v="9"/>
    <x v="28"/>
    <x v="0"/>
    <n v="2"/>
    <n v="1800"/>
    <n v="3600"/>
    <x v="2"/>
  </r>
  <r>
    <x v="9"/>
    <x v="29"/>
    <x v="0"/>
    <n v="2"/>
    <n v="1477"/>
    <n v="2954"/>
    <x v="2"/>
  </r>
  <r>
    <x v="9"/>
    <x v="0"/>
    <x v="1"/>
    <n v="21"/>
    <n v="210"/>
    <n v="4410"/>
    <x v="2"/>
  </r>
  <r>
    <x v="9"/>
    <x v="1"/>
    <x v="1"/>
    <n v="9"/>
    <n v="199"/>
    <n v="1791"/>
    <x v="2"/>
  </r>
  <r>
    <x v="9"/>
    <x v="2"/>
    <x v="1"/>
    <n v="9"/>
    <n v="322"/>
    <n v="2898"/>
    <x v="2"/>
  </r>
  <r>
    <x v="9"/>
    <x v="3"/>
    <x v="1"/>
    <n v="5"/>
    <n v="161"/>
    <n v="805"/>
    <x v="2"/>
  </r>
  <r>
    <x v="9"/>
    <x v="4"/>
    <x v="1"/>
    <n v="4"/>
    <n v="109"/>
    <n v="436"/>
    <x v="2"/>
  </r>
  <r>
    <x v="9"/>
    <x v="5"/>
    <x v="1"/>
    <n v="3"/>
    <n v="122"/>
    <n v="366"/>
    <x v="2"/>
  </r>
  <r>
    <x v="9"/>
    <x v="6"/>
    <x v="1"/>
    <n v="2"/>
    <n v="96"/>
    <n v="192"/>
    <x v="2"/>
  </r>
  <r>
    <x v="9"/>
    <x v="7"/>
    <x v="1"/>
    <n v="0"/>
    <n v="73"/>
    <n v="0"/>
    <x v="2"/>
  </r>
  <r>
    <x v="9"/>
    <x v="8"/>
    <x v="1"/>
    <n v="0"/>
    <n v="225"/>
    <n v="0"/>
    <x v="2"/>
  </r>
  <r>
    <x v="9"/>
    <x v="9"/>
    <x v="1"/>
    <n v="0"/>
    <n v="559"/>
    <n v="0"/>
    <x v="2"/>
  </r>
  <r>
    <x v="9"/>
    <x v="10"/>
    <x v="1"/>
    <n v="13"/>
    <n v="3199"/>
    <n v="41587"/>
    <x v="2"/>
  </r>
  <r>
    <x v="9"/>
    <x v="11"/>
    <x v="1"/>
    <n v="3"/>
    <n v="371"/>
    <n v="1113"/>
    <x v="2"/>
  </r>
  <r>
    <x v="9"/>
    <x v="12"/>
    <x v="1"/>
    <n v="1"/>
    <n v="2300"/>
    <n v="2300"/>
    <x v="2"/>
  </r>
  <r>
    <x v="9"/>
    <x v="13"/>
    <x v="1"/>
    <n v="6"/>
    <n v="499"/>
    <n v="2994"/>
    <x v="2"/>
  </r>
  <r>
    <x v="9"/>
    <x v="14"/>
    <x v="1"/>
    <n v="3"/>
    <n v="299"/>
    <n v="897"/>
    <x v="2"/>
  </r>
  <r>
    <x v="9"/>
    <x v="15"/>
    <x v="1"/>
    <n v="1"/>
    <n v="901"/>
    <n v="901"/>
    <x v="2"/>
  </r>
  <r>
    <x v="9"/>
    <x v="16"/>
    <x v="1"/>
    <n v="3"/>
    <n v="929"/>
    <n v="2787"/>
    <x v="2"/>
  </r>
  <r>
    <x v="9"/>
    <x v="17"/>
    <x v="1"/>
    <n v="0"/>
    <n v="1030"/>
    <n v="0"/>
    <x v="2"/>
  </r>
  <r>
    <x v="9"/>
    <x v="18"/>
    <x v="1"/>
    <n v="0"/>
    <n v="1222"/>
    <n v="0"/>
    <x v="2"/>
  </r>
  <r>
    <x v="9"/>
    <x v="19"/>
    <x v="1"/>
    <n v="2"/>
    <n v="649"/>
    <n v="1298"/>
    <x v="2"/>
  </r>
  <r>
    <x v="9"/>
    <x v="20"/>
    <x v="1"/>
    <n v="24"/>
    <n v="1800"/>
    <n v="43200"/>
    <x v="2"/>
  </r>
  <r>
    <x v="9"/>
    <x v="21"/>
    <x v="1"/>
    <n v="11"/>
    <n v="345"/>
    <n v="3795"/>
    <x v="2"/>
  </r>
  <r>
    <x v="9"/>
    <x v="22"/>
    <x v="1"/>
    <n v="7"/>
    <n v="350"/>
    <n v="2450"/>
    <x v="2"/>
  </r>
  <r>
    <x v="9"/>
    <x v="23"/>
    <x v="1"/>
    <n v="5"/>
    <n v="1575"/>
    <n v="7875"/>
    <x v="2"/>
  </r>
  <r>
    <x v="9"/>
    <x v="24"/>
    <x v="1"/>
    <n v="5"/>
    <n v="1045"/>
    <n v="5225"/>
    <x v="2"/>
  </r>
  <r>
    <x v="9"/>
    <x v="25"/>
    <x v="1"/>
    <n v="0"/>
    <n v="1186"/>
    <n v="0"/>
    <x v="2"/>
  </r>
  <r>
    <x v="9"/>
    <x v="26"/>
    <x v="1"/>
    <n v="1"/>
    <n v="374"/>
    <n v="374"/>
    <x v="2"/>
  </r>
  <r>
    <x v="9"/>
    <x v="27"/>
    <x v="1"/>
    <n v="0"/>
    <n v="1500"/>
    <n v="0"/>
    <x v="2"/>
  </r>
  <r>
    <x v="9"/>
    <x v="28"/>
    <x v="1"/>
    <n v="0"/>
    <n v="1800"/>
    <n v="0"/>
    <x v="2"/>
  </r>
  <r>
    <x v="9"/>
    <x v="29"/>
    <x v="1"/>
    <n v="2"/>
    <n v="1477"/>
    <n v="2954"/>
    <x v="2"/>
  </r>
  <r>
    <x v="9"/>
    <x v="0"/>
    <x v="2"/>
    <n v="2"/>
    <n v="210"/>
    <n v="420"/>
    <x v="2"/>
  </r>
  <r>
    <x v="9"/>
    <x v="1"/>
    <x v="2"/>
    <n v="5"/>
    <n v="199"/>
    <n v="995"/>
    <x v="2"/>
  </r>
  <r>
    <x v="9"/>
    <x v="2"/>
    <x v="2"/>
    <n v="3"/>
    <n v="322"/>
    <n v="966"/>
    <x v="2"/>
  </r>
  <r>
    <x v="9"/>
    <x v="3"/>
    <x v="2"/>
    <n v="4"/>
    <n v="161"/>
    <n v="644"/>
    <x v="2"/>
  </r>
  <r>
    <x v="9"/>
    <x v="4"/>
    <x v="2"/>
    <n v="3"/>
    <n v="109"/>
    <n v="327"/>
    <x v="2"/>
  </r>
  <r>
    <x v="9"/>
    <x v="5"/>
    <x v="2"/>
    <n v="3"/>
    <n v="122"/>
    <n v="366"/>
    <x v="2"/>
  </r>
  <r>
    <x v="9"/>
    <x v="6"/>
    <x v="2"/>
    <n v="1"/>
    <n v="96"/>
    <n v="96"/>
    <x v="2"/>
  </r>
  <r>
    <x v="9"/>
    <x v="7"/>
    <x v="2"/>
    <n v="1"/>
    <n v="73"/>
    <n v="73"/>
    <x v="2"/>
  </r>
  <r>
    <x v="9"/>
    <x v="8"/>
    <x v="2"/>
    <n v="2"/>
    <n v="225"/>
    <n v="450"/>
    <x v="2"/>
  </r>
  <r>
    <x v="9"/>
    <x v="9"/>
    <x v="2"/>
    <n v="1"/>
    <n v="559"/>
    <n v="559"/>
    <x v="2"/>
  </r>
  <r>
    <x v="9"/>
    <x v="10"/>
    <x v="2"/>
    <n v="23"/>
    <n v="3199"/>
    <n v="73577"/>
    <x v="2"/>
  </r>
  <r>
    <x v="9"/>
    <x v="11"/>
    <x v="2"/>
    <n v="10"/>
    <n v="371"/>
    <n v="3710"/>
    <x v="2"/>
  </r>
  <r>
    <x v="9"/>
    <x v="12"/>
    <x v="2"/>
    <n v="11"/>
    <n v="2300"/>
    <n v="25300"/>
    <x v="2"/>
  </r>
  <r>
    <x v="9"/>
    <x v="13"/>
    <x v="2"/>
    <n v="3"/>
    <n v="499"/>
    <n v="1497"/>
    <x v="2"/>
  </r>
  <r>
    <x v="9"/>
    <x v="14"/>
    <x v="2"/>
    <n v="2"/>
    <n v="299"/>
    <n v="598"/>
    <x v="2"/>
  </r>
  <r>
    <x v="9"/>
    <x v="15"/>
    <x v="2"/>
    <n v="2"/>
    <n v="901"/>
    <n v="1802"/>
    <x v="2"/>
  </r>
  <r>
    <x v="9"/>
    <x v="16"/>
    <x v="2"/>
    <n v="2"/>
    <n v="929"/>
    <n v="1858"/>
    <x v="2"/>
  </r>
  <r>
    <x v="9"/>
    <x v="17"/>
    <x v="2"/>
    <n v="2"/>
    <n v="1030"/>
    <n v="2060"/>
    <x v="2"/>
  </r>
  <r>
    <x v="9"/>
    <x v="18"/>
    <x v="2"/>
    <n v="1"/>
    <n v="1222"/>
    <n v="1222"/>
    <x v="2"/>
  </r>
  <r>
    <x v="9"/>
    <x v="19"/>
    <x v="2"/>
    <n v="1"/>
    <n v="649"/>
    <n v="649"/>
    <x v="2"/>
  </r>
  <r>
    <x v="9"/>
    <x v="20"/>
    <x v="2"/>
    <n v="4"/>
    <n v="1800"/>
    <n v="7200"/>
    <x v="2"/>
  </r>
  <r>
    <x v="9"/>
    <x v="21"/>
    <x v="2"/>
    <n v="3"/>
    <n v="345"/>
    <n v="1035"/>
    <x v="2"/>
  </r>
  <r>
    <x v="9"/>
    <x v="22"/>
    <x v="2"/>
    <n v="4"/>
    <n v="350"/>
    <n v="1400"/>
    <x v="2"/>
  </r>
  <r>
    <x v="9"/>
    <x v="23"/>
    <x v="2"/>
    <n v="3"/>
    <n v="1575"/>
    <n v="4725"/>
    <x v="2"/>
  </r>
  <r>
    <x v="9"/>
    <x v="24"/>
    <x v="2"/>
    <n v="4"/>
    <n v="1045"/>
    <n v="4180"/>
    <x v="2"/>
  </r>
  <r>
    <x v="9"/>
    <x v="25"/>
    <x v="2"/>
    <n v="4"/>
    <n v="1186"/>
    <n v="4744"/>
    <x v="2"/>
  </r>
  <r>
    <x v="9"/>
    <x v="26"/>
    <x v="2"/>
    <n v="4"/>
    <n v="374"/>
    <n v="1496"/>
    <x v="2"/>
  </r>
  <r>
    <x v="9"/>
    <x v="27"/>
    <x v="2"/>
    <n v="0"/>
    <n v="1500"/>
    <n v="0"/>
    <x v="2"/>
  </r>
  <r>
    <x v="9"/>
    <x v="28"/>
    <x v="2"/>
    <n v="2"/>
    <n v="1800"/>
    <n v="3600"/>
    <x v="2"/>
  </r>
  <r>
    <x v="9"/>
    <x v="29"/>
    <x v="2"/>
    <n v="1"/>
    <n v="1477"/>
    <n v="1477"/>
    <x v="2"/>
  </r>
  <r>
    <x v="10"/>
    <x v="0"/>
    <x v="0"/>
    <n v="25"/>
    <n v="210"/>
    <n v="5250"/>
    <x v="3"/>
  </r>
  <r>
    <x v="10"/>
    <x v="1"/>
    <x v="0"/>
    <n v="16"/>
    <n v="199"/>
    <n v="3184"/>
    <x v="3"/>
  </r>
  <r>
    <x v="10"/>
    <x v="2"/>
    <x v="0"/>
    <n v="11"/>
    <n v="322"/>
    <n v="3542"/>
    <x v="3"/>
  </r>
  <r>
    <x v="10"/>
    <x v="3"/>
    <x v="0"/>
    <n v="9"/>
    <n v="161"/>
    <n v="1449"/>
    <x v="3"/>
  </r>
  <r>
    <x v="10"/>
    <x v="4"/>
    <x v="0"/>
    <n v="5"/>
    <n v="109"/>
    <n v="545"/>
    <x v="3"/>
  </r>
  <r>
    <x v="10"/>
    <x v="5"/>
    <x v="0"/>
    <n v="5"/>
    <n v="122"/>
    <n v="610"/>
    <x v="3"/>
  </r>
  <r>
    <x v="10"/>
    <x v="6"/>
    <x v="0"/>
    <n v="5"/>
    <n v="96"/>
    <n v="480"/>
    <x v="3"/>
  </r>
  <r>
    <x v="10"/>
    <x v="7"/>
    <x v="0"/>
    <n v="0"/>
    <n v="73"/>
    <n v="0"/>
    <x v="3"/>
  </r>
  <r>
    <x v="10"/>
    <x v="8"/>
    <x v="0"/>
    <n v="1"/>
    <n v="225"/>
    <n v="225"/>
    <x v="3"/>
  </r>
  <r>
    <x v="10"/>
    <x v="9"/>
    <x v="0"/>
    <n v="0"/>
    <n v="559"/>
    <n v="0"/>
    <x v="3"/>
  </r>
  <r>
    <x v="10"/>
    <x v="10"/>
    <x v="0"/>
    <n v="27"/>
    <n v="3199"/>
    <n v="86373"/>
    <x v="3"/>
  </r>
  <r>
    <x v="10"/>
    <x v="11"/>
    <x v="0"/>
    <n v="15"/>
    <n v="371"/>
    <n v="5565"/>
    <x v="3"/>
  </r>
  <r>
    <x v="10"/>
    <x v="12"/>
    <x v="0"/>
    <n v="13"/>
    <n v="2300"/>
    <n v="29900"/>
    <x v="3"/>
  </r>
  <r>
    <x v="10"/>
    <x v="13"/>
    <x v="0"/>
    <n v="10"/>
    <n v="499"/>
    <n v="4990"/>
    <x v="3"/>
  </r>
  <r>
    <x v="10"/>
    <x v="14"/>
    <x v="0"/>
    <n v="5"/>
    <n v="299"/>
    <n v="1495"/>
    <x v="3"/>
  </r>
  <r>
    <x v="10"/>
    <x v="15"/>
    <x v="0"/>
    <n v="2"/>
    <n v="901"/>
    <n v="1802"/>
    <x v="3"/>
  </r>
  <r>
    <x v="10"/>
    <x v="16"/>
    <x v="0"/>
    <n v="5"/>
    <n v="929"/>
    <n v="4645"/>
    <x v="3"/>
  </r>
  <r>
    <x v="10"/>
    <x v="17"/>
    <x v="0"/>
    <n v="0"/>
    <n v="1030"/>
    <n v="0"/>
    <x v="3"/>
  </r>
  <r>
    <x v="10"/>
    <x v="18"/>
    <x v="0"/>
    <n v="1"/>
    <n v="1222"/>
    <n v="1222"/>
    <x v="3"/>
  </r>
  <r>
    <x v="10"/>
    <x v="19"/>
    <x v="0"/>
    <n v="0"/>
    <n v="649"/>
    <n v="0"/>
    <x v="3"/>
  </r>
  <r>
    <x v="10"/>
    <x v="20"/>
    <x v="0"/>
    <n v="31"/>
    <n v="1800"/>
    <n v="55800"/>
    <x v="3"/>
  </r>
  <r>
    <x v="10"/>
    <x v="21"/>
    <x v="0"/>
    <n v="11"/>
    <n v="345"/>
    <n v="3795"/>
    <x v="3"/>
  </r>
  <r>
    <x v="10"/>
    <x v="22"/>
    <x v="0"/>
    <n v="10"/>
    <n v="350"/>
    <n v="3500"/>
    <x v="3"/>
  </r>
  <r>
    <x v="10"/>
    <x v="23"/>
    <x v="0"/>
    <n v="7"/>
    <n v="1575"/>
    <n v="11025"/>
    <x v="3"/>
  </r>
  <r>
    <x v="10"/>
    <x v="24"/>
    <x v="0"/>
    <n v="7"/>
    <n v="1045"/>
    <n v="7315"/>
    <x v="3"/>
  </r>
  <r>
    <x v="10"/>
    <x v="25"/>
    <x v="0"/>
    <n v="5"/>
    <n v="1186"/>
    <n v="5930"/>
    <x v="3"/>
  </r>
  <r>
    <x v="10"/>
    <x v="26"/>
    <x v="0"/>
    <n v="2"/>
    <n v="374"/>
    <n v="748"/>
    <x v="3"/>
  </r>
  <r>
    <x v="10"/>
    <x v="27"/>
    <x v="0"/>
    <n v="1"/>
    <n v="1500"/>
    <n v="1500"/>
    <x v="3"/>
  </r>
  <r>
    <x v="10"/>
    <x v="28"/>
    <x v="0"/>
    <n v="0"/>
    <n v="1800"/>
    <n v="0"/>
    <x v="3"/>
  </r>
  <r>
    <x v="10"/>
    <x v="29"/>
    <x v="0"/>
    <n v="0"/>
    <n v="1477"/>
    <n v="0"/>
    <x v="3"/>
  </r>
  <r>
    <x v="10"/>
    <x v="0"/>
    <x v="1"/>
    <n v="23"/>
    <n v="210"/>
    <n v="4830"/>
    <x v="3"/>
  </r>
  <r>
    <x v="10"/>
    <x v="1"/>
    <x v="1"/>
    <n v="13"/>
    <n v="199"/>
    <n v="2587"/>
    <x v="3"/>
  </r>
  <r>
    <x v="10"/>
    <x v="2"/>
    <x v="1"/>
    <n v="8"/>
    <n v="322"/>
    <n v="2576"/>
    <x v="3"/>
  </r>
  <r>
    <x v="10"/>
    <x v="3"/>
    <x v="1"/>
    <n v="5"/>
    <n v="161"/>
    <n v="805"/>
    <x v="3"/>
  </r>
  <r>
    <x v="10"/>
    <x v="4"/>
    <x v="1"/>
    <n v="4"/>
    <n v="109"/>
    <n v="436"/>
    <x v="3"/>
  </r>
  <r>
    <x v="10"/>
    <x v="5"/>
    <x v="1"/>
    <n v="3"/>
    <n v="122"/>
    <n v="366"/>
    <x v="3"/>
  </r>
  <r>
    <x v="10"/>
    <x v="6"/>
    <x v="1"/>
    <n v="3"/>
    <n v="96"/>
    <n v="288"/>
    <x v="3"/>
  </r>
  <r>
    <x v="10"/>
    <x v="7"/>
    <x v="1"/>
    <n v="0"/>
    <n v="73"/>
    <n v="0"/>
    <x v="3"/>
  </r>
  <r>
    <x v="10"/>
    <x v="8"/>
    <x v="1"/>
    <n v="1"/>
    <n v="225"/>
    <n v="225"/>
    <x v="3"/>
  </r>
  <r>
    <x v="10"/>
    <x v="9"/>
    <x v="1"/>
    <n v="0"/>
    <n v="559"/>
    <n v="0"/>
    <x v="3"/>
  </r>
  <r>
    <x v="10"/>
    <x v="10"/>
    <x v="1"/>
    <n v="9"/>
    <n v="3199"/>
    <n v="28791"/>
    <x v="3"/>
  </r>
  <r>
    <x v="10"/>
    <x v="11"/>
    <x v="1"/>
    <n v="13"/>
    <n v="371"/>
    <n v="4823"/>
    <x v="3"/>
  </r>
  <r>
    <x v="10"/>
    <x v="12"/>
    <x v="1"/>
    <n v="1"/>
    <n v="2300"/>
    <n v="2300"/>
    <x v="3"/>
  </r>
  <r>
    <x v="10"/>
    <x v="13"/>
    <x v="1"/>
    <n v="4"/>
    <n v="499"/>
    <n v="1996"/>
    <x v="3"/>
  </r>
  <r>
    <x v="10"/>
    <x v="14"/>
    <x v="1"/>
    <n v="3"/>
    <n v="299"/>
    <n v="897"/>
    <x v="3"/>
  </r>
  <r>
    <x v="10"/>
    <x v="15"/>
    <x v="1"/>
    <n v="3"/>
    <n v="901"/>
    <n v="2703"/>
    <x v="3"/>
  </r>
  <r>
    <x v="10"/>
    <x v="16"/>
    <x v="1"/>
    <n v="2"/>
    <n v="929"/>
    <n v="1858"/>
    <x v="3"/>
  </r>
  <r>
    <x v="10"/>
    <x v="17"/>
    <x v="1"/>
    <n v="0"/>
    <n v="1030"/>
    <n v="0"/>
    <x v="3"/>
  </r>
  <r>
    <x v="10"/>
    <x v="18"/>
    <x v="1"/>
    <n v="0"/>
    <n v="1222"/>
    <n v="0"/>
    <x v="3"/>
  </r>
  <r>
    <x v="10"/>
    <x v="19"/>
    <x v="1"/>
    <n v="0"/>
    <n v="649"/>
    <n v="0"/>
    <x v="3"/>
  </r>
  <r>
    <x v="10"/>
    <x v="20"/>
    <x v="1"/>
    <n v="20"/>
    <n v="1800"/>
    <n v="36000"/>
    <x v="3"/>
  </r>
  <r>
    <x v="10"/>
    <x v="21"/>
    <x v="1"/>
    <n v="8"/>
    <n v="345"/>
    <n v="2760"/>
    <x v="3"/>
  </r>
  <r>
    <x v="10"/>
    <x v="22"/>
    <x v="1"/>
    <n v="6"/>
    <n v="350"/>
    <n v="2100"/>
    <x v="3"/>
  </r>
  <r>
    <x v="10"/>
    <x v="23"/>
    <x v="1"/>
    <n v="5"/>
    <n v="1575"/>
    <n v="7875"/>
    <x v="3"/>
  </r>
  <r>
    <x v="10"/>
    <x v="24"/>
    <x v="1"/>
    <n v="2"/>
    <n v="1045"/>
    <n v="2090"/>
    <x v="3"/>
  </r>
  <r>
    <x v="10"/>
    <x v="25"/>
    <x v="1"/>
    <n v="0"/>
    <n v="1186"/>
    <n v="0"/>
    <x v="3"/>
  </r>
  <r>
    <x v="10"/>
    <x v="26"/>
    <x v="1"/>
    <n v="0"/>
    <n v="374"/>
    <n v="0"/>
    <x v="3"/>
  </r>
  <r>
    <x v="10"/>
    <x v="27"/>
    <x v="1"/>
    <n v="0"/>
    <n v="1500"/>
    <n v="0"/>
    <x v="3"/>
  </r>
  <r>
    <x v="10"/>
    <x v="28"/>
    <x v="1"/>
    <n v="0"/>
    <n v="1800"/>
    <n v="0"/>
    <x v="3"/>
  </r>
  <r>
    <x v="10"/>
    <x v="29"/>
    <x v="1"/>
    <n v="0"/>
    <n v="1477"/>
    <n v="0"/>
    <x v="3"/>
  </r>
  <r>
    <x v="10"/>
    <x v="0"/>
    <x v="2"/>
    <n v="11"/>
    <n v="210"/>
    <n v="2310"/>
    <x v="3"/>
  </r>
  <r>
    <x v="10"/>
    <x v="1"/>
    <x v="2"/>
    <n v="6"/>
    <n v="199"/>
    <n v="1194"/>
    <x v="3"/>
  </r>
  <r>
    <x v="10"/>
    <x v="2"/>
    <x v="2"/>
    <n v="5"/>
    <n v="322"/>
    <n v="1610"/>
    <x v="3"/>
  </r>
  <r>
    <x v="10"/>
    <x v="3"/>
    <x v="2"/>
    <n v="3"/>
    <n v="161"/>
    <n v="483"/>
    <x v="3"/>
  </r>
  <r>
    <x v="10"/>
    <x v="4"/>
    <x v="2"/>
    <n v="3"/>
    <n v="109"/>
    <n v="327"/>
    <x v="3"/>
  </r>
  <r>
    <x v="10"/>
    <x v="5"/>
    <x v="2"/>
    <n v="2"/>
    <n v="122"/>
    <n v="244"/>
    <x v="3"/>
  </r>
  <r>
    <x v="10"/>
    <x v="6"/>
    <x v="2"/>
    <n v="2"/>
    <n v="96"/>
    <n v="192"/>
    <x v="3"/>
  </r>
  <r>
    <x v="10"/>
    <x v="7"/>
    <x v="2"/>
    <n v="0"/>
    <n v="73"/>
    <n v="0"/>
    <x v="3"/>
  </r>
  <r>
    <x v="10"/>
    <x v="8"/>
    <x v="2"/>
    <n v="2"/>
    <n v="225"/>
    <n v="450"/>
    <x v="3"/>
  </r>
  <r>
    <x v="10"/>
    <x v="9"/>
    <x v="2"/>
    <n v="2"/>
    <n v="559"/>
    <n v="1118"/>
    <x v="3"/>
  </r>
  <r>
    <x v="10"/>
    <x v="10"/>
    <x v="2"/>
    <n v="21"/>
    <n v="3199"/>
    <n v="67179"/>
    <x v="3"/>
  </r>
  <r>
    <x v="10"/>
    <x v="11"/>
    <x v="2"/>
    <n v="1"/>
    <n v="371"/>
    <n v="371"/>
    <x v="3"/>
  </r>
  <r>
    <x v="10"/>
    <x v="12"/>
    <x v="2"/>
    <n v="10"/>
    <n v="2300"/>
    <n v="23000"/>
    <x v="3"/>
  </r>
  <r>
    <x v="10"/>
    <x v="13"/>
    <x v="2"/>
    <n v="5"/>
    <n v="499"/>
    <n v="2495"/>
    <x v="3"/>
  </r>
  <r>
    <x v="10"/>
    <x v="14"/>
    <x v="2"/>
    <n v="3"/>
    <n v="299"/>
    <n v="897"/>
    <x v="3"/>
  </r>
  <r>
    <x v="10"/>
    <x v="15"/>
    <x v="2"/>
    <n v="1"/>
    <n v="901"/>
    <n v="901"/>
    <x v="3"/>
  </r>
  <r>
    <x v="10"/>
    <x v="16"/>
    <x v="2"/>
    <n v="3"/>
    <n v="929"/>
    <n v="2787"/>
    <x v="3"/>
  </r>
  <r>
    <x v="10"/>
    <x v="17"/>
    <x v="2"/>
    <n v="1"/>
    <n v="1030"/>
    <n v="1030"/>
    <x v="3"/>
  </r>
  <r>
    <x v="10"/>
    <x v="18"/>
    <x v="2"/>
    <n v="1"/>
    <n v="1222"/>
    <n v="1222"/>
    <x v="3"/>
  </r>
  <r>
    <x v="10"/>
    <x v="19"/>
    <x v="2"/>
    <n v="2"/>
    <n v="649"/>
    <n v="1298"/>
    <x v="3"/>
  </r>
  <r>
    <x v="10"/>
    <x v="20"/>
    <x v="2"/>
    <n v="12"/>
    <n v="1800"/>
    <n v="21600"/>
    <x v="3"/>
  </r>
  <r>
    <x v="10"/>
    <x v="21"/>
    <x v="2"/>
    <n v="8"/>
    <n v="345"/>
    <n v="2760"/>
    <x v="3"/>
  </r>
  <r>
    <x v="10"/>
    <x v="22"/>
    <x v="2"/>
    <n v="4"/>
    <n v="350"/>
    <n v="1400"/>
    <x v="3"/>
  </r>
  <r>
    <x v="10"/>
    <x v="23"/>
    <x v="2"/>
    <n v="3"/>
    <n v="1575"/>
    <n v="4725"/>
    <x v="3"/>
  </r>
  <r>
    <x v="10"/>
    <x v="24"/>
    <x v="2"/>
    <n v="5"/>
    <n v="1045"/>
    <n v="5225"/>
    <x v="3"/>
  </r>
  <r>
    <x v="10"/>
    <x v="25"/>
    <x v="2"/>
    <n v="5"/>
    <n v="1186"/>
    <n v="5930"/>
    <x v="3"/>
  </r>
  <r>
    <x v="10"/>
    <x v="26"/>
    <x v="2"/>
    <n v="3"/>
    <n v="374"/>
    <n v="1122"/>
    <x v="3"/>
  </r>
  <r>
    <x v="10"/>
    <x v="27"/>
    <x v="2"/>
    <n v="2"/>
    <n v="1500"/>
    <n v="3000"/>
    <x v="3"/>
  </r>
  <r>
    <x v="10"/>
    <x v="28"/>
    <x v="2"/>
    <n v="2"/>
    <n v="1800"/>
    <n v="3600"/>
    <x v="3"/>
  </r>
  <r>
    <x v="10"/>
    <x v="29"/>
    <x v="2"/>
    <n v="0"/>
    <n v="1477"/>
    <n v="0"/>
    <x v="3"/>
  </r>
  <r>
    <x v="11"/>
    <x v="0"/>
    <x v="0"/>
    <n v="35"/>
    <n v="210"/>
    <n v="7350"/>
    <x v="4"/>
  </r>
  <r>
    <x v="11"/>
    <x v="1"/>
    <x v="0"/>
    <n v="12"/>
    <n v="199"/>
    <n v="2388"/>
    <x v="4"/>
  </r>
  <r>
    <x v="11"/>
    <x v="2"/>
    <x v="0"/>
    <n v="10"/>
    <n v="322"/>
    <n v="3220"/>
    <x v="4"/>
  </r>
  <r>
    <x v="11"/>
    <x v="3"/>
    <x v="0"/>
    <n v="8"/>
    <n v="161"/>
    <n v="1288"/>
    <x v="4"/>
  </r>
  <r>
    <x v="11"/>
    <x v="4"/>
    <x v="0"/>
    <n v="4"/>
    <n v="109"/>
    <n v="436"/>
    <x v="4"/>
  </r>
  <r>
    <x v="11"/>
    <x v="5"/>
    <x v="0"/>
    <n v="2"/>
    <n v="122"/>
    <n v="244"/>
    <x v="4"/>
  </r>
  <r>
    <x v="11"/>
    <x v="6"/>
    <x v="0"/>
    <n v="5"/>
    <n v="96"/>
    <n v="480"/>
    <x v="4"/>
  </r>
  <r>
    <x v="11"/>
    <x v="7"/>
    <x v="0"/>
    <n v="0"/>
    <n v="73"/>
    <n v="0"/>
    <x v="4"/>
  </r>
  <r>
    <x v="11"/>
    <x v="8"/>
    <x v="0"/>
    <n v="2"/>
    <n v="225"/>
    <n v="450"/>
    <x v="4"/>
  </r>
  <r>
    <x v="11"/>
    <x v="9"/>
    <x v="0"/>
    <n v="1"/>
    <n v="559"/>
    <n v="559"/>
    <x v="4"/>
  </r>
  <r>
    <x v="11"/>
    <x v="10"/>
    <x v="0"/>
    <n v="25"/>
    <n v="3199"/>
    <n v="79975"/>
    <x v="4"/>
  </r>
  <r>
    <x v="11"/>
    <x v="11"/>
    <x v="0"/>
    <n v="10"/>
    <n v="371"/>
    <n v="3710"/>
    <x v="4"/>
  </r>
  <r>
    <x v="11"/>
    <x v="12"/>
    <x v="0"/>
    <n v="9"/>
    <n v="2300"/>
    <n v="20700"/>
    <x v="4"/>
  </r>
  <r>
    <x v="11"/>
    <x v="13"/>
    <x v="0"/>
    <n v="9"/>
    <n v="499"/>
    <n v="4491"/>
    <x v="4"/>
  </r>
  <r>
    <x v="11"/>
    <x v="14"/>
    <x v="0"/>
    <n v="5"/>
    <n v="299"/>
    <n v="1495"/>
    <x v="4"/>
  </r>
  <r>
    <x v="11"/>
    <x v="15"/>
    <x v="0"/>
    <n v="4"/>
    <n v="901"/>
    <n v="3604"/>
    <x v="4"/>
  </r>
  <r>
    <x v="11"/>
    <x v="16"/>
    <x v="0"/>
    <n v="2"/>
    <n v="929"/>
    <n v="1858"/>
    <x v="4"/>
  </r>
  <r>
    <x v="11"/>
    <x v="17"/>
    <x v="0"/>
    <n v="1"/>
    <n v="1030"/>
    <n v="1030"/>
    <x v="4"/>
  </r>
  <r>
    <x v="11"/>
    <x v="18"/>
    <x v="0"/>
    <n v="1"/>
    <n v="1222"/>
    <n v="1222"/>
    <x v="4"/>
  </r>
  <r>
    <x v="11"/>
    <x v="19"/>
    <x v="0"/>
    <n v="2"/>
    <n v="649"/>
    <n v="1298"/>
    <x v="4"/>
  </r>
  <r>
    <x v="11"/>
    <x v="20"/>
    <x v="0"/>
    <n v="25"/>
    <n v="1800"/>
    <n v="45000"/>
    <x v="4"/>
  </r>
  <r>
    <x v="11"/>
    <x v="21"/>
    <x v="0"/>
    <n v="12"/>
    <n v="345"/>
    <n v="4140"/>
    <x v="4"/>
  </r>
  <r>
    <x v="11"/>
    <x v="22"/>
    <x v="0"/>
    <n v="12"/>
    <n v="350"/>
    <n v="4200"/>
    <x v="4"/>
  </r>
  <r>
    <x v="11"/>
    <x v="23"/>
    <x v="0"/>
    <n v="8"/>
    <n v="1575"/>
    <n v="12600"/>
    <x v="4"/>
  </r>
  <r>
    <x v="11"/>
    <x v="24"/>
    <x v="0"/>
    <n v="6"/>
    <n v="1045"/>
    <n v="6270"/>
    <x v="4"/>
  </r>
  <r>
    <x v="11"/>
    <x v="25"/>
    <x v="0"/>
    <n v="4"/>
    <n v="1186"/>
    <n v="4744"/>
    <x v="4"/>
  </r>
  <r>
    <x v="11"/>
    <x v="26"/>
    <x v="0"/>
    <n v="4"/>
    <n v="374"/>
    <n v="1496"/>
    <x v="4"/>
  </r>
  <r>
    <x v="11"/>
    <x v="27"/>
    <x v="0"/>
    <n v="0"/>
    <n v="1500"/>
    <n v="0"/>
    <x v="4"/>
  </r>
  <r>
    <x v="11"/>
    <x v="28"/>
    <x v="0"/>
    <n v="0"/>
    <n v="1800"/>
    <n v="0"/>
    <x v="4"/>
  </r>
  <r>
    <x v="11"/>
    <x v="29"/>
    <x v="0"/>
    <n v="0"/>
    <n v="1477"/>
    <n v="0"/>
    <x v="4"/>
  </r>
  <r>
    <x v="11"/>
    <x v="0"/>
    <x v="1"/>
    <n v="23"/>
    <n v="210"/>
    <n v="4830"/>
    <x v="4"/>
  </r>
  <r>
    <x v="11"/>
    <x v="1"/>
    <x v="1"/>
    <n v="10"/>
    <n v="199"/>
    <n v="1990"/>
    <x v="4"/>
  </r>
  <r>
    <x v="11"/>
    <x v="2"/>
    <x v="1"/>
    <n v="8"/>
    <n v="322"/>
    <n v="2576"/>
    <x v="4"/>
  </r>
  <r>
    <x v="11"/>
    <x v="3"/>
    <x v="1"/>
    <n v="5"/>
    <n v="161"/>
    <n v="805"/>
    <x v="4"/>
  </r>
  <r>
    <x v="11"/>
    <x v="4"/>
    <x v="1"/>
    <n v="3"/>
    <n v="109"/>
    <n v="327"/>
    <x v="4"/>
  </r>
  <r>
    <x v="11"/>
    <x v="5"/>
    <x v="1"/>
    <n v="1"/>
    <n v="122"/>
    <n v="122"/>
    <x v="4"/>
  </r>
  <r>
    <x v="11"/>
    <x v="6"/>
    <x v="1"/>
    <n v="3"/>
    <n v="96"/>
    <n v="288"/>
    <x v="4"/>
  </r>
  <r>
    <x v="11"/>
    <x v="7"/>
    <x v="1"/>
    <n v="0"/>
    <n v="73"/>
    <n v="0"/>
    <x v="4"/>
  </r>
  <r>
    <x v="11"/>
    <x v="8"/>
    <x v="1"/>
    <n v="1"/>
    <n v="225"/>
    <n v="225"/>
    <x v="4"/>
  </r>
  <r>
    <x v="11"/>
    <x v="9"/>
    <x v="1"/>
    <n v="1"/>
    <n v="559"/>
    <n v="559"/>
    <x v="4"/>
  </r>
  <r>
    <x v="11"/>
    <x v="10"/>
    <x v="1"/>
    <n v="23"/>
    <n v="3199"/>
    <n v="73577"/>
    <x v="4"/>
  </r>
  <r>
    <x v="11"/>
    <x v="11"/>
    <x v="1"/>
    <n v="10"/>
    <n v="371"/>
    <n v="3710"/>
    <x v="4"/>
  </r>
  <r>
    <x v="11"/>
    <x v="12"/>
    <x v="1"/>
    <n v="9"/>
    <n v="2300"/>
    <n v="20700"/>
    <x v="4"/>
  </r>
  <r>
    <x v="11"/>
    <x v="13"/>
    <x v="1"/>
    <n v="0"/>
    <n v="499"/>
    <n v="0"/>
    <x v="4"/>
  </r>
  <r>
    <x v="11"/>
    <x v="14"/>
    <x v="1"/>
    <n v="4"/>
    <n v="299"/>
    <n v="1196"/>
    <x v="4"/>
  </r>
  <r>
    <x v="11"/>
    <x v="15"/>
    <x v="1"/>
    <n v="4"/>
    <n v="901"/>
    <n v="3604"/>
    <x v="4"/>
  </r>
  <r>
    <x v="11"/>
    <x v="16"/>
    <x v="1"/>
    <n v="0"/>
    <n v="929"/>
    <n v="0"/>
    <x v="4"/>
  </r>
  <r>
    <x v="11"/>
    <x v="17"/>
    <x v="1"/>
    <n v="1"/>
    <n v="1030"/>
    <n v="1030"/>
    <x v="4"/>
  </r>
  <r>
    <x v="11"/>
    <x v="18"/>
    <x v="1"/>
    <n v="0"/>
    <n v="1222"/>
    <n v="0"/>
    <x v="4"/>
  </r>
  <r>
    <x v="11"/>
    <x v="19"/>
    <x v="1"/>
    <n v="0"/>
    <n v="649"/>
    <n v="0"/>
    <x v="4"/>
  </r>
  <r>
    <x v="11"/>
    <x v="20"/>
    <x v="1"/>
    <n v="19"/>
    <n v="1800"/>
    <n v="34200"/>
    <x v="4"/>
  </r>
  <r>
    <x v="11"/>
    <x v="21"/>
    <x v="1"/>
    <n v="8"/>
    <n v="345"/>
    <n v="2760"/>
    <x v="4"/>
  </r>
  <r>
    <x v="11"/>
    <x v="22"/>
    <x v="1"/>
    <n v="8"/>
    <n v="350"/>
    <n v="2800"/>
    <x v="4"/>
  </r>
  <r>
    <x v="11"/>
    <x v="23"/>
    <x v="1"/>
    <n v="7"/>
    <n v="1575"/>
    <n v="11025"/>
    <x v="4"/>
  </r>
  <r>
    <x v="11"/>
    <x v="24"/>
    <x v="1"/>
    <n v="2"/>
    <n v="1045"/>
    <n v="2090"/>
    <x v="4"/>
  </r>
  <r>
    <x v="11"/>
    <x v="25"/>
    <x v="1"/>
    <n v="1"/>
    <n v="1186"/>
    <n v="1186"/>
    <x v="4"/>
  </r>
  <r>
    <x v="11"/>
    <x v="26"/>
    <x v="1"/>
    <n v="1"/>
    <n v="374"/>
    <n v="374"/>
    <x v="4"/>
  </r>
  <r>
    <x v="11"/>
    <x v="27"/>
    <x v="1"/>
    <n v="0"/>
    <n v="1500"/>
    <n v="0"/>
    <x v="4"/>
  </r>
  <r>
    <x v="11"/>
    <x v="28"/>
    <x v="1"/>
    <n v="0"/>
    <n v="1800"/>
    <n v="0"/>
    <x v="4"/>
  </r>
  <r>
    <x v="11"/>
    <x v="29"/>
    <x v="1"/>
    <n v="0"/>
    <n v="1477"/>
    <n v="0"/>
    <x v="4"/>
  </r>
  <r>
    <x v="11"/>
    <x v="0"/>
    <x v="2"/>
    <n v="3"/>
    <n v="210"/>
    <n v="630"/>
    <x v="4"/>
  </r>
  <r>
    <x v="11"/>
    <x v="1"/>
    <x v="2"/>
    <n v="6"/>
    <n v="199"/>
    <n v="1194"/>
    <x v="4"/>
  </r>
  <r>
    <x v="11"/>
    <x v="2"/>
    <x v="2"/>
    <n v="2"/>
    <n v="322"/>
    <n v="644"/>
    <x v="4"/>
  </r>
  <r>
    <x v="11"/>
    <x v="3"/>
    <x v="2"/>
    <n v="5"/>
    <n v="161"/>
    <n v="805"/>
    <x v="4"/>
  </r>
  <r>
    <x v="11"/>
    <x v="4"/>
    <x v="2"/>
    <n v="3"/>
    <n v="109"/>
    <n v="327"/>
    <x v="4"/>
  </r>
  <r>
    <x v="11"/>
    <x v="5"/>
    <x v="2"/>
    <n v="2"/>
    <n v="122"/>
    <n v="244"/>
    <x v="4"/>
  </r>
  <r>
    <x v="11"/>
    <x v="6"/>
    <x v="2"/>
    <n v="1"/>
    <n v="96"/>
    <n v="96"/>
    <x v="4"/>
  </r>
  <r>
    <x v="11"/>
    <x v="7"/>
    <x v="2"/>
    <n v="0"/>
    <n v="73"/>
    <n v="0"/>
    <x v="4"/>
  </r>
  <r>
    <x v="11"/>
    <x v="8"/>
    <x v="2"/>
    <n v="2"/>
    <n v="225"/>
    <n v="450"/>
    <x v="4"/>
  </r>
  <r>
    <x v="11"/>
    <x v="9"/>
    <x v="2"/>
    <n v="2"/>
    <n v="559"/>
    <n v="1118"/>
    <x v="4"/>
  </r>
  <r>
    <x v="11"/>
    <x v="10"/>
    <x v="2"/>
    <n v="14"/>
    <n v="3199"/>
    <n v="44786"/>
    <x v="4"/>
  </r>
  <r>
    <x v="11"/>
    <x v="11"/>
    <x v="2"/>
    <n v="6"/>
    <n v="371"/>
    <n v="2226"/>
    <x v="4"/>
  </r>
  <r>
    <x v="11"/>
    <x v="12"/>
    <x v="2"/>
    <n v="2"/>
    <n v="2300"/>
    <n v="4600"/>
    <x v="4"/>
  </r>
  <r>
    <x v="11"/>
    <x v="13"/>
    <x v="2"/>
    <n v="7"/>
    <n v="499"/>
    <n v="3493"/>
    <x v="4"/>
  </r>
  <r>
    <x v="11"/>
    <x v="14"/>
    <x v="2"/>
    <n v="4"/>
    <n v="299"/>
    <n v="1196"/>
    <x v="4"/>
  </r>
  <r>
    <x v="11"/>
    <x v="15"/>
    <x v="2"/>
    <n v="2"/>
    <n v="901"/>
    <n v="1802"/>
    <x v="4"/>
  </r>
  <r>
    <x v="11"/>
    <x v="16"/>
    <x v="2"/>
    <n v="3"/>
    <n v="929"/>
    <n v="2787"/>
    <x v="4"/>
  </r>
  <r>
    <x v="11"/>
    <x v="17"/>
    <x v="2"/>
    <n v="2"/>
    <n v="1030"/>
    <n v="2060"/>
    <x v="4"/>
  </r>
  <r>
    <x v="11"/>
    <x v="18"/>
    <x v="2"/>
    <n v="2"/>
    <n v="1222"/>
    <n v="2444"/>
    <x v="4"/>
  </r>
  <r>
    <x v="11"/>
    <x v="19"/>
    <x v="2"/>
    <n v="3"/>
    <n v="649"/>
    <n v="1947"/>
    <x v="4"/>
  </r>
  <r>
    <x v="11"/>
    <x v="20"/>
    <x v="2"/>
    <n v="11"/>
    <n v="1800"/>
    <n v="19800"/>
    <x v="4"/>
  </r>
  <r>
    <x v="11"/>
    <x v="21"/>
    <x v="2"/>
    <n v="7"/>
    <n v="345"/>
    <n v="2415"/>
    <x v="4"/>
  </r>
  <r>
    <x v="11"/>
    <x v="22"/>
    <x v="2"/>
    <n v="1"/>
    <n v="350"/>
    <n v="350"/>
    <x v="4"/>
  </r>
  <r>
    <x v="11"/>
    <x v="23"/>
    <x v="2"/>
    <n v="3"/>
    <n v="1575"/>
    <n v="4725"/>
    <x v="4"/>
  </r>
  <r>
    <x v="11"/>
    <x v="24"/>
    <x v="2"/>
    <n v="5"/>
    <n v="1045"/>
    <n v="5225"/>
    <x v="4"/>
  </r>
  <r>
    <x v="11"/>
    <x v="25"/>
    <x v="2"/>
    <n v="3"/>
    <n v="1186"/>
    <n v="3558"/>
    <x v="4"/>
  </r>
  <r>
    <x v="11"/>
    <x v="26"/>
    <x v="2"/>
    <n v="3"/>
    <n v="374"/>
    <n v="1122"/>
    <x v="4"/>
  </r>
  <r>
    <x v="11"/>
    <x v="27"/>
    <x v="2"/>
    <n v="0"/>
    <n v="1500"/>
    <n v="0"/>
    <x v="4"/>
  </r>
  <r>
    <x v="11"/>
    <x v="28"/>
    <x v="2"/>
    <n v="1"/>
    <n v="1800"/>
    <n v="1800"/>
    <x v="4"/>
  </r>
  <r>
    <x v="11"/>
    <x v="29"/>
    <x v="2"/>
    <n v="0"/>
    <n v="1477"/>
    <n v="0"/>
    <x v="4"/>
  </r>
  <r>
    <x v="12"/>
    <x v="0"/>
    <x v="0"/>
    <n v="32"/>
    <n v="210"/>
    <n v="6720"/>
    <x v="5"/>
  </r>
  <r>
    <x v="12"/>
    <x v="1"/>
    <x v="0"/>
    <n v="15"/>
    <n v="199"/>
    <n v="2985"/>
    <x v="5"/>
  </r>
  <r>
    <x v="12"/>
    <x v="2"/>
    <x v="0"/>
    <n v="10"/>
    <n v="322"/>
    <n v="3220"/>
    <x v="5"/>
  </r>
  <r>
    <x v="12"/>
    <x v="3"/>
    <x v="0"/>
    <n v="8"/>
    <n v="161"/>
    <n v="1288"/>
    <x v="5"/>
  </r>
  <r>
    <x v="12"/>
    <x v="4"/>
    <x v="0"/>
    <n v="4"/>
    <n v="109"/>
    <n v="436"/>
    <x v="5"/>
  </r>
  <r>
    <x v="12"/>
    <x v="5"/>
    <x v="0"/>
    <n v="4"/>
    <n v="122"/>
    <n v="488"/>
    <x v="5"/>
  </r>
  <r>
    <x v="12"/>
    <x v="6"/>
    <x v="0"/>
    <n v="3"/>
    <n v="96"/>
    <n v="288"/>
    <x v="5"/>
  </r>
  <r>
    <x v="12"/>
    <x v="7"/>
    <x v="0"/>
    <n v="0"/>
    <n v="73"/>
    <n v="0"/>
    <x v="5"/>
  </r>
  <r>
    <x v="12"/>
    <x v="8"/>
    <x v="0"/>
    <n v="0"/>
    <n v="225"/>
    <n v="0"/>
    <x v="5"/>
  </r>
  <r>
    <x v="12"/>
    <x v="9"/>
    <x v="0"/>
    <n v="2"/>
    <n v="559"/>
    <n v="1118"/>
    <x v="5"/>
  </r>
  <r>
    <x v="12"/>
    <x v="10"/>
    <x v="0"/>
    <n v="26"/>
    <n v="3199"/>
    <n v="83174"/>
    <x v="5"/>
  </r>
  <r>
    <x v="12"/>
    <x v="11"/>
    <x v="0"/>
    <n v="17"/>
    <n v="371"/>
    <n v="6307"/>
    <x v="5"/>
  </r>
  <r>
    <x v="12"/>
    <x v="12"/>
    <x v="0"/>
    <n v="12"/>
    <n v="2300"/>
    <n v="27600"/>
    <x v="5"/>
  </r>
  <r>
    <x v="12"/>
    <x v="13"/>
    <x v="0"/>
    <n v="8"/>
    <n v="499"/>
    <n v="3992"/>
    <x v="5"/>
  </r>
  <r>
    <x v="12"/>
    <x v="14"/>
    <x v="0"/>
    <n v="6"/>
    <n v="299"/>
    <n v="1794"/>
    <x v="5"/>
  </r>
  <r>
    <x v="12"/>
    <x v="15"/>
    <x v="0"/>
    <n v="2"/>
    <n v="901"/>
    <n v="1802"/>
    <x v="5"/>
  </r>
  <r>
    <x v="12"/>
    <x v="16"/>
    <x v="0"/>
    <n v="3"/>
    <n v="929"/>
    <n v="2787"/>
    <x v="5"/>
  </r>
  <r>
    <x v="12"/>
    <x v="17"/>
    <x v="0"/>
    <n v="0"/>
    <n v="1030"/>
    <n v="0"/>
    <x v="5"/>
  </r>
  <r>
    <x v="12"/>
    <x v="18"/>
    <x v="0"/>
    <n v="2"/>
    <n v="1222"/>
    <n v="2444"/>
    <x v="5"/>
  </r>
  <r>
    <x v="12"/>
    <x v="19"/>
    <x v="0"/>
    <n v="0"/>
    <n v="649"/>
    <n v="0"/>
    <x v="5"/>
  </r>
  <r>
    <x v="12"/>
    <x v="20"/>
    <x v="0"/>
    <n v="34"/>
    <n v="1800"/>
    <n v="61200"/>
    <x v="5"/>
  </r>
  <r>
    <x v="12"/>
    <x v="21"/>
    <x v="0"/>
    <n v="14"/>
    <n v="345"/>
    <n v="4830"/>
    <x v="5"/>
  </r>
  <r>
    <x v="12"/>
    <x v="22"/>
    <x v="0"/>
    <n v="9"/>
    <n v="350"/>
    <n v="3150"/>
    <x v="5"/>
  </r>
  <r>
    <x v="12"/>
    <x v="23"/>
    <x v="0"/>
    <n v="7"/>
    <n v="1575"/>
    <n v="11025"/>
    <x v="5"/>
  </r>
  <r>
    <x v="12"/>
    <x v="24"/>
    <x v="0"/>
    <n v="7"/>
    <n v="1045"/>
    <n v="7315"/>
    <x v="5"/>
  </r>
  <r>
    <x v="12"/>
    <x v="25"/>
    <x v="0"/>
    <n v="5"/>
    <n v="1186"/>
    <n v="5930"/>
    <x v="5"/>
  </r>
  <r>
    <x v="12"/>
    <x v="26"/>
    <x v="0"/>
    <n v="4"/>
    <n v="374"/>
    <n v="1496"/>
    <x v="5"/>
  </r>
  <r>
    <x v="12"/>
    <x v="27"/>
    <x v="0"/>
    <n v="2"/>
    <n v="1500"/>
    <n v="3000"/>
    <x v="5"/>
  </r>
  <r>
    <x v="12"/>
    <x v="28"/>
    <x v="0"/>
    <n v="1"/>
    <n v="1800"/>
    <n v="1800"/>
    <x v="5"/>
  </r>
  <r>
    <x v="12"/>
    <x v="29"/>
    <x v="0"/>
    <n v="0"/>
    <n v="1477"/>
    <n v="0"/>
    <x v="5"/>
  </r>
  <r>
    <x v="12"/>
    <x v="0"/>
    <x v="1"/>
    <n v="24"/>
    <n v="210"/>
    <n v="5040"/>
    <x v="5"/>
  </r>
  <r>
    <x v="12"/>
    <x v="1"/>
    <x v="1"/>
    <n v="9"/>
    <n v="199"/>
    <n v="1791"/>
    <x v="5"/>
  </r>
  <r>
    <x v="12"/>
    <x v="2"/>
    <x v="1"/>
    <n v="6"/>
    <n v="322"/>
    <n v="1932"/>
    <x v="5"/>
  </r>
  <r>
    <x v="12"/>
    <x v="3"/>
    <x v="1"/>
    <n v="6"/>
    <n v="161"/>
    <n v="966"/>
    <x v="5"/>
  </r>
  <r>
    <x v="12"/>
    <x v="4"/>
    <x v="1"/>
    <n v="4"/>
    <n v="109"/>
    <n v="436"/>
    <x v="5"/>
  </r>
  <r>
    <x v="12"/>
    <x v="5"/>
    <x v="1"/>
    <n v="3"/>
    <n v="122"/>
    <n v="366"/>
    <x v="5"/>
  </r>
  <r>
    <x v="12"/>
    <x v="6"/>
    <x v="1"/>
    <n v="2"/>
    <n v="96"/>
    <n v="192"/>
    <x v="5"/>
  </r>
  <r>
    <x v="12"/>
    <x v="7"/>
    <x v="1"/>
    <n v="0"/>
    <n v="73"/>
    <n v="0"/>
    <x v="5"/>
  </r>
  <r>
    <x v="12"/>
    <x v="8"/>
    <x v="1"/>
    <n v="0"/>
    <n v="225"/>
    <n v="0"/>
    <x v="5"/>
  </r>
  <r>
    <x v="12"/>
    <x v="9"/>
    <x v="1"/>
    <n v="1"/>
    <n v="559"/>
    <n v="559"/>
    <x v="5"/>
  </r>
  <r>
    <x v="12"/>
    <x v="10"/>
    <x v="1"/>
    <n v="25"/>
    <n v="3199"/>
    <n v="79975"/>
    <x v="5"/>
  </r>
  <r>
    <x v="12"/>
    <x v="11"/>
    <x v="1"/>
    <n v="3"/>
    <n v="371"/>
    <n v="1113"/>
    <x v="5"/>
  </r>
  <r>
    <x v="12"/>
    <x v="12"/>
    <x v="1"/>
    <n v="11"/>
    <n v="2300"/>
    <n v="25300"/>
    <x v="5"/>
  </r>
  <r>
    <x v="12"/>
    <x v="13"/>
    <x v="1"/>
    <n v="5"/>
    <n v="499"/>
    <n v="2495"/>
    <x v="5"/>
  </r>
  <r>
    <x v="12"/>
    <x v="14"/>
    <x v="1"/>
    <n v="0"/>
    <n v="299"/>
    <n v="0"/>
    <x v="5"/>
  </r>
  <r>
    <x v="12"/>
    <x v="15"/>
    <x v="1"/>
    <n v="1"/>
    <n v="901"/>
    <n v="901"/>
    <x v="5"/>
  </r>
  <r>
    <x v="12"/>
    <x v="16"/>
    <x v="1"/>
    <n v="1"/>
    <n v="929"/>
    <n v="929"/>
    <x v="5"/>
  </r>
  <r>
    <x v="12"/>
    <x v="17"/>
    <x v="1"/>
    <n v="0"/>
    <n v="1030"/>
    <n v="0"/>
    <x v="5"/>
  </r>
  <r>
    <x v="12"/>
    <x v="18"/>
    <x v="1"/>
    <n v="0"/>
    <n v="1222"/>
    <n v="0"/>
    <x v="5"/>
  </r>
  <r>
    <x v="12"/>
    <x v="19"/>
    <x v="1"/>
    <n v="0"/>
    <n v="649"/>
    <n v="0"/>
    <x v="5"/>
  </r>
  <r>
    <x v="12"/>
    <x v="20"/>
    <x v="1"/>
    <n v="24"/>
    <n v="1800"/>
    <n v="43200"/>
    <x v="5"/>
  </r>
  <r>
    <x v="12"/>
    <x v="21"/>
    <x v="1"/>
    <n v="9"/>
    <n v="345"/>
    <n v="3105"/>
    <x v="5"/>
  </r>
  <r>
    <x v="12"/>
    <x v="22"/>
    <x v="1"/>
    <n v="7"/>
    <n v="350"/>
    <n v="2450"/>
    <x v="5"/>
  </r>
  <r>
    <x v="12"/>
    <x v="23"/>
    <x v="1"/>
    <n v="6"/>
    <n v="1575"/>
    <n v="9450"/>
    <x v="5"/>
  </r>
  <r>
    <x v="12"/>
    <x v="24"/>
    <x v="1"/>
    <n v="3"/>
    <n v="1045"/>
    <n v="3135"/>
    <x v="5"/>
  </r>
  <r>
    <x v="12"/>
    <x v="25"/>
    <x v="1"/>
    <n v="2"/>
    <n v="1186"/>
    <n v="2372"/>
    <x v="5"/>
  </r>
  <r>
    <x v="12"/>
    <x v="26"/>
    <x v="1"/>
    <n v="1"/>
    <n v="374"/>
    <n v="374"/>
    <x v="5"/>
  </r>
  <r>
    <x v="12"/>
    <x v="27"/>
    <x v="1"/>
    <n v="0"/>
    <n v="1500"/>
    <n v="0"/>
    <x v="5"/>
  </r>
  <r>
    <x v="12"/>
    <x v="28"/>
    <x v="1"/>
    <n v="0"/>
    <n v="1800"/>
    <n v="0"/>
    <x v="5"/>
  </r>
  <r>
    <x v="12"/>
    <x v="29"/>
    <x v="1"/>
    <n v="0"/>
    <n v="1477"/>
    <n v="0"/>
    <x v="5"/>
  </r>
  <r>
    <x v="12"/>
    <x v="0"/>
    <x v="2"/>
    <n v="8"/>
    <n v="210"/>
    <n v="1680"/>
    <x v="5"/>
  </r>
  <r>
    <x v="12"/>
    <x v="1"/>
    <x v="2"/>
    <n v="5"/>
    <n v="199"/>
    <n v="995"/>
    <x v="5"/>
  </r>
  <r>
    <x v="12"/>
    <x v="2"/>
    <x v="2"/>
    <n v="6"/>
    <n v="322"/>
    <n v="1932"/>
    <x v="5"/>
  </r>
  <r>
    <x v="12"/>
    <x v="3"/>
    <x v="2"/>
    <n v="6"/>
    <n v="161"/>
    <n v="966"/>
    <x v="5"/>
  </r>
  <r>
    <x v="12"/>
    <x v="4"/>
    <x v="2"/>
    <n v="4"/>
    <n v="109"/>
    <n v="436"/>
    <x v="5"/>
  </r>
  <r>
    <x v="12"/>
    <x v="5"/>
    <x v="2"/>
    <n v="2"/>
    <n v="122"/>
    <n v="244"/>
    <x v="5"/>
  </r>
  <r>
    <x v="12"/>
    <x v="6"/>
    <x v="2"/>
    <n v="2"/>
    <n v="96"/>
    <n v="192"/>
    <x v="5"/>
  </r>
  <r>
    <x v="12"/>
    <x v="7"/>
    <x v="2"/>
    <n v="0"/>
    <n v="73"/>
    <n v="0"/>
    <x v="5"/>
  </r>
  <r>
    <x v="12"/>
    <x v="8"/>
    <x v="2"/>
    <n v="1"/>
    <n v="225"/>
    <n v="225"/>
    <x v="5"/>
  </r>
  <r>
    <x v="12"/>
    <x v="9"/>
    <x v="2"/>
    <n v="1"/>
    <n v="559"/>
    <n v="559"/>
    <x v="5"/>
  </r>
  <r>
    <x v="12"/>
    <x v="10"/>
    <x v="2"/>
    <n v="13"/>
    <n v="3199"/>
    <n v="41587"/>
    <x v="5"/>
  </r>
  <r>
    <x v="12"/>
    <x v="11"/>
    <x v="2"/>
    <n v="13"/>
    <n v="371"/>
    <n v="4823"/>
    <x v="5"/>
  </r>
  <r>
    <x v="12"/>
    <x v="12"/>
    <x v="2"/>
    <n v="2"/>
    <n v="2300"/>
    <n v="4600"/>
    <x v="5"/>
  </r>
  <r>
    <x v="12"/>
    <x v="13"/>
    <x v="2"/>
    <n v="6"/>
    <n v="499"/>
    <n v="2994"/>
    <x v="5"/>
  </r>
  <r>
    <x v="12"/>
    <x v="14"/>
    <x v="2"/>
    <n v="6"/>
    <n v="299"/>
    <n v="1794"/>
    <x v="5"/>
  </r>
  <r>
    <x v="12"/>
    <x v="15"/>
    <x v="2"/>
    <n v="4"/>
    <n v="901"/>
    <n v="3604"/>
    <x v="5"/>
  </r>
  <r>
    <x v="12"/>
    <x v="16"/>
    <x v="2"/>
    <n v="3"/>
    <n v="929"/>
    <n v="2787"/>
    <x v="5"/>
  </r>
  <r>
    <x v="12"/>
    <x v="17"/>
    <x v="2"/>
    <n v="1"/>
    <n v="1030"/>
    <n v="1030"/>
    <x v="5"/>
  </r>
  <r>
    <x v="12"/>
    <x v="18"/>
    <x v="2"/>
    <n v="2"/>
    <n v="1222"/>
    <n v="2444"/>
    <x v="5"/>
  </r>
  <r>
    <x v="12"/>
    <x v="19"/>
    <x v="2"/>
    <n v="2"/>
    <n v="649"/>
    <n v="1298"/>
    <x v="5"/>
  </r>
  <r>
    <x v="12"/>
    <x v="20"/>
    <x v="2"/>
    <n v="3"/>
    <n v="1800"/>
    <n v="5400"/>
    <x v="5"/>
  </r>
  <r>
    <x v="12"/>
    <x v="21"/>
    <x v="2"/>
    <n v="5"/>
    <n v="345"/>
    <n v="1725"/>
    <x v="5"/>
  </r>
  <r>
    <x v="12"/>
    <x v="22"/>
    <x v="2"/>
    <n v="5"/>
    <n v="350"/>
    <n v="1750"/>
    <x v="5"/>
  </r>
  <r>
    <x v="12"/>
    <x v="23"/>
    <x v="2"/>
    <n v="2"/>
    <n v="1575"/>
    <n v="3150"/>
    <x v="5"/>
  </r>
  <r>
    <x v="12"/>
    <x v="24"/>
    <x v="2"/>
    <n v="4"/>
    <n v="1045"/>
    <n v="4180"/>
    <x v="5"/>
  </r>
  <r>
    <x v="12"/>
    <x v="25"/>
    <x v="2"/>
    <n v="2"/>
    <n v="1186"/>
    <n v="2372"/>
    <x v="5"/>
  </r>
  <r>
    <x v="12"/>
    <x v="26"/>
    <x v="2"/>
    <n v="3"/>
    <n v="374"/>
    <n v="1122"/>
    <x v="5"/>
  </r>
  <r>
    <x v="12"/>
    <x v="27"/>
    <x v="2"/>
    <n v="3"/>
    <n v="1500"/>
    <n v="4500"/>
    <x v="5"/>
  </r>
  <r>
    <x v="12"/>
    <x v="28"/>
    <x v="2"/>
    <n v="2"/>
    <n v="1800"/>
    <n v="3600"/>
    <x v="5"/>
  </r>
  <r>
    <x v="12"/>
    <x v="29"/>
    <x v="2"/>
    <n v="2"/>
    <n v="1477"/>
    <n v="2954"/>
    <x v="5"/>
  </r>
  <r>
    <x v="13"/>
    <x v="0"/>
    <x v="0"/>
    <n v="31"/>
    <n v="210"/>
    <n v="6510"/>
    <x v="6"/>
  </r>
  <r>
    <x v="13"/>
    <x v="1"/>
    <x v="0"/>
    <n v="15"/>
    <n v="199"/>
    <n v="2985"/>
    <x v="6"/>
  </r>
  <r>
    <x v="13"/>
    <x v="2"/>
    <x v="0"/>
    <n v="9"/>
    <n v="322"/>
    <n v="2898"/>
    <x v="6"/>
  </r>
  <r>
    <x v="13"/>
    <x v="3"/>
    <x v="0"/>
    <n v="10"/>
    <n v="161"/>
    <n v="1610"/>
    <x v="6"/>
  </r>
  <r>
    <x v="13"/>
    <x v="4"/>
    <x v="0"/>
    <n v="7"/>
    <n v="109"/>
    <n v="763"/>
    <x v="6"/>
  </r>
  <r>
    <x v="13"/>
    <x v="5"/>
    <x v="0"/>
    <n v="4"/>
    <n v="122"/>
    <n v="488"/>
    <x v="6"/>
  </r>
  <r>
    <x v="13"/>
    <x v="6"/>
    <x v="0"/>
    <n v="3"/>
    <n v="96"/>
    <n v="288"/>
    <x v="6"/>
  </r>
  <r>
    <x v="13"/>
    <x v="7"/>
    <x v="0"/>
    <n v="0"/>
    <n v="73"/>
    <n v="0"/>
    <x v="6"/>
  </r>
  <r>
    <x v="13"/>
    <x v="8"/>
    <x v="0"/>
    <n v="1"/>
    <n v="225"/>
    <n v="225"/>
    <x v="6"/>
  </r>
  <r>
    <x v="13"/>
    <x v="9"/>
    <x v="0"/>
    <n v="0"/>
    <n v="559"/>
    <n v="0"/>
    <x v="6"/>
  </r>
  <r>
    <x v="13"/>
    <x v="10"/>
    <x v="0"/>
    <n v="30"/>
    <n v="3199"/>
    <n v="95970"/>
    <x v="6"/>
  </r>
  <r>
    <x v="13"/>
    <x v="11"/>
    <x v="0"/>
    <n v="14"/>
    <n v="371"/>
    <n v="5194"/>
    <x v="6"/>
  </r>
  <r>
    <x v="13"/>
    <x v="12"/>
    <x v="0"/>
    <n v="8"/>
    <n v="2300"/>
    <n v="18400"/>
    <x v="6"/>
  </r>
  <r>
    <x v="13"/>
    <x v="13"/>
    <x v="0"/>
    <n v="11"/>
    <n v="499"/>
    <n v="5489"/>
    <x v="6"/>
  </r>
  <r>
    <x v="13"/>
    <x v="14"/>
    <x v="0"/>
    <n v="7"/>
    <n v="299"/>
    <n v="2093"/>
    <x v="6"/>
  </r>
  <r>
    <x v="13"/>
    <x v="15"/>
    <x v="0"/>
    <n v="5"/>
    <n v="901"/>
    <n v="4505"/>
    <x v="6"/>
  </r>
  <r>
    <x v="13"/>
    <x v="16"/>
    <x v="0"/>
    <n v="5"/>
    <n v="929"/>
    <n v="4645"/>
    <x v="6"/>
  </r>
  <r>
    <x v="13"/>
    <x v="17"/>
    <x v="0"/>
    <n v="0"/>
    <n v="1030"/>
    <n v="0"/>
    <x v="6"/>
  </r>
  <r>
    <x v="13"/>
    <x v="18"/>
    <x v="0"/>
    <n v="1"/>
    <n v="1222"/>
    <n v="1222"/>
    <x v="6"/>
  </r>
  <r>
    <x v="13"/>
    <x v="19"/>
    <x v="0"/>
    <n v="1"/>
    <n v="649"/>
    <n v="649"/>
    <x v="6"/>
  </r>
  <r>
    <x v="13"/>
    <x v="20"/>
    <x v="0"/>
    <n v="28"/>
    <n v="1800"/>
    <n v="50400"/>
    <x v="6"/>
  </r>
  <r>
    <x v="13"/>
    <x v="21"/>
    <x v="0"/>
    <n v="12"/>
    <n v="345"/>
    <n v="4140"/>
    <x v="6"/>
  </r>
  <r>
    <x v="13"/>
    <x v="22"/>
    <x v="0"/>
    <n v="10"/>
    <n v="350"/>
    <n v="3500"/>
    <x v="6"/>
  </r>
  <r>
    <x v="13"/>
    <x v="23"/>
    <x v="0"/>
    <n v="8"/>
    <n v="1575"/>
    <n v="12600"/>
    <x v="6"/>
  </r>
  <r>
    <x v="13"/>
    <x v="24"/>
    <x v="0"/>
    <n v="7"/>
    <n v="1045"/>
    <n v="7315"/>
    <x v="6"/>
  </r>
  <r>
    <x v="13"/>
    <x v="25"/>
    <x v="0"/>
    <n v="4"/>
    <n v="1186"/>
    <n v="4744"/>
    <x v="6"/>
  </r>
  <r>
    <x v="13"/>
    <x v="26"/>
    <x v="0"/>
    <n v="2"/>
    <n v="374"/>
    <n v="748"/>
    <x v="6"/>
  </r>
  <r>
    <x v="13"/>
    <x v="27"/>
    <x v="0"/>
    <n v="1"/>
    <n v="1500"/>
    <n v="1500"/>
    <x v="6"/>
  </r>
  <r>
    <x v="13"/>
    <x v="28"/>
    <x v="0"/>
    <n v="0"/>
    <n v="1800"/>
    <n v="0"/>
    <x v="6"/>
  </r>
  <r>
    <x v="13"/>
    <x v="29"/>
    <x v="0"/>
    <n v="0"/>
    <n v="1477"/>
    <n v="0"/>
    <x v="6"/>
  </r>
  <r>
    <x v="13"/>
    <x v="0"/>
    <x v="1"/>
    <n v="22"/>
    <n v="210"/>
    <n v="4620"/>
    <x v="6"/>
  </r>
  <r>
    <x v="13"/>
    <x v="1"/>
    <x v="1"/>
    <n v="12"/>
    <n v="199"/>
    <n v="2388"/>
    <x v="6"/>
  </r>
  <r>
    <x v="13"/>
    <x v="2"/>
    <x v="1"/>
    <n v="6"/>
    <n v="322"/>
    <n v="1932"/>
    <x v="6"/>
  </r>
  <r>
    <x v="13"/>
    <x v="3"/>
    <x v="1"/>
    <n v="6"/>
    <n v="161"/>
    <n v="966"/>
    <x v="6"/>
  </r>
  <r>
    <x v="13"/>
    <x v="4"/>
    <x v="1"/>
    <n v="4"/>
    <n v="109"/>
    <n v="436"/>
    <x v="6"/>
  </r>
  <r>
    <x v="13"/>
    <x v="5"/>
    <x v="1"/>
    <n v="2"/>
    <n v="122"/>
    <n v="244"/>
    <x v="6"/>
  </r>
  <r>
    <x v="13"/>
    <x v="6"/>
    <x v="1"/>
    <n v="3"/>
    <n v="96"/>
    <n v="288"/>
    <x v="6"/>
  </r>
  <r>
    <x v="13"/>
    <x v="7"/>
    <x v="1"/>
    <n v="0"/>
    <n v="73"/>
    <n v="0"/>
    <x v="6"/>
  </r>
  <r>
    <x v="13"/>
    <x v="8"/>
    <x v="1"/>
    <n v="0"/>
    <n v="225"/>
    <n v="0"/>
    <x v="6"/>
  </r>
  <r>
    <x v="13"/>
    <x v="9"/>
    <x v="1"/>
    <n v="0"/>
    <n v="559"/>
    <n v="0"/>
    <x v="6"/>
  </r>
  <r>
    <x v="13"/>
    <x v="10"/>
    <x v="1"/>
    <n v="2"/>
    <n v="3199"/>
    <n v="6398"/>
    <x v="6"/>
  </r>
  <r>
    <x v="13"/>
    <x v="11"/>
    <x v="1"/>
    <n v="10"/>
    <n v="371"/>
    <n v="3710"/>
    <x v="6"/>
  </r>
  <r>
    <x v="13"/>
    <x v="12"/>
    <x v="1"/>
    <n v="10"/>
    <n v="2300"/>
    <n v="23000"/>
    <x v="6"/>
  </r>
  <r>
    <x v="13"/>
    <x v="13"/>
    <x v="1"/>
    <n v="6"/>
    <n v="499"/>
    <n v="2994"/>
    <x v="6"/>
  </r>
  <r>
    <x v="13"/>
    <x v="14"/>
    <x v="1"/>
    <n v="0"/>
    <n v="299"/>
    <n v="0"/>
    <x v="6"/>
  </r>
  <r>
    <x v="13"/>
    <x v="15"/>
    <x v="1"/>
    <n v="0"/>
    <n v="901"/>
    <n v="0"/>
    <x v="6"/>
  </r>
  <r>
    <x v="13"/>
    <x v="16"/>
    <x v="1"/>
    <n v="1"/>
    <n v="929"/>
    <n v="929"/>
    <x v="6"/>
  </r>
  <r>
    <x v="13"/>
    <x v="17"/>
    <x v="1"/>
    <n v="1"/>
    <n v="1030"/>
    <n v="1030"/>
    <x v="6"/>
  </r>
  <r>
    <x v="13"/>
    <x v="18"/>
    <x v="1"/>
    <n v="0"/>
    <n v="1222"/>
    <n v="0"/>
    <x v="6"/>
  </r>
  <r>
    <x v="13"/>
    <x v="19"/>
    <x v="1"/>
    <n v="0"/>
    <n v="649"/>
    <n v="0"/>
    <x v="6"/>
  </r>
  <r>
    <x v="13"/>
    <x v="20"/>
    <x v="1"/>
    <n v="19"/>
    <n v="1800"/>
    <n v="34200"/>
    <x v="6"/>
  </r>
  <r>
    <x v="13"/>
    <x v="21"/>
    <x v="1"/>
    <n v="10"/>
    <n v="345"/>
    <n v="3450"/>
    <x v="6"/>
  </r>
  <r>
    <x v="13"/>
    <x v="22"/>
    <x v="1"/>
    <n v="6"/>
    <n v="350"/>
    <n v="2100"/>
    <x v="6"/>
  </r>
  <r>
    <x v="13"/>
    <x v="23"/>
    <x v="1"/>
    <n v="5"/>
    <n v="1575"/>
    <n v="7875"/>
    <x v="6"/>
  </r>
  <r>
    <x v="13"/>
    <x v="24"/>
    <x v="1"/>
    <n v="2"/>
    <n v="1045"/>
    <n v="2090"/>
    <x v="6"/>
  </r>
  <r>
    <x v="13"/>
    <x v="25"/>
    <x v="1"/>
    <n v="4"/>
    <n v="1186"/>
    <n v="4744"/>
    <x v="6"/>
  </r>
  <r>
    <x v="13"/>
    <x v="26"/>
    <x v="1"/>
    <n v="1"/>
    <n v="374"/>
    <n v="374"/>
    <x v="6"/>
  </r>
  <r>
    <x v="13"/>
    <x v="27"/>
    <x v="1"/>
    <n v="1"/>
    <n v="1500"/>
    <n v="1500"/>
    <x v="6"/>
  </r>
  <r>
    <x v="13"/>
    <x v="28"/>
    <x v="1"/>
    <n v="0"/>
    <n v="1800"/>
    <n v="0"/>
    <x v="6"/>
  </r>
  <r>
    <x v="13"/>
    <x v="29"/>
    <x v="1"/>
    <n v="0"/>
    <n v="1477"/>
    <n v="0"/>
    <x v="6"/>
  </r>
  <r>
    <x v="13"/>
    <x v="0"/>
    <x v="2"/>
    <n v="10"/>
    <n v="210"/>
    <n v="2100"/>
    <x v="6"/>
  </r>
  <r>
    <x v="13"/>
    <x v="1"/>
    <x v="2"/>
    <n v="6"/>
    <n v="199"/>
    <n v="1194"/>
    <x v="6"/>
  </r>
  <r>
    <x v="13"/>
    <x v="2"/>
    <x v="2"/>
    <n v="5"/>
    <n v="322"/>
    <n v="1610"/>
    <x v="6"/>
  </r>
  <r>
    <x v="13"/>
    <x v="3"/>
    <x v="2"/>
    <n v="2"/>
    <n v="161"/>
    <n v="322"/>
    <x v="6"/>
  </r>
  <r>
    <x v="13"/>
    <x v="4"/>
    <x v="2"/>
    <n v="3"/>
    <n v="109"/>
    <n v="327"/>
    <x v="6"/>
  </r>
  <r>
    <x v="13"/>
    <x v="5"/>
    <x v="2"/>
    <n v="2"/>
    <n v="122"/>
    <n v="244"/>
    <x v="6"/>
  </r>
  <r>
    <x v="13"/>
    <x v="6"/>
    <x v="2"/>
    <n v="2"/>
    <n v="96"/>
    <n v="192"/>
    <x v="6"/>
  </r>
  <r>
    <x v="13"/>
    <x v="7"/>
    <x v="2"/>
    <n v="1"/>
    <n v="73"/>
    <n v="73"/>
    <x v="6"/>
  </r>
  <r>
    <x v="13"/>
    <x v="8"/>
    <x v="2"/>
    <n v="1"/>
    <n v="225"/>
    <n v="225"/>
    <x v="6"/>
  </r>
  <r>
    <x v="13"/>
    <x v="9"/>
    <x v="2"/>
    <n v="1"/>
    <n v="559"/>
    <n v="559"/>
    <x v="6"/>
  </r>
  <r>
    <x v="13"/>
    <x v="10"/>
    <x v="2"/>
    <n v="28"/>
    <n v="3199"/>
    <n v="89572"/>
    <x v="6"/>
  </r>
  <r>
    <x v="13"/>
    <x v="11"/>
    <x v="2"/>
    <n v="1"/>
    <n v="371"/>
    <n v="371"/>
    <x v="6"/>
  </r>
  <r>
    <x v="13"/>
    <x v="12"/>
    <x v="2"/>
    <n v="4"/>
    <n v="2300"/>
    <n v="9200"/>
    <x v="6"/>
  </r>
  <r>
    <x v="13"/>
    <x v="13"/>
    <x v="2"/>
    <n v="3"/>
    <n v="499"/>
    <n v="1497"/>
    <x v="6"/>
  </r>
  <r>
    <x v="13"/>
    <x v="14"/>
    <x v="2"/>
    <n v="6"/>
    <n v="299"/>
    <n v="1794"/>
    <x v="6"/>
  </r>
  <r>
    <x v="13"/>
    <x v="15"/>
    <x v="2"/>
    <n v="5"/>
    <n v="901"/>
    <n v="4505"/>
    <x v="6"/>
  </r>
  <r>
    <x v="13"/>
    <x v="16"/>
    <x v="2"/>
    <n v="3"/>
    <n v="929"/>
    <n v="2787"/>
    <x v="6"/>
  </r>
  <r>
    <x v="13"/>
    <x v="17"/>
    <x v="2"/>
    <n v="1"/>
    <n v="1030"/>
    <n v="1030"/>
    <x v="6"/>
  </r>
  <r>
    <x v="13"/>
    <x v="18"/>
    <x v="2"/>
    <n v="2"/>
    <n v="1222"/>
    <n v="2444"/>
    <x v="6"/>
  </r>
  <r>
    <x v="13"/>
    <x v="19"/>
    <x v="2"/>
    <n v="2"/>
    <n v="649"/>
    <n v="1298"/>
    <x v="6"/>
  </r>
  <r>
    <x v="13"/>
    <x v="20"/>
    <x v="2"/>
    <n v="14"/>
    <n v="1800"/>
    <n v="25200"/>
    <x v="6"/>
  </r>
  <r>
    <x v="13"/>
    <x v="21"/>
    <x v="2"/>
    <n v="6"/>
    <n v="345"/>
    <n v="2070"/>
    <x v="6"/>
  </r>
  <r>
    <x v="13"/>
    <x v="22"/>
    <x v="2"/>
    <n v="5"/>
    <n v="350"/>
    <n v="1750"/>
    <x v="6"/>
  </r>
  <r>
    <x v="13"/>
    <x v="23"/>
    <x v="2"/>
    <n v="4"/>
    <n v="1575"/>
    <n v="6300"/>
    <x v="6"/>
  </r>
  <r>
    <x v="13"/>
    <x v="24"/>
    <x v="2"/>
    <n v="5"/>
    <n v="1045"/>
    <n v="5225"/>
    <x v="6"/>
  </r>
  <r>
    <x v="13"/>
    <x v="25"/>
    <x v="2"/>
    <n v="2"/>
    <n v="1186"/>
    <n v="2372"/>
    <x v="6"/>
  </r>
  <r>
    <x v="13"/>
    <x v="26"/>
    <x v="2"/>
    <n v="3"/>
    <n v="374"/>
    <n v="1122"/>
    <x v="6"/>
  </r>
  <r>
    <x v="13"/>
    <x v="27"/>
    <x v="2"/>
    <n v="2"/>
    <n v="1500"/>
    <n v="3000"/>
    <x v="6"/>
  </r>
  <r>
    <x v="13"/>
    <x v="28"/>
    <x v="2"/>
    <n v="1"/>
    <n v="1800"/>
    <n v="1800"/>
    <x v="6"/>
  </r>
  <r>
    <x v="13"/>
    <x v="29"/>
    <x v="2"/>
    <n v="1"/>
    <n v="1477"/>
    <n v="1477"/>
    <x v="6"/>
  </r>
  <r>
    <x v="14"/>
    <x v="0"/>
    <x v="0"/>
    <n v="27"/>
    <n v="210"/>
    <n v="5670"/>
    <x v="0"/>
  </r>
  <r>
    <x v="14"/>
    <x v="1"/>
    <x v="0"/>
    <n v="16"/>
    <n v="199"/>
    <n v="3184"/>
    <x v="0"/>
  </r>
  <r>
    <x v="14"/>
    <x v="2"/>
    <x v="0"/>
    <n v="11"/>
    <n v="322"/>
    <n v="3542"/>
    <x v="0"/>
  </r>
  <r>
    <x v="14"/>
    <x v="3"/>
    <x v="0"/>
    <n v="8"/>
    <n v="161"/>
    <n v="1288"/>
    <x v="0"/>
  </r>
  <r>
    <x v="14"/>
    <x v="4"/>
    <x v="0"/>
    <n v="6"/>
    <n v="109"/>
    <n v="654"/>
    <x v="0"/>
  </r>
  <r>
    <x v="14"/>
    <x v="5"/>
    <x v="0"/>
    <n v="2"/>
    <n v="122"/>
    <n v="244"/>
    <x v="0"/>
  </r>
  <r>
    <x v="14"/>
    <x v="6"/>
    <x v="0"/>
    <n v="3"/>
    <n v="96"/>
    <n v="288"/>
    <x v="0"/>
  </r>
  <r>
    <x v="14"/>
    <x v="7"/>
    <x v="0"/>
    <n v="0"/>
    <n v="73"/>
    <n v="0"/>
    <x v="0"/>
  </r>
  <r>
    <x v="14"/>
    <x v="8"/>
    <x v="0"/>
    <n v="2"/>
    <n v="225"/>
    <n v="450"/>
    <x v="0"/>
  </r>
  <r>
    <x v="14"/>
    <x v="9"/>
    <x v="0"/>
    <n v="1"/>
    <n v="559"/>
    <n v="559"/>
    <x v="0"/>
  </r>
  <r>
    <x v="14"/>
    <x v="10"/>
    <x v="0"/>
    <n v="30"/>
    <n v="3199"/>
    <n v="95970"/>
    <x v="0"/>
  </r>
  <r>
    <x v="14"/>
    <x v="11"/>
    <x v="0"/>
    <n v="16"/>
    <n v="371"/>
    <n v="5936"/>
    <x v="0"/>
  </r>
  <r>
    <x v="14"/>
    <x v="12"/>
    <x v="0"/>
    <n v="8"/>
    <n v="2300"/>
    <n v="18400"/>
    <x v="0"/>
  </r>
  <r>
    <x v="14"/>
    <x v="13"/>
    <x v="0"/>
    <n v="7"/>
    <n v="499"/>
    <n v="3493"/>
    <x v="0"/>
  </r>
  <r>
    <x v="14"/>
    <x v="14"/>
    <x v="0"/>
    <n v="7"/>
    <n v="299"/>
    <n v="2093"/>
    <x v="0"/>
  </r>
  <r>
    <x v="14"/>
    <x v="15"/>
    <x v="0"/>
    <n v="2"/>
    <n v="901"/>
    <n v="1802"/>
    <x v="0"/>
  </r>
  <r>
    <x v="14"/>
    <x v="16"/>
    <x v="0"/>
    <n v="3"/>
    <n v="929"/>
    <n v="2787"/>
    <x v="0"/>
  </r>
  <r>
    <x v="14"/>
    <x v="17"/>
    <x v="0"/>
    <n v="1"/>
    <n v="1030"/>
    <n v="1030"/>
    <x v="0"/>
  </r>
  <r>
    <x v="14"/>
    <x v="18"/>
    <x v="0"/>
    <n v="0"/>
    <n v="1222"/>
    <n v="0"/>
    <x v="0"/>
  </r>
  <r>
    <x v="14"/>
    <x v="19"/>
    <x v="0"/>
    <n v="2"/>
    <n v="649"/>
    <n v="1298"/>
    <x v="0"/>
  </r>
  <r>
    <x v="14"/>
    <x v="20"/>
    <x v="0"/>
    <n v="30"/>
    <n v="1800"/>
    <n v="54000"/>
    <x v="0"/>
  </r>
  <r>
    <x v="14"/>
    <x v="21"/>
    <x v="0"/>
    <n v="18"/>
    <n v="345"/>
    <n v="6210"/>
    <x v="0"/>
  </r>
  <r>
    <x v="14"/>
    <x v="22"/>
    <x v="0"/>
    <n v="10"/>
    <n v="350"/>
    <n v="3500"/>
    <x v="0"/>
  </r>
  <r>
    <x v="14"/>
    <x v="23"/>
    <x v="0"/>
    <n v="11"/>
    <n v="1575"/>
    <n v="17325"/>
    <x v="0"/>
  </r>
  <r>
    <x v="14"/>
    <x v="24"/>
    <x v="0"/>
    <n v="7"/>
    <n v="1045"/>
    <n v="7315"/>
    <x v="0"/>
  </r>
  <r>
    <x v="14"/>
    <x v="25"/>
    <x v="0"/>
    <n v="4"/>
    <n v="1186"/>
    <n v="4744"/>
    <x v="0"/>
  </r>
  <r>
    <x v="14"/>
    <x v="26"/>
    <x v="0"/>
    <n v="2"/>
    <n v="374"/>
    <n v="748"/>
    <x v="0"/>
  </r>
  <r>
    <x v="14"/>
    <x v="27"/>
    <x v="0"/>
    <n v="1"/>
    <n v="1500"/>
    <n v="1500"/>
    <x v="0"/>
  </r>
  <r>
    <x v="14"/>
    <x v="28"/>
    <x v="0"/>
    <n v="1"/>
    <n v="1800"/>
    <n v="1800"/>
    <x v="0"/>
  </r>
  <r>
    <x v="14"/>
    <x v="29"/>
    <x v="0"/>
    <n v="0"/>
    <n v="1477"/>
    <n v="0"/>
    <x v="0"/>
  </r>
  <r>
    <x v="14"/>
    <x v="0"/>
    <x v="1"/>
    <n v="19"/>
    <n v="210"/>
    <n v="3990"/>
    <x v="0"/>
  </r>
  <r>
    <x v="14"/>
    <x v="1"/>
    <x v="1"/>
    <n v="11"/>
    <n v="199"/>
    <n v="2189"/>
    <x v="0"/>
  </r>
  <r>
    <x v="14"/>
    <x v="2"/>
    <x v="1"/>
    <n v="8"/>
    <n v="322"/>
    <n v="2576"/>
    <x v="0"/>
  </r>
  <r>
    <x v="14"/>
    <x v="3"/>
    <x v="1"/>
    <n v="6"/>
    <n v="161"/>
    <n v="966"/>
    <x v="0"/>
  </r>
  <r>
    <x v="14"/>
    <x v="4"/>
    <x v="1"/>
    <n v="3"/>
    <n v="109"/>
    <n v="327"/>
    <x v="0"/>
  </r>
  <r>
    <x v="14"/>
    <x v="5"/>
    <x v="1"/>
    <n v="1"/>
    <n v="122"/>
    <n v="122"/>
    <x v="0"/>
  </r>
  <r>
    <x v="14"/>
    <x v="6"/>
    <x v="1"/>
    <n v="2"/>
    <n v="96"/>
    <n v="192"/>
    <x v="0"/>
  </r>
  <r>
    <x v="14"/>
    <x v="7"/>
    <x v="1"/>
    <n v="0"/>
    <n v="73"/>
    <n v="0"/>
    <x v="0"/>
  </r>
  <r>
    <x v="14"/>
    <x v="8"/>
    <x v="1"/>
    <n v="1"/>
    <n v="225"/>
    <n v="225"/>
    <x v="0"/>
  </r>
  <r>
    <x v="14"/>
    <x v="9"/>
    <x v="1"/>
    <n v="0"/>
    <n v="559"/>
    <n v="0"/>
    <x v="0"/>
  </r>
  <r>
    <x v="14"/>
    <x v="10"/>
    <x v="1"/>
    <n v="26"/>
    <n v="3199"/>
    <n v="83174"/>
    <x v="0"/>
  </r>
  <r>
    <x v="14"/>
    <x v="11"/>
    <x v="1"/>
    <n v="3"/>
    <n v="371"/>
    <n v="1113"/>
    <x v="0"/>
  </r>
  <r>
    <x v="14"/>
    <x v="12"/>
    <x v="1"/>
    <n v="9"/>
    <n v="2300"/>
    <n v="20700"/>
    <x v="0"/>
  </r>
  <r>
    <x v="14"/>
    <x v="13"/>
    <x v="1"/>
    <n v="8"/>
    <n v="499"/>
    <n v="3992"/>
    <x v="0"/>
  </r>
  <r>
    <x v="14"/>
    <x v="14"/>
    <x v="1"/>
    <n v="0"/>
    <n v="299"/>
    <n v="0"/>
    <x v="0"/>
  </r>
  <r>
    <x v="14"/>
    <x v="15"/>
    <x v="1"/>
    <n v="0"/>
    <n v="901"/>
    <n v="0"/>
    <x v="0"/>
  </r>
  <r>
    <x v="14"/>
    <x v="16"/>
    <x v="1"/>
    <n v="2"/>
    <n v="929"/>
    <n v="1858"/>
    <x v="0"/>
  </r>
  <r>
    <x v="14"/>
    <x v="17"/>
    <x v="1"/>
    <n v="0"/>
    <n v="1030"/>
    <n v="0"/>
    <x v="0"/>
  </r>
  <r>
    <x v="14"/>
    <x v="18"/>
    <x v="1"/>
    <n v="0"/>
    <n v="1222"/>
    <n v="0"/>
    <x v="0"/>
  </r>
  <r>
    <x v="14"/>
    <x v="19"/>
    <x v="1"/>
    <n v="0"/>
    <n v="649"/>
    <n v="0"/>
    <x v="0"/>
  </r>
  <r>
    <x v="14"/>
    <x v="20"/>
    <x v="1"/>
    <n v="18"/>
    <n v="1800"/>
    <n v="32400"/>
    <x v="0"/>
  </r>
  <r>
    <x v="14"/>
    <x v="21"/>
    <x v="1"/>
    <n v="13"/>
    <n v="345"/>
    <n v="4485"/>
    <x v="0"/>
  </r>
  <r>
    <x v="14"/>
    <x v="22"/>
    <x v="1"/>
    <n v="8"/>
    <n v="350"/>
    <n v="2800"/>
    <x v="0"/>
  </r>
  <r>
    <x v="14"/>
    <x v="23"/>
    <x v="1"/>
    <n v="7"/>
    <n v="1575"/>
    <n v="11025"/>
    <x v="0"/>
  </r>
  <r>
    <x v="14"/>
    <x v="24"/>
    <x v="1"/>
    <n v="3"/>
    <n v="1045"/>
    <n v="3135"/>
    <x v="0"/>
  </r>
  <r>
    <x v="14"/>
    <x v="25"/>
    <x v="1"/>
    <n v="5"/>
    <n v="1186"/>
    <n v="5930"/>
    <x v="0"/>
  </r>
  <r>
    <x v="14"/>
    <x v="26"/>
    <x v="1"/>
    <n v="0"/>
    <n v="374"/>
    <n v="0"/>
    <x v="0"/>
  </r>
  <r>
    <x v="14"/>
    <x v="27"/>
    <x v="1"/>
    <n v="1"/>
    <n v="1500"/>
    <n v="1500"/>
    <x v="0"/>
  </r>
  <r>
    <x v="14"/>
    <x v="28"/>
    <x v="1"/>
    <n v="0"/>
    <n v="1800"/>
    <n v="0"/>
    <x v="0"/>
  </r>
  <r>
    <x v="14"/>
    <x v="29"/>
    <x v="1"/>
    <n v="0"/>
    <n v="1477"/>
    <n v="0"/>
    <x v="0"/>
  </r>
  <r>
    <x v="14"/>
    <x v="0"/>
    <x v="2"/>
    <n v="12"/>
    <n v="210"/>
    <n v="2520"/>
    <x v="0"/>
  </r>
  <r>
    <x v="14"/>
    <x v="1"/>
    <x v="2"/>
    <n v="5"/>
    <n v="199"/>
    <n v="995"/>
    <x v="0"/>
  </r>
  <r>
    <x v="14"/>
    <x v="2"/>
    <x v="2"/>
    <n v="3"/>
    <n v="322"/>
    <n v="966"/>
    <x v="0"/>
  </r>
  <r>
    <x v="14"/>
    <x v="3"/>
    <x v="2"/>
    <n v="4"/>
    <n v="161"/>
    <n v="644"/>
    <x v="0"/>
  </r>
  <r>
    <x v="14"/>
    <x v="4"/>
    <x v="2"/>
    <n v="2"/>
    <n v="109"/>
    <n v="218"/>
    <x v="0"/>
  </r>
  <r>
    <x v="14"/>
    <x v="5"/>
    <x v="2"/>
    <n v="2"/>
    <n v="122"/>
    <n v="244"/>
    <x v="0"/>
  </r>
  <r>
    <x v="14"/>
    <x v="6"/>
    <x v="2"/>
    <n v="2"/>
    <n v="96"/>
    <n v="192"/>
    <x v="0"/>
  </r>
  <r>
    <x v="14"/>
    <x v="7"/>
    <x v="2"/>
    <n v="0"/>
    <n v="73"/>
    <n v="0"/>
    <x v="0"/>
  </r>
  <r>
    <x v="14"/>
    <x v="8"/>
    <x v="2"/>
    <n v="2"/>
    <n v="225"/>
    <n v="450"/>
    <x v="0"/>
  </r>
  <r>
    <x v="14"/>
    <x v="9"/>
    <x v="2"/>
    <n v="1"/>
    <n v="559"/>
    <n v="559"/>
    <x v="0"/>
  </r>
  <r>
    <x v="14"/>
    <x v="10"/>
    <x v="2"/>
    <n v="1"/>
    <n v="3199"/>
    <n v="3199"/>
    <x v="0"/>
  </r>
  <r>
    <x v="14"/>
    <x v="11"/>
    <x v="2"/>
    <n v="16"/>
    <n v="371"/>
    <n v="5936"/>
    <x v="0"/>
  </r>
  <r>
    <x v="14"/>
    <x v="12"/>
    <x v="2"/>
    <n v="3"/>
    <n v="2300"/>
    <n v="6900"/>
    <x v="0"/>
  </r>
  <r>
    <x v="14"/>
    <x v="13"/>
    <x v="2"/>
    <n v="4"/>
    <n v="499"/>
    <n v="1996"/>
    <x v="0"/>
  </r>
  <r>
    <x v="14"/>
    <x v="14"/>
    <x v="2"/>
    <n v="6"/>
    <n v="299"/>
    <n v="1794"/>
    <x v="0"/>
  </r>
  <r>
    <x v="14"/>
    <x v="15"/>
    <x v="2"/>
    <n v="3"/>
    <n v="901"/>
    <n v="2703"/>
    <x v="0"/>
  </r>
  <r>
    <x v="14"/>
    <x v="16"/>
    <x v="2"/>
    <n v="2"/>
    <n v="929"/>
    <n v="1858"/>
    <x v="0"/>
  </r>
  <r>
    <x v="14"/>
    <x v="17"/>
    <x v="2"/>
    <n v="2"/>
    <n v="1030"/>
    <n v="2060"/>
    <x v="0"/>
  </r>
  <r>
    <x v="14"/>
    <x v="18"/>
    <x v="2"/>
    <n v="1"/>
    <n v="1222"/>
    <n v="1222"/>
    <x v="0"/>
  </r>
  <r>
    <x v="14"/>
    <x v="19"/>
    <x v="2"/>
    <n v="3"/>
    <n v="649"/>
    <n v="1947"/>
    <x v="0"/>
  </r>
  <r>
    <x v="14"/>
    <x v="20"/>
    <x v="2"/>
    <n v="9"/>
    <n v="1800"/>
    <n v="16200"/>
    <x v="0"/>
  </r>
  <r>
    <x v="14"/>
    <x v="21"/>
    <x v="2"/>
    <n v="2"/>
    <n v="345"/>
    <n v="690"/>
    <x v="0"/>
  </r>
  <r>
    <x v="14"/>
    <x v="22"/>
    <x v="2"/>
    <n v="6"/>
    <n v="350"/>
    <n v="2100"/>
    <x v="0"/>
  </r>
  <r>
    <x v="14"/>
    <x v="23"/>
    <x v="2"/>
    <n v="2"/>
    <n v="1575"/>
    <n v="3150"/>
    <x v="0"/>
  </r>
  <r>
    <x v="14"/>
    <x v="24"/>
    <x v="2"/>
    <n v="5"/>
    <n v="1045"/>
    <n v="5225"/>
    <x v="0"/>
  </r>
  <r>
    <x v="14"/>
    <x v="25"/>
    <x v="2"/>
    <n v="1"/>
    <n v="1186"/>
    <n v="1186"/>
    <x v="0"/>
  </r>
  <r>
    <x v="14"/>
    <x v="26"/>
    <x v="2"/>
    <n v="5"/>
    <n v="374"/>
    <n v="1870"/>
    <x v="0"/>
  </r>
  <r>
    <x v="14"/>
    <x v="27"/>
    <x v="2"/>
    <n v="1"/>
    <n v="1500"/>
    <n v="1500"/>
    <x v="0"/>
  </r>
  <r>
    <x v="14"/>
    <x v="28"/>
    <x v="2"/>
    <n v="2"/>
    <n v="1800"/>
    <n v="3600"/>
    <x v="0"/>
  </r>
  <r>
    <x v="14"/>
    <x v="29"/>
    <x v="2"/>
    <n v="0"/>
    <n v="1477"/>
    <n v="0"/>
    <x v="0"/>
  </r>
  <r>
    <x v="15"/>
    <x v="30"/>
    <x v="3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Q35" firstHeaderRow="1" firstDataRow="2" firstDataCol="1" rowPageCount="1" colPageCount="1"/>
  <pivotFields count="7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item="0" hier="-1"/>
  </pageFields>
  <dataFields count="1">
    <dataField name="Sum of Sales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9" firstHeaderRow="1" firstDataRow="1" firstDataCol="1" rowPageCount="1" colPageCount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axis="axisPage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item="26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9" firstHeaderRow="1" firstDataRow="1" firstDataCol="1"/>
  <pivotFields count="7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5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4" firstHeaderRow="1" firstDataRow="1" firstDataCol="1"/>
  <pivotFields count="6">
    <pivotField showAll="0"/>
    <pivotField axis="axisRow" showAll="0">
      <items count="32"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h="1" x="3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2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Revenu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4" firstHeaderRow="0" firstDataRow="1" firstDataCol="1" rowPageCount="1" colPageCount="1"/>
  <pivotFields count="6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h="1" x="3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dataField="1"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ales" fld="3" baseField="0" baseItem="0"/>
    <dataField name="Sum of Revenu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7"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axis="axisRow" showAll="0">
      <items count="9">
        <item x="3"/>
        <item x="4"/>
        <item x="5"/>
        <item x="6"/>
        <item x="0"/>
        <item x="1"/>
        <item x="2"/>
        <item h="1" x="7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um of Sales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E31" totalsRowShown="0">
  <autoFilter ref="A1:E31"/>
  <tableColumns count="5">
    <tableColumn id="1" name="BU"/>
    <tableColumn id="2" name="SKU"/>
    <tableColumn id="3" name="Brand"/>
    <tableColumn id="4" name="Model"/>
    <tableColumn id="5" name="Avg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1351" totalsRowShown="0">
  <autoFilter ref="A1:G1351"/>
  <tableColumns count="7">
    <tableColumn id="1" name="Date" dataDxfId="6"/>
    <tableColumn id="2" name="SKU"/>
    <tableColumn id="3" name="City"/>
    <tableColumn id="4" name="Sales"/>
    <tableColumn id="5" name="Price" dataDxfId="5">
      <calculatedColumnFormula>VLOOKUP(B2,'SKU Master'!$B$1:$E$31,4,FALSE)</calculatedColumnFormula>
    </tableColumn>
    <tableColumn id="6" name="Revenue" dataDxfId="4">
      <calculatedColumnFormula>D2*E2</calculatedColumnFormula>
    </tableColumn>
    <tableColumn id="7" name="Day" dataDxfId="3">
      <calculatedColumnFormula>TEXT(A2,"dddd")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31" totalsRowShown="0">
  <autoFilter ref="A1:E31"/>
  <tableColumns count="5">
    <tableColumn id="1" name="SKU"/>
    <tableColumn id="2" name="H"/>
    <tableColumn id="3" name="C"/>
    <tableColumn id="4" name="M"/>
    <tableColumn id="5" name="Opening Stock" dataDxfId="2">
      <calculatedColumnFormula>SUM(B2:D2)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zoomScale="130" zoomScaleNormal="130" workbookViewId="0">
      <selection activeCell="G23" sqref="G23"/>
    </sheetView>
  </sheetViews>
  <sheetFormatPr defaultRowHeight="14.4" x14ac:dyDescent="0.3"/>
  <cols>
    <col min="1" max="1" width="8.5546875" bestFit="1" customWidth="1"/>
    <col min="3" max="3" width="15" bestFit="1" customWidth="1"/>
    <col min="4" max="4" width="31.109375" bestFit="1" customWidth="1"/>
    <col min="5" max="5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45</v>
      </c>
      <c r="B2" t="s">
        <v>5</v>
      </c>
      <c r="C2" t="s">
        <v>102</v>
      </c>
      <c r="D2" t="s">
        <v>46</v>
      </c>
      <c r="E2">
        <v>210</v>
      </c>
    </row>
    <row r="3" spans="1:5" x14ac:dyDescent="0.3">
      <c r="A3" t="s">
        <v>45</v>
      </c>
      <c r="B3" t="s">
        <v>6</v>
      </c>
      <c r="C3" t="s">
        <v>47</v>
      </c>
      <c r="D3" t="s">
        <v>48</v>
      </c>
      <c r="E3">
        <v>199</v>
      </c>
    </row>
    <row r="4" spans="1:5" x14ac:dyDescent="0.3">
      <c r="A4" t="s">
        <v>45</v>
      </c>
      <c r="B4" t="s">
        <v>7</v>
      </c>
      <c r="C4" t="s">
        <v>49</v>
      </c>
      <c r="D4" t="s">
        <v>50</v>
      </c>
      <c r="E4">
        <v>322</v>
      </c>
    </row>
    <row r="5" spans="1:5" x14ac:dyDescent="0.3">
      <c r="A5" t="s">
        <v>45</v>
      </c>
      <c r="B5" t="s">
        <v>8</v>
      </c>
      <c r="C5" t="s">
        <v>102</v>
      </c>
      <c r="D5" t="s">
        <v>51</v>
      </c>
      <c r="E5">
        <v>161</v>
      </c>
    </row>
    <row r="6" spans="1:5" x14ac:dyDescent="0.3">
      <c r="A6" t="s">
        <v>45</v>
      </c>
      <c r="B6" t="s">
        <v>9</v>
      </c>
      <c r="C6" t="s">
        <v>52</v>
      </c>
      <c r="D6" t="s">
        <v>53</v>
      </c>
      <c r="E6">
        <v>109</v>
      </c>
    </row>
    <row r="7" spans="1:5" x14ac:dyDescent="0.3">
      <c r="A7" t="s">
        <v>45</v>
      </c>
      <c r="B7" t="s">
        <v>10</v>
      </c>
      <c r="C7" t="s">
        <v>54</v>
      </c>
      <c r="D7" t="s">
        <v>55</v>
      </c>
      <c r="E7">
        <v>122</v>
      </c>
    </row>
    <row r="8" spans="1:5" x14ac:dyDescent="0.3">
      <c r="A8" t="s">
        <v>45</v>
      </c>
      <c r="B8" t="s">
        <v>11</v>
      </c>
      <c r="C8" t="s">
        <v>56</v>
      </c>
      <c r="D8" t="s">
        <v>57</v>
      </c>
      <c r="E8">
        <v>96</v>
      </c>
    </row>
    <row r="9" spans="1:5" x14ac:dyDescent="0.3">
      <c r="A9" t="s">
        <v>45</v>
      </c>
      <c r="B9" t="s">
        <v>12</v>
      </c>
      <c r="C9" t="s">
        <v>58</v>
      </c>
      <c r="D9" t="s">
        <v>59</v>
      </c>
      <c r="E9">
        <v>73</v>
      </c>
    </row>
    <row r="10" spans="1:5" x14ac:dyDescent="0.3">
      <c r="A10" t="s">
        <v>45</v>
      </c>
      <c r="B10" t="s">
        <v>14</v>
      </c>
      <c r="C10" t="s">
        <v>60</v>
      </c>
      <c r="D10" t="s">
        <v>61</v>
      </c>
      <c r="E10">
        <v>225</v>
      </c>
    </row>
    <row r="11" spans="1:5" x14ac:dyDescent="0.3">
      <c r="A11" t="s">
        <v>45</v>
      </c>
      <c r="B11" t="s">
        <v>16</v>
      </c>
      <c r="C11" t="s">
        <v>62</v>
      </c>
      <c r="D11" t="s">
        <v>63</v>
      </c>
      <c r="E11">
        <v>559</v>
      </c>
    </row>
    <row r="12" spans="1:5" x14ac:dyDescent="0.3">
      <c r="A12" t="s">
        <v>44</v>
      </c>
      <c r="B12" t="s">
        <v>17</v>
      </c>
      <c r="C12" t="s">
        <v>64</v>
      </c>
      <c r="D12" t="s">
        <v>65</v>
      </c>
      <c r="E12">
        <v>3199</v>
      </c>
    </row>
    <row r="13" spans="1:5" x14ac:dyDescent="0.3">
      <c r="A13" t="s">
        <v>44</v>
      </c>
      <c r="B13" t="s">
        <v>18</v>
      </c>
      <c r="C13" t="s">
        <v>66</v>
      </c>
      <c r="D13" t="s">
        <v>67</v>
      </c>
      <c r="E13">
        <v>371</v>
      </c>
    </row>
    <row r="14" spans="1:5" x14ac:dyDescent="0.3">
      <c r="A14" t="s">
        <v>44</v>
      </c>
      <c r="B14" t="s">
        <v>19</v>
      </c>
      <c r="C14" t="s">
        <v>68</v>
      </c>
      <c r="D14" t="s">
        <v>69</v>
      </c>
      <c r="E14">
        <v>2300</v>
      </c>
    </row>
    <row r="15" spans="1:5" x14ac:dyDescent="0.3">
      <c r="A15" t="s">
        <v>44</v>
      </c>
      <c r="B15" t="s">
        <v>20</v>
      </c>
      <c r="C15" t="s">
        <v>70</v>
      </c>
      <c r="D15" t="s">
        <v>71</v>
      </c>
      <c r="E15">
        <v>499</v>
      </c>
    </row>
    <row r="16" spans="1:5" x14ac:dyDescent="0.3">
      <c r="A16" t="s">
        <v>44</v>
      </c>
      <c r="B16" t="s">
        <v>21</v>
      </c>
      <c r="C16" t="s">
        <v>72</v>
      </c>
      <c r="D16" t="s">
        <v>73</v>
      </c>
      <c r="E16">
        <v>299</v>
      </c>
    </row>
    <row r="17" spans="1:5" x14ac:dyDescent="0.3">
      <c r="A17" t="s">
        <v>44</v>
      </c>
      <c r="B17" t="s">
        <v>22</v>
      </c>
      <c r="C17" t="s">
        <v>74</v>
      </c>
      <c r="D17" t="s">
        <v>75</v>
      </c>
      <c r="E17">
        <v>901</v>
      </c>
    </row>
    <row r="18" spans="1:5" x14ac:dyDescent="0.3">
      <c r="A18" t="s">
        <v>44</v>
      </c>
      <c r="B18" t="s">
        <v>23</v>
      </c>
      <c r="C18" t="s">
        <v>76</v>
      </c>
      <c r="D18" t="s">
        <v>77</v>
      </c>
      <c r="E18">
        <v>929</v>
      </c>
    </row>
    <row r="19" spans="1:5" x14ac:dyDescent="0.3">
      <c r="A19" t="s">
        <v>44</v>
      </c>
      <c r="B19" t="s">
        <v>24</v>
      </c>
      <c r="C19" t="s">
        <v>78</v>
      </c>
      <c r="D19" t="s">
        <v>79</v>
      </c>
      <c r="E19">
        <v>1030</v>
      </c>
    </row>
    <row r="20" spans="1:5" x14ac:dyDescent="0.3">
      <c r="A20" t="s">
        <v>44</v>
      </c>
      <c r="B20" t="s">
        <v>25</v>
      </c>
      <c r="C20" t="s">
        <v>80</v>
      </c>
      <c r="D20" t="s">
        <v>81</v>
      </c>
      <c r="E20">
        <v>1222</v>
      </c>
    </row>
    <row r="21" spans="1:5" x14ac:dyDescent="0.3">
      <c r="A21" t="s">
        <v>44</v>
      </c>
      <c r="B21" t="s">
        <v>26</v>
      </c>
      <c r="C21" t="s">
        <v>82</v>
      </c>
      <c r="D21" t="s">
        <v>83</v>
      </c>
      <c r="E21">
        <v>649</v>
      </c>
    </row>
    <row r="22" spans="1:5" x14ac:dyDescent="0.3">
      <c r="A22" t="s">
        <v>84</v>
      </c>
      <c r="B22" t="s">
        <v>27</v>
      </c>
      <c r="C22" t="s">
        <v>85</v>
      </c>
      <c r="D22" t="s">
        <v>86</v>
      </c>
      <c r="E22">
        <v>1800</v>
      </c>
    </row>
    <row r="23" spans="1:5" x14ac:dyDescent="0.3">
      <c r="A23" t="s">
        <v>84</v>
      </c>
      <c r="B23" t="s">
        <v>28</v>
      </c>
      <c r="C23" t="s">
        <v>87</v>
      </c>
      <c r="D23" t="s">
        <v>88</v>
      </c>
      <c r="E23">
        <v>345</v>
      </c>
    </row>
    <row r="24" spans="1:5" x14ac:dyDescent="0.3">
      <c r="A24" t="s">
        <v>84</v>
      </c>
      <c r="B24" t="s">
        <v>29</v>
      </c>
      <c r="C24" t="s">
        <v>89</v>
      </c>
      <c r="D24" t="s">
        <v>90</v>
      </c>
      <c r="E24">
        <v>350</v>
      </c>
    </row>
    <row r="25" spans="1:5" x14ac:dyDescent="0.3">
      <c r="A25" t="s">
        <v>84</v>
      </c>
      <c r="B25" t="s">
        <v>30</v>
      </c>
      <c r="C25" t="s">
        <v>89</v>
      </c>
      <c r="D25" t="s">
        <v>91</v>
      </c>
      <c r="E25">
        <v>1575</v>
      </c>
    </row>
    <row r="26" spans="1:5" x14ac:dyDescent="0.3">
      <c r="A26" t="s">
        <v>84</v>
      </c>
      <c r="B26" t="s">
        <v>31</v>
      </c>
      <c r="C26" t="s">
        <v>92</v>
      </c>
      <c r="D26" t="s">
        <v>93</v>
      </c>
      <c r="E26">
        <v>1045</v>
      </c>
    </row>
    <row r="27" spans="1:5" x14ac:dyDescent="0.3">
      <c r="A27" t="s">
        <v>84</v>
      </c>
      <c r="B27" t="s">
        <v>32</v>
      </c>
      <c r="C27" t="s">
        <v>94</v>
      </c>
      <c r="D27" t="s">
        <v>95</v>
      </c>
      <c r="E27">
        <v>1186</v>
      </c>
    </row>
    <row r="28" spans="1:5" x14ac:dyDescent="0.3">
      <c r="A28" t="s">
        <v>84</v>
      </c>
      <c r="B28" t="s">
        <v>33</v>
      </c>
      <c r="C28" t="s">
        <v>15</v>
      </c>
      <c r="D28" t="s">
        <v>96</v>
      </c>
      <c r="E28">
        <v>374</v>
      </c>
    </row>
    <row r="29" spans="1:5" x14ac:dyDescent="0.3">
      <c r="A29" t="s">
        <v>84</v>
      </c>
      <c r="B29" t="s">
        <v>34</v>
      </c>
      <c r="C29" t="s">
        <v>97</v>
      </c>
      <c r="D29" t="s">
        <v>98</v>
      </c>
      <c r="E29">
        <v>1500</v>
      </c>
    </row>
    <row r="30" spans="1:5" x14ac:dyDescent="0.3">
      <c r="A30" t="s">
        <v>84</v>
      </c>
      <c r="B30" t="s">
        <v>35</v>
      </c>
      <c r="C30" t="s">
        <v>13</v>
      </c>
      <c r="D30" t="s">
        <v>99</v>
      </c>
      <c r="E30">
        <v>1800</v>
      </c>
    </row>
    <row r="31" spans="1:5" x14ac:dyDescent="0.3">
      <c r="A31" t="s">
        <v>84</v>
      </c>
      <c r="B31" t="s">
        <v>36</v>
      </c>
      <c r="C31" t="s">
        <v>100</v>
      </c>
      <c r="D31" t="s">
        <v>101</v>
      </c>
      <c r="E31">
        <v>1477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zoomScale="130" zoomScaleNormal="130" workbookViewId="0">
      <selection activeCell="E20" sqref="E20"/>
    </sheetView>
  </sheetViews>
  <sheetFormatPr defaultRowHeight="14.4" x14ac:dyDescent="0.3"/>
  <cols>
    <col min="1" max="1" width="12.5546875" bestFit="1" customWidth="1"/>
    <col min="2" max="2" width="14.88671875" style="5" bestFit="1" customWidth="1"/>
  </cols>
  <sheetData>
    <row r="3" spans="1:12" x14ac:dyDescent="0.3">
      <c r="A3" s="6" t="s">
        <v>105</v>
      </c>
      <c r="B3" s="5" t="s">
        <v>107</v>
      </c>
      <c r="C3" t="s">
        <v>152</v>
      </c>
    </row>
    <row r="4" spans="1:12" x14ac:dyDescent="0.3">
      <c r="A4" s="13">
        <v>44287</v>
      </c>
      <c r="B4" s="5">
        <v>482300</v>
      </c>
    </row>
    <row r="5" spans="1:12" x14ac:dyDescent="0.3">
      <c r="A5" s="13">
        <v>44288</v>
      </c>
      <c r="B5" s="5">
        <v>516662</v>
      </c>
      <c r="C5" s="8">
        <f>(B5-B4)/B4</f>
        <v>7.1246112378187856E-2</v>
      </c>
    </row>
    <row r="6" spans="1:12" x14ac:dyDescent="0.3">
      <c r="A6" s="13">
        <v>44289</v>
      </c>
      <c r="B6" s="5">
        <v>519461</v>
      </c>
      <c r="C6" s="8">
        <f t="shared" ref="C6:C18" si="0">(B6-B5)/B5</f>
        <v>5.4174682868103324E-3</v>
      </c>
      <c r="E6" s="11" t="s">
        <v>153</v>
      </c>
      <c r="F6" s="11"/>
      <c r="G6" s="11"/>
      <c r="H6" s="11"/>
      <c r="I6" s="11"/>
      <c r="J6" s="11"/>
      <c r="K6" s="11" t="s">
        <v>154</v>
      </c>
      <c r="L6" s="11"/>
    </row>
    <row r="7" spans="1:12" x14ac:dyDescent="0.3">
      <c r="A7" s="13">
        <v>44290</v>
      </c>
      <c r="B7" s="5">
        <v>526452</v>
      </c>
      <c r="C7" s="8">
        <f t="shared" si="0"/>
        <v>1.3458180691139469E-2</v>
      </c>
    </row>
    <row r="8" spans="1:12" x14ac:dyDescent="0.3">
      <c r="A8" s="13">
        <v>44291</v>
      </c>
      <c r="B8" s="5">
        <v>505618</v>
      </c>
      <c r="C8" s="8">
        <f t="shared" si="0"/>
        <v>-3.9574358156109199E-2</v>
      </c>
    </row>
    <row r="9" spans="1:12" x14ac:dyDescent="0.3">
      <c r="A9" s="13">
        <v>44292</v>
      </c>
      <c r="B9" s="5">
        <v>505672</v>
      </c>
      <c r="C9" s="8">
        <f t="shared" si="0"/>
        <v>1.0679999525333354E-4</v>
      </c>
    </row>
    <row r="10" spans="1:12" x14ac:dyDescent="0.3">
      <c r="A10" s="13">
        <v>44293</v>
      </c>
      <c r="B10" s="5">
        <v>517023</v>
      </c>
      <c r="C10" s="8">
        <f t="shared" si="0"/>
        <v>2.2447357180148397E-2</v>
      </c>
    </row>
    <row r="11" spans="1:12" x14ac:dyDescent="0.3">
      <c r="A11" s="13">
        <v>44294</v>
      </c>
      <c r="B11" s="5">
        <v>501575</v>
      </c>
      <c r="C11" s="8">
        <f t="shared" si="0"/>
        <v>-2.987874814079838E-2</v>
      </c>
    </row>
    <row r="12" spans="1:12" x14ac:dyDescent="0.3">
      <c r="A12" s="13">
        <v>44295</v>
      </c>
      <c r="B12" s="5">
        <v>524258</v>
      </c>
      <c r="C12" s="8">
        <f t="shared" si="0"/>
        <v>4.5223545830633503E-2</v>
      </c>
    </row>
    <row r="13" spans="1:12" x14ac:dyDescent="0.3">
      <c r="A13" s="13">
        <v>44296</v>
      </c>
      <c r="B13" s="5">
        <v>524265</v>
      </c>
      <c r="C13" s="8">
        <f t="shared" si="0"/>
        <v>1.3352204448954523E-5</v>
      </c>
    </row>
    <row r="14" spans="1:12" x14ac:dyDescent="0.3">
      <c r="A14" s="13">
        <v>44297</v>
      </c>
      <c r="B14" s="5">
        <v>505666</v>
      </c>
      <c r="C14" s="8">
        <f t="shared" si="0"/>
        <v>-3.5476333533613728E-2</v>
      </c>
    </row>
    <row r="15" spans="1:12" x14ac:dyDescent="0.3">
      <c r="A15" s="13">
        <v>44298</v>
      </c>
      <c r="B15" s="5">
        <v>496066</v>
      </c>
      <c r="C15" s="8">
        <f t="shared" si="0"/>
        <v>-1.8984863526517504E-2</v>
      </c>
    </row>
    <row r="16" spans="1:12" x14ac:dyDescent="0.3">
      <c r="A16" s="13">
        <v>44299</v>
      </c>
      <c r="B16" s="5">
        <v>537213</v>
      </c>
      <c r="C16" s="8">
        <f t="shared" si="0"/>
        <v>8.2946624037930433E-2</v>
      </c>
    </row>
    <row r="17" spans="1:3" x14ac:dyDescent="0.3">
      <c r="A17" s="13">
        <v>44300</v>
      </c>
      <c r="B17" s="5">
        <v>515809</v>
      </c>
      <c r="C17" s="8">
        <f t="shared" si="0"/>
        <v>-3.984266948119275E-2</v>
      </c>
    </row>
    <row r="18" spans="1:3" x14ac:dyDescent="0.3">
      <c r="A18" s="13">
        <v>44301</v>
      </c>
      <c r="B18" s="5">
        <v>500453</v>
      </c>
      <c r="C18" s="8">
        <f t="shared" si="0"/>
        <v>-2.9770709700683781E-2</v>
      </c>
    </row>
    <row r="19" spans="1:3" x14ac:dyDescent="0.3">
      <c r="A19" s="3" t="s">
        <v>106</v>
      </c>
      <c r="B19" s="5">
        <v>7678493</v>
      </c>
      <c r="C19" s="8"/>
    </row>
    <row r="20" spans="1:3" x14ac:dyDescent="0.3">
      <c r="B20"/>
      <c r="C20" s="8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zoomScaleNormal="100" workbookViewId="0">
      <selection activeCell="X5" sqref="X5"/>
    </sheetView>
  </sheetViews>
  <sheetFormatPr defaultRowHeight="14.4" x14ac:dyDescent="0.3"/>
  <cols>
    <col min="1" max="1" width="12.5546875" bestFit="1" customWidth="1"/>
    <col min="2" max="2" width="14.88671875" bestFit="1" customWidth="1"/>
    <col min="5" max="5" width="12.5546875" bestFit="1" customWidth="1"/>
    <col min="6" max="6" width="14.88671875" bestFit="1" customWidth="1"/>
    <col min="7" max="7" width="17.77734375" bestFit="1" customWidth="1"/>
    <col min="11" max="11" width="10.5546875" bestFit="1" customWidth="1"/>
    <col min="12" max="12" width="14.21875" style="5" bestFit="1" customWidth="1"/>
    <col min="13" max="13" width="17.77734375" bestFit="1" customWidth="1"/>
    <col min="14" max="14" width="13.21875" bestFit="1" customWidth="1"/>
  </cols>
  <sheetData>
    <row r="1" spans="1:16" x14ac:dyDescent="0.3">
      <c r="E1" s="9" t="s">
        <v>114</v>
      </c>
      <c r="K1" s="9" t="s">
        <v>111</v>
      </c>
      <c r="P1" s="9" t="s">
        <v>142</v>
      </c>
    </row>
    <row r="3" spans="1:16" x14ac:dyDescent="0.3">
      <c r="A3" s="6" t="s">
        <v>105</v>
      </c>
      <c r="B3" t="s">
        <v>107</v>
      </c>
      <c r="E3" t="s">
        <v>105</v>
      </c>
      <c r="F3" t="s">
        <v>107</v>
      </c>
      <c r="G3" t="s">
        <v>108</v>
      </c>
      <c r="H3" t="s">
        <v>110</v>
      </c>
      <c r="K3" t="s">
        <v>105</v>
      </c>
      <c r="L3" s="5" t="s">
        <v>107</v>
      </c>
      <c r="M3" t="s">
        <v>108</v>
      </c>
      <c r="N3" t="s">
        <v>110</v>
      </c>
    </row>
    <row r="4" spans="1:16" x14ac:dyDescent="0.3">
      <c r="A4" s="3" t="s">
        <v>27</v>
      </c>
      <c r="B4" s="7">
        <v>1612800</v>
      </c>
      <c r="E4" s="3" t="s">
        <v>17</v>
      </c>
      <c r="F4" s="7">
        <v>2923886</v>
      </c>
      <c r="G4">
        <f>F4</f>
        <v>2923886</v>
      </c>
      <c r="H4" s="8">
        <f>G4/$G$33</f>
        <v>0.38078904284994464</v>
      </c>
      <c r="K4" t="s">
        <v>17</v>
      </c>
      <c r="L4" s="5">
        <v>2923886</v>
      </c>
      <c r="M4" s="5">
        <f>L4</f>
        <v>2923886</v>
      </c>
      <c r="N4" s="8">
        <f>M4/$L$14</f>
        <v>0.67044705933068705</v>
      </c>
    </row>
    <row r="5" spans="1:16" x14ac:dyDescent="0.3">
      <c r="A5" s="3" t="s">
        <v>28</v>
      </c>
      <c r="B5" s="7">
        <v>157665</v>
      </c>
      <c r="E5" s="3" t="s">
        <v>18</v>
      </c>
      <c r="F5" s="7">
        <v>159159</v>
      </c>
      <c r="G5">
        <f>G4+F5</f>
        <v>3083045</v>
      </c>
      <c r="H5" s="8">
        <f t="shared" ref="H5:H15" si="0">G5/$G$33</f>
        <v>0.40151693828463475</v>
      </c>
      <c r="K5" t="s">
        <v>18</v>
      </c>
      <c r="L5" s="5">
        <v>159159</v>
      </c>
      <c r="M5" s="5">
        <f>L5+M4</f>
        <v>3083045</v>
      </c>
      <c r="N5" s="8">
        <f>M5/$L$14</f>
        <v>0.70694221800514045</v>
      </c>
    </row>
    <row r="6" spans="1:16" x14ac:dyDescent="0.3">
      <c r="A6" s="3" t="s">
        <v>29</v>
      </c>
      <c r="B6" s="7">
        <v>116550</v>
      </c>
      <c r="E6" s="3" t="s">
        <v>19</v>
      </c>
      <c r="F6" s="7">
        <v>763600</v>
      </c>
      <c r="G6">
        <f t="shared" ref="G6:G33" si="1">G5+F6</f>
        <v>3846645</v>
      </c>
      <c r="H6" s="8">
        <f t="shared" si="0"/>
        <v>0.5009635354229014</v>
      </c>
      <c r="K6" t="s">
        <v>19</v>
      </c>
      <c r="L6" s="5">
        <v>763600</v>
      </c>
      <c r="M6" s="5">
        <f t="shared" ref="M6:M13" si="2">L6+M5</f>
        <v>3846645</v>
      </c>
      <c r="N6" s="8">
        <f t="shared" ref="N6:N13" si="3">M6/$L$14</f>
        <v>0.88203569788257496</v>
      </c>
    </row>
    <row r="7" spans="1:16" x14ac:dyDescent="0.3">
      <c r="A7" s="3" t="s">
        <v>30</v>
      </c>
      <c r="B7" s="7">
        <v>403200</v>
      </c>
      <c r="E7" s="3" t="s">
        <v>20</v>
      </c>
      <c r="F7" s="7">
        <v>136726</v>
      </c>
      <c r="G7">
        <f t="shared" si="1"/>
        <v>3983371</v>
      </c>
      <c r="H7" s="8">
        <f t="shared" si="0"/>
        <v>0.51876989404040608</v>
      </c>
      <c r="K7" t="s">
        <v>20</v>
      </c>
      <c r="L7" s="5">
        <v>136726</v>
      </c>
      <c r="M7" s="5">
        <f t="shared" si="2"/>
        <v>3983371</v>
      </c>
      <c r="N7" s="8">
        <f t="shared" si="3"/>
        <v>0.91338696966062916</v>
      </c>
    </row>
    <row r="8" spans="1:16" x14ac:dyDescent="0.3">
      <c r="A8" s="3" t="s">
        <v>31</v>
      </c>
      <c r="B8" s="7">
        <v>203775</v>
      </c>
      <c r="E8" s="3" t="s">
        <v>21</v>
      </c>
      <c r="F8" s="7">
        <v>55315</v>
      </c>
      <c r="G8">
        <f t="shared" si="1"/>
        <v>4038686</v>
      </c>
      <c r="H8" s="8">
        <f t="shared" si="0"/>
        <v>0.52597378157406671</v>
      </c>
      <c r="K8" t="s">
        <v>21</v>
      </c>
      <c r="L8" s="5">
        <v>55315</v>
      </c>
      <c r="M8" s="5">
        <f t="shared" si="2"/>
        <v>4038686</v>
      </c>
      <c r="N8" s="8">
        <f t="shared" si="3"/>
        <v>0.92607069915175055</v>
      </c>
    </row>
    <row r="9" spans="1:16" x14ac:dyDescent="0.3">
      <c r="A9" s="3" t="s">
        <v>32</v>
      </c>
      <c r="B9" s="7">
        <v>130460</v>
      </c>
      <c r="E9" s="3" t="s">
        <v>22</v>
      </c>
      <c r="F9" s="7">
        <v>100912</v>
      </c>
      <c r="G9">
        <f t="shared" si="1"/>
        <v>4139598</v>
      </c>
      <c r="H9" s="8">
        <f t="shared" si="0"/>
        <v>0.53911594371447624</v>
      </c>
      <c r="K9" t="s">
        <v>22</v>
      </c>
      <c r="L9" s="5">
        <v>100912</v>
      </c>
      <c r="M9" s="5">
        <f t="shared" si="2"/>
        <v>4139598</v>
      </c>
      <c r="N9" s="8">
        <f t="shared" si="3"/>
        <v>0.94920982073555316</v>
      </c>
    </row>
    <row r="10" spans="1:16" x14ac:dyDescent="0.3">
      <c r="A10" s="3" t="s">
        <v>33</v>
      </c>
      <c r="B10" s="7">
        <v>39270</v>
      </c>
      <c r="E10" s="3" t="s">
        <v>23</v>
      </c>
      <c r="F10" s="7">
        <v>104048</v>
      </c>
      <c r="G10">
        <f t="shared" si="1"/>
        <v>4243646</v>
      </c>
      <c r="H10" s="8">
        <f t="shared" si="0"/>
        <v>0.55266651932872768</v>
      </c>
      <c r="K10" t="s">
        <v>23</v>
      </c>
      <c r="L10" s="5">
        <v>104048</v>
      </c>
      <c r="M10" s="5">
        <f t="shared" si="2"/>
        <v>4243646</v>
      </c>
      <c r="N10" s="8">
        <f t="shared" si="3"/>
        <v>0.97306802711885243</v>
      </c>
    </row>
    <row r="11" spans="1:16" x14ac:dyDescent="0.3">
      <c r="A11" s="3" t="s">
        <v>34</v>
      </c>
      <c r="B11" s="7">
        <v>58500</v>
      </c>
      <c r="E11" s="3" t="s">
        <v>24</v>
      </c>
      <c r="F11" s="7">
        <v>39140</v>
      </c>
      <c r="G11">
        <f t="shared" si="1"/>
        <v>4282786</v>
      </c>
      <c r="H11" s="8">
        <f t="shared" si="0"/>
        <v>0.55776387371844971</v>
      </c>
      <c r="K11" t="s">
        <v>24</v>
      </c>
      <c r="L11" s="5">
        <v>39140</v>
      </c>
      <c r="M11" s="5">
        <f t="shared" si="2"/>
        <v>4282786</v>
      </c>
      <c r="N11" s="8">
        <f t="shared" si="3"/>
        <v>0.98204282911257001</v>
      </c>
    </row>
    <row r="12" spans="1:16" x14ac:dyDescent="0.3">
      <c r="A12" s="3" t="s">
        <v>35</v>
      </c>
      <c r="B12" s="7">
        <v>54000</v>
      </c>
      <c r="E12" s="3" t="s">
        <v>25</v>
      </c>
      <c r="F12" s="7">
        <v>45214</v>
      </c>
      <c r="G12">
        <f t="shared" si="1"/>
        <v>4328000</v>
      </c>
      <c r="H12" s="8">
        <f t="shared" si="0"/>
        <v>0.56365226874596353</v>
      </c>
      <c r="K12" t="s">
        <v>25</v>
      </c>
      <c r="L12" s="5">
        <v>45214</v>
      </c>
      <c r="M12" s="5">
        <f t="shared" si="2"/>
        <v>4328000</v>
      </c>
      <c r="N12" s="8">
        <f t="shared" si="3"/>
        <v>0.99241039930531272</v>
      </c>
    </row>
    <row r="13" spans="1:16" x14ac:dyDescent="0.3">
      <c r="A13" s="3" t="s">
        <v>36</v>
      </c>
      <c r="B13" s="7">
        <v>29540</v>
      </c>
      <c r="E13" s="3" t="s">
        <v>26</v>
      </c>
      <c r="F13" s="7">
        <v>33099</v>
      </c>
      <c r="G13">
        <f t="shared" si="1"/>
        <v>4361099</v>
      </c>
      <c r="H13" s="8">
        <f t="shared" si="0"/>
        <v>0.56796288021620911</v>
      </c>
      <c r="K13" t="s">
        <v>26</v>
      </c>
      <c r="L13" s="5">
        <v>33099</v>
      </c>
      <c r="M13" s="5">
        <f t="shared" si="2"/>
        <v>4361099</v>
      </c>
      <c r="N13" s="8">
        <f t="shared" si="3"/>
        <v>1</v>
      </c>
    </row>
    <row r="14" spans="1:16" x14ac:dyDescent="0.3">
      <c r="A14" s="3" t="s">
        <v>5</v>
      </c>
      <c r="B14" s="7">
        <v>190890</v>
      </c>
      <c r="E14" s="3" t="s">
        <v>27</v>
      </c>
      <c r="F14" s="7">
        <v>1612800</v>
      </c>
      <c r="G14">
        <f t="shared" si="1"/>
        <v>5973899</v>
      </c>
      <c r="H14" s="8">
        <f t="shared" si="0"/>
        <v>0.77800409533485282</v>
      </c>
      <c r="K14" t="s">
        <v>106</v>
      </c>
      <c r="L14" s="5">
        <v>4361099</v>
      </c>
      <c r="M14" s="5"/>
      <c r="N14" s="8"/>
    </row>
    <row r="15" spans="1:16" x14ac:dyDescent="0.3">
      <c r="A15" s="3" t="s">
        <v>6</v>
      </c>
      <c r="B15" s="7">
        <v>92336</v>
      </c>
      <c r="E15" s="3" t="s">
        <v>28</v>
      </c>
      <c r="F15" s="7">
        <v>157665</v>
      </c>
      <c r="G15">
        <f t="shared" si="1"/>
        <v>6131564</v>
      </c>
      <c r="H15" s="8">
        <f t="shared" si="0"/>
        <v>0.79853742134035932</v>
      </c>
    </row>
    <row r="16" spans="1:16" x14ac:dyDescent="0.3">
      <c r="A16" s="3" t="s">
        <v>7</v>
      </c>
      <c r="B16" s="7">
        <v>110124</v>
      </c>
      <c r="E16" s="3" t="s">
        <v>29</v>
      </c>
      <c r="F16" s="7">
        <v>116550</v>
      </c>
      <c r="G16">
        <f t="shared" si="1"/>
        <v>6248114</v>
      </c>
      <c r="H16" s="8">
        <f t="shared" ref="H16" si="4">G16/$G$33</f>
        <v>0.81371618102666765</v>
      </c>
      <c r="K16" s="9" t="s">
        <v>112</v>
      </c>
    </row>
    <row r="17" spans="1:14" x14ac:dyDescent="0.3">
      <c r="A17" s="3" t="s">
        <v>8</v>
      </c>
      <c r="B17" s="7">
        <v>43792</v>
      </c>
      <c r="E17" s="3" t="s">
        <v>30</v>
      </c>
      <c r="F17" s="7">
        <v>403200</v>
      </c>
      <c r="G17">
        <f t="shared" si="1"/>
        <v>6651314</v>
      </c>
      <c r="H17" s="8">
        <f t="shared" ref="H17:H33" si="5">G17/$G$33</f>
        <v>0.86622648480632858</v>
      </c>
    </row>
    <row r="18" spans="1:14" x14ac:dyDescent="0.3">
      <c r="A18" s="3" t="s">
        <v>9</v>
      </c>
      <c r="B18" s="7">
        <v>20928</v>
      </c>
      <c r="E18" s="3" t="s">
        <v>31</v>
      </c>
      <c r="F18" s="7">
        <v>203775</v>
      </c>
      <c r="G18">
        <f t="shared" si="1"/>
        <v>6855089</v>
      </c>
      <c r="H18" s="8">
        <f t="shared" si="5"/>
        <v>0.89276489540330373</v>
      </c>
      <c r="K18" t="s">
        <v>105</v>
      </c>
      <c r="L18" s="5" t="s">
        <v>107</v>
      </c>
      <c r="M18" t="s">
        <v>108</v>
      </c>
      <c r="N18" t="s">
        <v>110</v>
      </c>
    </row>
    <row r="19" spans="1:14" x14ac:dyDescent="0.3">
      <c r="A19" s="3" t="s">
        <v>10</v>
      </c>
      <c r="B19" s="7">
        <v>14518</v>
      </c>
      <c r="E19" s="3" t="s">
        <v>32</v>
      </c>
      <c r="F19" s="7">
        <v>130460</v>
      </c>
      <c r="G19">
        <f t="shared" si="1"/>
        <v>6985549</v>
      </c>
      <c r="H19" s="8">
        <f t="shared" si="5"/>
        <v>0.90975520847645497</v>
      </c>
      <c r="K19" t="s">
        <v>27</v>
      </c>
      <c r="L19" s="5">
        <v>1612800</v>
      </c>
      <c r="M19" s="5">
        <f>L19</f>
        <v>1612800</v>
      </c>
      <c r="N19" s="8">
        <f>M19/$L$29</f>
        <v>0.57481751824817517</v>
      </c>
    </row>
    <row r="20" spans="1:14" x14ac:dyDescent="0.3">
      <c r="A20" s="3" t="s">
        <v>11</v>
      </c>
      <c r="B20" s="7">
        <v>11232</v>
      </c>
      <c r="E20" s="3" t="s">
        <v>33</v>
      </c>
      <c r="F20" s="7">
        <v>39270</v>
      </c>
      <c r="G20">
        <f t="shared" si="1"/>
        <v>7024819</v>
      </c>
      <c r="H20" s="8">
        <f t="shared" si="5"/>
        <v>0.91486949327166156</v>
      </c>
      <c r="K20" t="s">
        <v>28</v>
      </c>
      <c r="L20" s="5">
        <v>157665</v>
      </c>
      <c r="M20" s="5">
        <f>M19+L20</f>
        <v>1770465</v>
      </c>
      <c r="N20" s="8">
        <f t="shared" ref="N20:N28" si="6">M20/$L$29</f>
        <v>0.63101084911040151</v>
      </c>
    </row>
    <row r="21" spans="1:14" x14ac:dyDescent="0.3">
      <c r="A21" s="3" t="s">
        <v>12</v>
      </c>
      <c r="B21" s="7">
        <v>2044</v>
      </c>
      <c r="E21" s="3" t="s">
        <v>34</v>
      </c>
      <c r="F21" s="7">
        <v>58500</v>
      </c>
      <c r="G21">
        <f t="shared" si="1"/>
        <v>7083319</v>
      </c>
      <c r="H21" s="8">
        <f t="shared" si="5"/>
        <v>0.92248817573969266</v>
      </c>
      <c r="K21" t="s">
        <v>29</v>
      </c>
      <c r="L21" s="5">
        <v>116550</v>
      </c>
      <c r="M21" s="5">
        <f t="shared" ref="M21:M28" si="7">M20+L21</f>
        <v>1887015</v>
      </c>
      <c r="N21" s="8">
        <f t="shared" si="6"/>
        <v>0.67255039632755476</v>
      </c>
    </row>
    <row r="22" spans="1:14" x14ac:dyDescent="0.3">
      <c r="A22" s="3" t="s">
        <v>14</v>
      </c>
      <c r="B22" s="7">
        <v>9000</v>
      </c>
      <c r="E22" s="3" t="s">
        <v>35</v>
      </c>
      <c r="F22" s="7">
        <v>54000</v>
      </c>
      <c r="G22">
        <f t="shared" si="1"/>
        <v>7137319</v>
      </c>
      <c r="H22" s="8">
        <f t="shared" si="5"/>
        <v>0.92952080571018303</v>
      </c>
      <c r="K22" t="s">
        <v>30</v>
      </c>
      <c r="L22" s="5">
        <v>403200</v>
      </c>
      <c r="M22" s="5">
        <f t="shared" si="7"/>
        <v>2290215</v>
      </c>
      <c r="N22" s="8">
        <f t="shared" si="6"/>
        <v>0.81625477588959849</v>
      </c>
    </row>
    <row r="23" spans="1:14" x14ac:dyDescent="0.3">
      <c r="A23" s="3" t="s">
        <v>16</v>
      </c>
      <c r="B23" s="7">
        <v>16770</v>
      </c>
      <c r="E23" s="3" t="s">
        <v>36</v>
      </c>
      <c r="F23" s="7">
        <v>29540</v>
      </c>
      <c r="G23">
        <f t="shared" si="1"/>
        <v>7166859</v>
      </c>
      <c r="H23" s="8">
        <f t="shared" si="5"/>
        <v>0.93336791477181791</v>
      </c>
      <c r="K23" t="s">
        <v>31</v>
      </c>
      <c r="L23" s="5">
        <v>203775</v>
      </c>
      <c r="M23" s="5">
        <f t="shared" si="7"/>
        <v>2493990</v>
      </c>
      <c r="N23" s="8">
        <f t="shared" si="6"/>
        <v>0.88888215670620441</v>
      </c>
    </row>
    <row r="24" spans="1:14" x14ac:dyDescent="0.3">
      <c r="A24" s="3" t="s">
        <v>106</v>
      </c>
      <c r="B24" s="7">
        <v>3317394</v>
      </c>
      <c r="E24" s="3" t="s">
        <v>5</v>
      </c>
      <c r="F24" s="7">
        <v>190890</v>
      </c>
      <c r="G24">
        <f t="shared" si="1"/>
        <v>7357749</v>
      </c>
      <c r="H24" s="8">
        <f t="shared" si="5"/>
        <v>0.95822826171750108</v>
      </c>
      <c r="K24" t="s">
        <v>32</v>
      </c>
      <c r="L24" s="5">
        <v>130460</v>
      </c>
      <c r="M24" s="5">
        <f t="shared" si="7"/>
        <v>2624450</v>
      </c>
      <c r="N24" s="8">
        <f t="shared" si="6"/>
        <v>0.93537936245437958</v>
      </c>
    </row>
    <row r="25" spans="1:14" x14ac:dyDescent="0.3">
      <c r="E25" s="3" t="s">
        <v>6</v>
      </c>
      <c r="F25" s="7">
        <v>92336</v>
      </c>
      <c r="G25">
        <f t="shared" si="1"/>
        <v>7450085</v>
      </c>
      <c r="H25" s="8">
        <f t="shared" si="5"/>
        <v>0.97025353803148617</v>
      </c>
      <c r="K25" t="s">
        <v>33</v>
      </c>
      <c r="L25" s="5">
        <v>39270</v>
      </c>
      <c r="M25" s="5">
        <f t="shared" si="7"/>
        <v>2663720</v>
      </c>
      <c r="N25" s="8">
        <f t="shared" si="6"/>
        <v>0.94937557025547448</v>
      </c>
    </row>
    <row r="26" spans="1:14" x14ac:dyDescent="0.3">
      <c r="E26" s="3" t="s">
        <v>7</v>
      </c>
      <c r="F26" s="7">
        <v>110124</v>
      </c>
      <c r="G26">
        <f t="shared" si="1"/>
        <v>7560209</v>
      </c>
      <c r="H26" s="8">
        <f t="shared" si="5"/>
        <v>0.98459541475130596</v>
      </c>
      <c r="K26" t="s">
        <v>34</v>
      </c>
      <c r="L26" s="5">
        <v>58500</v>
      </c>
      <c r="M26" s="5">
        <f t="shared" si="7"/>
        <v>2722220</v>
      </c>
      <c r="N26" s="8">
        <f t="shared" si="6"/>
        <v>0.97022553604014594</v>
      </c>
    </row>
    <row r="27" spans="1:14" x14ac:dyDescent="0.3">
      <c r="E27" s="3" t="s">
        <v>8</v>
      </c>
      <c r="F27" s="7">
        <v>43792</v>
      </c>
      <c r="G27">
        <f t="shared" si="1"/>
        <v>7604001</v>
      </c>
      <c r="H27" s="8">
        <f t="shared" si="5"/>
        <v>0.990298617189597</v>
      </c>
      <c r="K27" t="s">
        <v>35</v>
      </c>
      <c r="L27" s="5">
        <v>54000</v>
      </c>
      <c r="M27" s="5">
        <f t="shared" si="7"/>
        <v>2776220</v>
      </c>
      <c r="N27" s="8">
        <f t="shared" si="6"/>
        <v>0.98947165830291972</v>
      </c>
    </row>
    <row r="28" spans="1:14" x14ac:dyDescent="0.3">
      <c r="E28" s="3" t="s">
        <v>9</v>
      </c>
      <c r="F28" s="7">
        <v>20928</v>
      </c>
      <c r="G28">
        <f t="shared" si="1"/>
        <v>7624929</v>
      </c>
      <c r="H28" s="8">
        <f t="shared" si="5"/>
        <v>0.99302415200482697</v>
      </c>
      <c r="K28" t="s">
        <v>36</v>
      </c>
      <c r="L28" s="5">
        <v>29540</v>
      </c>
      <c r="M28" s="5">
        <f t="shared" si="7"/>
        <v>2805760</v>
      </c>
      <c r="N28" s="8">
        <f t="shared" si="6"/>
        <v>1</v>
      </c>
    </row>
    <row r="29" spans="1:14" x14ac:dyDescent="0.3">
      <c r="E29" s="3" t="s">
        <v>10</v>
      </c>
      <c r="F29" s="7">
        <v>14518</v>
      </c>
      <c r="G29">
        <f t="shared" si="1"/>
        <v>7639447</v>
      </c>
      <c r="H29" s="8">
        <f t="shared" si="5"/>
        <v>0.99491488759578217</v>
      </c>
      <c r="K29" t="s">
        <v>106</v>
      </c>
      <c r="L29" s="5">
        <v>2805760</v>
      </c>
      <c r="M29" s="5"/>
      <c r="N29" s="8"/>
    </row>
    <row r="30" spans="1:14" x14ac:dyDescent="0.3">
      <c r="E30" s="3" t="s">
        <v>11</v>
      </c>
      <c r="F30" s="7">
        <v>11232</v>
      </c>
      <c r="G30">
        <f t="shared" si="1"/>
        <v>7650679</v>
      </c>
      <c r="H30" s="8">
        <f t="shared" si="5"/>
        <v>0.99637767462964411</v>
      </c>
    </row>
    <row r="31" spans="1:14" x14ac:dyDescent="0.3">
      <c r="E31" s="3" t="s">
        <v>12</v>
      </c>
      <c r="F31" s="7">
        <v>2044</v>
      </c>
      <c r="G31">
        <f t="shared" si="1"/>
        <v>7652723</v>
      </c>
      <c r="H31" s="8">
        <f t="shared" si="5"/>
        <v>0.99664387269741606</v>
      </c>
      <c r="K31" s="9" t="s">
        <v>113</v>
      </c>
    </row>
    <row r="32" spans="1:14" x14ac:dyDescent="0.3">
      <c r="E32" s="3" t="s">
        <v>14</v>
      </c>
      <c r="F32" s="7">
        <v>9000</v>
      </c>
      <c r="G32">
        <f t="shared" si="1"/>
        <v>7661723</v>
      </c>
      <c r="H32" s="8">
        <f t="shared" si="5"/>
        <v>0.99781597769249775</v>
      </c>
    </row>
    <row r="33" spans="1:14" x14ac:dyDescent="0.3">
      <c r="E33" s="3" t="s">
        <v>16</v>
      </c>
      <c r="F33" s="7">
        <v>16770</v>
      </c>
      <c r="G33">
        <f t="shared" si="1"/>
        <v>7678493</v>
      </c>
      <c r="H33" s="8">
        <f t="shared" si="5"/>
        <v>1</v>
      </c>
      <c r="K33" t="s">
        <v>105</v>
      </c>
      <c r="L33" s="5" t="s">
        <v>107</v>
      </c>
      <c r="M33" t="s">
        <v>108</v>
      </c>
      <c r="N33" t="s">
        <v>110</v>
      </c>
    </row>
    <row r="34" spans="1:14" x14ac:dyDescent="0.3">
      <c r="E34" s="3" t="s">
        <v>106</v>
      </c>
      <c r="F34" s="7">
        <v>7678493</v>
      </c>
      <c r="H34" s="8"/>
      <c r="K34" t="s">
        <v>5</v>
      </c>
      <c r="L34" s="5">
        <v>190890</v>
      </c>
      <c r="M34" s="5">
        <f>L34</f>
        <v>190890</v>
      </c>
      <c r="N34" s="8">
        <f>M34/$L$44</f>
        <v>0.37309873855138637</v>
      </c>
    </row>
    <row r="35" spans="1:14" x14ac:dyDescent="0.3">
      <c r="K35" t="s">
        <v>6</v>
      </c>
      <c r="L35" s="5">
        <v>92336</v>
      </c>
      <c r="M35" s="5">
        <f>M34+L35</f>
        <v>283226</v>
      </c>
      <c r="N35" s="8">
        <f t="shared" ref="N35:N44" si="8">M35/$L$44</f>
        <v>0.55357149837579211</v>
      </c>
    </row>
    <row r="36" spans="1:14" x14ac:dyDescent="0.3">
      <c r="K36" t="s">
        <v>7</v>
      </c>
      <c r="L36" s="5">
        <v>110124</v>
      </c>
      <c r="M36" s="5">
        <f t="shared" ref="M36:M43" si="9">M35+L36</f>
        <v>393350</v>
      </c>
      <c r="N36" s="8">
        <f t="shared" si="8"/>
        <v>0.76881129870180642</v>
      </c>
    </row>
    <row r="37" spans="1:14" x14ac:dyDescent="0.3">
      <c r="K37" t="s">
        <v>8</v>
      </c>
      <c r="L37" s="5">
        <v>43792</v>
      </c>
      <c r="M37" s="5">
        <f t="shared" si="9"/>
        <v>437142</v>
      </c>
      <c r="N37" s="8">
        <f t="shared" si="8"/>
        <v>0.8544037339191688</v>
      </c>
    </row>
    <row r="38" spans="1:14" x14ac:dyDescent="0.3">
      <c r="K38" t="s">
        <v>9</v>
      </c>
      <c r="L38" s="5">
        <v>20928</v>
      </c>
      <c r="M38" s="5">
        <f t="shared" si="9"/>
        <v>458070</v>
      </c>
      <c r="N38" s="8">
        <f t="shared" si="8"/>
        <v>0.89530797405958162</v>
      </c>
    </row>
    <row r="39" spans="1:14" x14ac:dyDescent="0.3">
      <c r="K39" t="s">
        <v>10</v>
      </c>
      <c r="L39" s="5">
        <v>14518</v>
      </c>
      <c r="M39" s="5">
        <f t="shared" si="9"/>
        <v>472588</v>
      </c>
      <c r="N39" s="8">
        <f t="shared" si="8"/>
        <v>0.92368372703925072</v>
      </c>
    </row>
    <row r="40" spans="1:14" x14ac:dyDescent="0.3">
      <c r="K40" t="s">
        <v>11</v>
      </c>
      <c r="L40" s="5">
        <v>11232</v>
      </c>
      <c r="M40" s="5">
        <f t="shared" si="9"/>
        <v>483820</v>
      </c>
      <c r="N40" s="8">
        <f t="shared" si="8"/>
        <v>0.94563692014213285</v>
      </c>
    </row>
    <row r="41" spans="1:14" x14ac:dyDescent="0.3">
      <c r="K41" t="s">
        <v>12</v>
      </c>
      <c r="L41" s="5">
        <v>2044</v>
      </c>
      <c r="M41" s="5">
        <f t="shared" si="9"/>
        <v>485864</v>
      </c>
      <c r="N41" s="8">
        <f t="shared" si="8"/>
        <v>0.94963196347388956</v>
      </c>
    </row>
    <row r="42" spans="1:14" x14ac:dyDescent="0.3">
      <c r="K42" t="s">
        <v>14</v>
      </c>
      <c r="L42" s="5">
        <v>9000</v>
      </c>
      <c r="M42" s="5">
        <f t="shared" si="9"/>
        <v>494864</v>
      </c>
      <c r="N42" s="8">
        <f t="shared" si="8"/>
        <v>0.96722266307555793</v>
      </c>
    </row>
    <row r="43" spans="1:14" x14ac:dyDescent="0.3">
      <c r="K43" t="s">
        <v>16</v>
      </c>
      <c r="L43" s="5">
        <v>16770</v>
      </c>
      <c r="M43" s="5">
        <f t="shared" si="9"/>
        <v>511634</v>
      </c>
      <c r="N43" s="8">
        <f t="shared" si="8"/>
        <v>1</v>
      </c>
    </row>
    <row r="44" spans="1:14" x14ac:dyDescent="0.3">
      <c r="K44" t="s">
        <v>106</v>
      </c>
      <c r="L44" s="5">
        <v>511634</v>
      </c>
      <c r="M44" s="5"/>
      <c r="N44" s="8">
        <f t="shared" si="8"/>
        <v>0</v>
      </c>
    </row>
    <row r="47" spans="1:14" x14ac:dyDescent="0.3">
      <c r="A47" t="s">
        <v>115</v>
      </c>
    </row>
    <row r="49" spans="1:2" x14ac:dyDescent="0.3">
      <c r="A49" t="s">
        <v>105</v>
      </c>
      <c r="B49" s="10" t="s">
        <v>107</v>
      </c>
    </row>
    <row r="50" spans="1:2" x14ac:dyDescent="0.3">
      <c r="A50" t="s">
        <v>27</v>
      </c>
      <c r="B50" s="10">
        <v>1612800</v>
      </c>
    </row>
    <row r="51" spans="1:2" x14ac:dyDescent="0.3">
      <c r="A51" t="s">
        <v>28</v>
      </c>
      <c r="B51" s="10">
        <v>157665</v>
      </c>
    </row>
    <row r="52" spans="1:2" x14ac:dyDescent="0.3">
      <c r="A52" t="s">
        <v>29</v>
      </c>
      <c r="B52" s="10">
        <v>116550</v>
      </c>
    </row>
    <row r="53" spans="1:2" x14ac:dyDescent="0.3">
      <c r="A53" t="s">
        <v>30</v>
      </c>
      <c r="B53" s="10">
        <v>403200</v>
      </c>
    </row>
    <row r="54" spans="1:2" x14ac:dyDescent="0.3">
      <c r="A54" t="s">
        <v>31</v>
      </c>
      <c r="B54" s="10">
        <v>203775</v>
      </c>
    </row>
    <row r="55" spans="1:2" x14ac:dyDescent="0.3">
      <c r="A55" t="s">
        <v>32</v>
      </c>
      <c r="B55" s="10">
        <v>130460</v>
      </c>
    </row>
    <row r="56" spans="1:2" x14ac:dyDescent="0.3">
      <c r="A56" t="s">
        <v>33</v>
      </c>
      <c r="B56" s="10">
        <v>39270</v>
      </c>
    </row>
    <row r="57" spans="1:2" x14ac:dyDescent="0.3">
      <c r="A57" t="s">
        <v>34</v>
      </c>
      <c r="B57" s="10">
        <v>58500</v>
      </c>
    </row>
    <row r="58" spans="1:2" x14ac:dyDescent="0.3">
      <c r="A58" t="s">
        <v>35</v>
      </c>
      <c r="B58" s="10">
        <v>54000</v>
      </c>
    </row>
    <row r="59" spans="1:2" x14ac:dyDescent="0.3">
      <c r="A59" t="s">
        <v>36</v>
      </c>
      <c r="B59" s="10">
        <v>29540</v>
      </c>
    </row>
    <row r="60" spans="1:2" x14ac:dyDescent="0.3">
      <c r="A60" t="s">
        <v>5</v>
      </c>
      <c r="B60" s="10">
        <v>190890</v>
      </c>
    </row>
    <row r="61" spans="1:2" x14ac:dyDescent="0.3">
      <c r="A61" t="s">
        <v>6</v>
      </c>
      <c r="B61" s="10">
        <v>92336</v>
      </c>
    </row>
    <row r="62" spans="1:2" x14ac:dyDescent="0.3">
      <c r="A62" t="s">
        <v>7</v>
      </c>
      <c r="B62" s="10">
        <v>110124</v>
      </c>
    </row>
    <row r="63" spans="1:2" x14ac:dyDescent="0.3">
      <c r="A63" t="s">
        <v>8</v>
      </c>
      <c r="B63" s="10">
        <v>43792</v>
      </c>
    </row>
    <row r="64" spans="1:2" x14ac:dyDescent="0.3">
      <c r="A64" t="s">
        <v>9</v>
      </c>
      <c r="B64" s="10">
        <v>20928</v>
      </c>
    </row>
    <row r="65" spans="1:4" x14ac:dyDescent="0.3">
      <c r="A65" t="s">
        <v>10</v>
      </c>
      <c r="B65" s="10">
        <v>14518</v>
      </c>
    </row>
    <row r="66" spans="1:4" x14ac:dyDescent="0.3">
      <c r="A66" t="s">
        <v>11</v>
      </c>
      <c r="B66" s="10">
        <v>11232</v>
      </c>
    </row>
    <row r="67" spans="1:4" x14ac:dyDescent="0.3">
      <c r="A67" t="s">
        <v>12</v>
      </c>
      <c r="B67" s="10">
        <v>2044</v>
      </c>
    </row>
    <row r="68" spans="1:4" x14ac:dyDescent="0.3">
      <c r="A68" t="s">
        <v>14</v>
      </c>
      <c r="B68" s="10">
        <v>9000</v>
      </c>
    </row>
    <row r="69" spans="1:4" x14ac:dyDescent="0.3">
      <c r="A69" t="s">
        <v>16</v>
      </c>
      <c r="B69" s="10">
        <v>16770</v>
      </c>
    </row>
    <row r="70" spans="1:4" x14ac:dyDescent="0.3">
      <c r="A70" t="s">
        <v>106</v>
      </c>
      <c r="B70" s="10">
        <v>3317394</v>
      </c>
    </row>
    <row r="72" spans="1:4" x14ac:dyDescent="0.3">
      <c r="A72" t="s">
        <v>116</v>
      </c>
      <c r="B72" s="8">
        <f>B70/F34</f>
        <v>0.43203711978379089</v>
      </c>
      <c r="C72" t="s">
        <v>130</v>
      </c>
      <c r="D72" t="s">
        <v>131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="85" zoomScaleNormal="85" workbookViewId="0">
      <selection activeCell="F52" sqref="F52"/>
    </sheetView>
  </sheetViews>
  <sheetFormatPr defaultRowHeight="14.4" x14ac:dyDescent="0.3"/>
  <cols>
    <col min="1" max="1" width="31.88671875" bestFit="1" customWidth="1"/>
    <col min="2" max="2" width="12.109375" bestFit="1" customWidth="1"/>
    <col min="3" max="3" width="15.5546875" customWidth="1"/>
    <col min="5" max="5" width="10.77734375" customWidth="1"/>
    <col min="6" max="6" width="11.6640625" bestFit="1" customWidth="1"/>
    <col min="10" max="10" width="10.77734375" bestFit="1" customWidth="1"/>
    <col min="11" max="11" width="11.6640625" bestFit="1" customWidth="1"/>
    <col min="12" max="12" width="14.6640625" bestFit="1" customWidth="1"/>
    <col min="14" max="14" width="10.77734375" bestFit="1" customWidth="1"/>
    <col min="15" max="15" width="11.6640625" bestFit="1" customWidth="1"/>
    <col min="16" max="16" width="14.6640625" bestFit="1" customWidth="1"/>
  </cols>
  <sheetData>
    <row r="1" spans="1:20" x14ac:dyDescent="0.3">
      <c r="A1" s="6" t="s">
        <v>37</v>
      </c>
      <c r="B1" t="s">
        <v>109</v>
      </c>
      <c r="E1" s="9" t="s">
        <v>114</v>
      </c>
    </row>
    <row r="3" spans="1:20" x14ac:dyDescent="0.3">
      <c r="A3" s="6" t="s">
        <v>105</v>
      </c>
      <c r="B3" t="s">
        <v>117</v>
      </c>
      <c r="C3" t="s">
        <v>107</v>
      </c>
      <c r="E3" t="s">
        <v>105</v>
      </c>
      <c r="F3" t="s">
        <v>117</v>
      </c>
      <c r="G3" t="s">
        <v>132</v>
      </c>
      <c r="H3" t="s">
        <v>133</v>
      </c>
      <c r="J3" s="9" t="s">
        <v>37</v>
      </c>
      <c r="K3" s="9" t="s">
        <v>38</v>
      </c>
      <c r="L3" s="9"/>
      <c r="M3" s="9"/>
      <c r="N3" s="9" t="s">
        <v>37</v>
      </c>
      <c r="O3" s="9" t="s">
        <v>40</v>
      </c>
      <c r="P3" s="9"/>
      <c r="Q3" s="9"/>
      <c r="R3" s="9" t="s">
        <v>37</v>
      </c>
      <c r="S3" s="9" t="s">
        <v>39</v>
      </c>
    </row>
    <row r="4" spans="1:20" x14ac:dyDescent="0.3">
      <c r="A4" s="3" t="s">
        <v>17</v>
      </c>
      <c r="B4" s="7">
        <v>914</v>
      </c>
      <c r="C4" s="7">
        <v>2923886</v>
      </c>
      <c r="E4" t="s">
        <v>17</v>
      </c>
      <c r="F4">
        <v>914</v>
      </c>
      <c r="G4">
        <f>F4</f>
        <v>914</v>
      </c>
      <c r="H4" s="8">
        <f>G4/$F$34</f>
        <v>0.12288249529443399</v>
      </c>
    </row>
    <row r="5" spans="1:20" x14ac:dyDescent="0.3">
      <c r="A5" s="3" t="s">
        <v>18</v>
      </c>
      <c r="B5" s="7">
        <v>429</v>
      </c>
      <c r="C5" s="7">
        <v>159159</v>
      </c>
      <c r="E5" t="s">
        <v>18</v>
      </c>
      <c r="F5">
        <v>429</v>
      </c>
      <c r="G5">
        <f>G4+F5</f>
        <v>1343</v>
      </c>
      <c r="H5" s="8">
        <f t="shared" ref="H5:H33" si="0">G5/$F$34</f>
        <v>0.18055929013175584</v>
      </c>
      <c r="J5" t="s">
        <v>105</v>
      </c>
      <c r="K5" t="s">
        <v>117</v>
      </c>
      <c r="L5" t="s">
        <v>107</v>
      </c>
      <c r="N5" t="s">
        <v>105</v>
      </c>
      <c r="O5" t="s">
        <v>117</v>
      </c>
      <c r="P5" t="s">
        <v>107</v>
      </c>
      <c r="R5" t="s">
        <v>105</v>
      </c>
      <c r="S5" t="s">
        <v>117</v>
      </c>
      <c r="T5" t="s">
        <v>107</v>
      </c>
    </row>
    <row r="6" spans="1:20" x14ac:dyDescent="0.3">
      <c r="A6" s="3" t="s">
        <v>19</v>
      </c>
      <c r="B6" s="7">
        <v>332</v>
      </c>
      <c r="C6" s="7">
        <v>763600</v>
      </c>
      <c r="E6" t="s">
        <v>19</v>
      </c>
      <c r="F6">
        <v>332</v>
      </c>
      <c r="G6">
        <f t="shared" ref="G6:G33" si="1">G5+F6</f>
        <v>1675</v>
      </c>
      <c r="H6" s="8">
        <f t="shared" si="0"/>
        <v>0.22519494487765529</v>
      </c>
      <c r="J6" t="s">
        <v>17</v>
      </c>
      <c r="K6">
        <v>443</v>
      </c>
      <c r="L6">
        <v>1417157</v>
      </c>
      <c r="N6" t="s">
        <v>17</v>
      </c>
      <c r="O6">
        <v>261</v>
      </c>
      <c r="P6">
        <v>834939</v>
      </c>
      <c r="R6" t="s">
        <v>17</v>
      </c>
      <c r="S6">
        <v>210</v>
      </c>
      <c r="T6">
        <v>671790</v>
      </c>
    </row>
    <row r="7" spans="1:20" x14ac:dyDescent="0.3">
      <c r="A7" s="3" t="s">
        <v>20</v>
      </c>
      <c r="B7" s="7">
        <v>274</v>
      </c>
      <c r="C7" s="7">
        <v>136726</v>
      </c>
      <c r="E7" t="s">
        <v>20</v>
      </c>
      <c r="F7">
        <v>274</v>
      </c>
      <c r="G7">
        <f t="shared" si="1"/>
        <v>1949</v>
      </c>
      <c r="H7" s="8">
        <f t="shared" si="0"/>
        <v>0.2620328045173434</v>
      </c>
      <c r="J7" t="s">
        <v>18</v>
      </c>
      <c r="K7">
        <v>211</v>
      </c>
      <c r="L7">
        <v>78281</v>
      </c>
      <c r="N7" t="s">
        <v>18</v>
      </c>
      <c r="O7">
        <v>131</v>
      </c>
      <c r="P7">
        <v>48601</v>
      </c>
      <c r="R7" t="s">
        <v>18</v>
      </c>
      <c r="S7">
        <v>87</v>
      </c>
      <c r="T7">
        <v>32277</v>
      </c>
    </row>
    <row r="8" spans="1:20" x14ac:dyDescent="0.3">
      <c r="A8" s="3" t="s">
        <v>21</v>
      </c>
      <c r="B8" s="7">
        <v>185</v>
      </c>
      <c r="C8" s="7">
        <v>55315</v>
      </c>
      <c r="E8" t="s">
        <v>21</v>
      </c>
      <c r="F8">
        <v>185</v>
      </c>
      <c r="G8">
        <f t="shared" si="1"/>
        <v>2134</v>
      </c>
      <c r="H8" s="8">
        <f t="shared" si="0"/>
        <v>0.28690508201129333</v>
      </c>
      <c r="J8" t="s">
        <v>19</v>
      </c>
      <c r="K8">
        <v>161</v>
      </c>
      <c r="L8">
        <v>370300</v>
      </c>
      <c r="N8" t="s">
        <v>19</v>
      </c>
      <c r="O8">
        <v>95</v>
      </c>
      <c r="P8">
        <v>218500</v>
      </c>
      <c r="R8" t="s">
        <v>19</v>
      </c>
      <c r="S8">
        <v>76</v>
      </c>
      <c r="T8">
        <v>174800</v>
      </c>
    </row>
    <row r="9" spans="1:20" x14ac:dyDescent="0.3">
      <c r="A9" s="3" t="s">
        <v>22</v>
      </c>
      <c r="B9" s="7">
        <v>112</v>
      </c>
      <c r="C9" s="7">
        <v>100912</v>
      </c>
      <c r="E9" t="s">
        <v>22</v>
      </c>
      <c r="F9">
        <v>112</v>
      </c>
      <c r="G9">
        <f t="shared" si="1"/>
        <v>2246</v>
      </c>
      <c r="H9" s="8">
        <f t="shared" si="0"/>
        <v>0.30196289325087389</v>
      </c>
      <c r="J9" t="s">
        <v>20</v>
      </c>
      <c r="K9">
        <v>138</v>
      </c>
      <c r="L9">
        <v>68862</v>
      </c>
      <c r="N9" t="s">
        <v>20</v>
      </c>
      <c r="O9">
        <v>77</v>
      </c>
      <c r="P9">
        <v>38423</v>
      </c>
      <c r="R9" t="s">
        <v>20</v>
      </c>
      <c r="S9">
        <v>59</v>
      </c>
      <c r="T9">
        <v>29441</v>
      </c>
    </row>
    <row r="10" spans="1:20" x14ac:dyDescent="0.3">
      <c r="A10" s="3" t="s">
        <v>23</v>
      </c>
      <c r="B10" s="7">
        <v>112</v>
      </c>
      <c r="C10" s="7">
        <v>104048</v>
      </c>
      <c r="E10" t="s">
        <v>23</v>
      </c>
      <c r="F10">
        <v>112</v>
      </c>
      <c r="G10">
        <f t="shared" si="1"/>
        <v>2358</v>
      </c>
      <c r="H10" s="8">
        <f t="shared" si="0"/>
        <v>0.31702070449045444</v>
      </c>
      <c r="J10" t="s">
        <v>21</v>
      </c>
      <c r="K10">
        <v>89</v>
      </c>
      <c r="L10">
        <v>26611</v>
      </c>
      <c r="N10" t="s">
        <v>21</v>
      </c>
      <c r="O10">
        <v>64</v>
      </c>
      <c r="P10">
        <v>19136</v>
      </c>
      <c r="R10" t="s">
        <v>21</v>
      </c>
      <c r="S10">
        <v>32</v>
      </c>
      <c r="T10">
        <v>9568</v>
      </c>
    </row>
    <row r="11" spans="1:20" x14ac:dyDescent="0.3">
      <c r="A11" s="3" t="s">
        <v>24</v>
      </c>
      <c r="B11" s="7">
        <v>38</v>
      </c>
      <c r="C11" s="7">
        <v>39140</v>
      </c>
      <c r="E11" t="s">
        <v>24</v>
      </c>
      <c r="F11">
        <v>38</v>
      </c>
      <c r="G11">
        <f t="shared" si="1"/>
        <v>2396</v>
      </c>
      <c r="H11" s="8">
        <f t="shared" si="0"/>
        <v>0.32212960473245494</v>
      </c>
      <c r="J11" t="s">
        <v>22</v>
      </c>
      <c r="K11">
        <v>46</v>
      </c>
      <c r="L11">
        <v>41446</v>
      </c>
      <c r="N11" t="s">
        <v>22</v>
      </c>
      <c r="O11">
        <v>45</v>
      </c>
      <c r="P11">
        <v>40545</v>
      </c>
      <c r="R11" t="s">
        <v>22</v>
      </c>
      <c r="S11">
        <v>21</v>
      </c>
      <c r="T11">
        <v>18921</v>
      </c>
    </row>
    <row r="12" spans="1:20" x14ac:dyDescent="0.3">
      <c r="A12" s="3" t="s">
        <v>25</v>
      </c>
      <c r="B12" s="7">
        <v>37</v>
      </c>
      <c r="C12" s="7">
        <v>45214</v>
      </c>
      <c r="E12" t="s">
        <v>25</v>
      </c>
      <c r="F12">
        <v>37</v>
      </c>
      <c r="G12">
        <f t="shared" si="1"/>
        <v>2433</v>
      </c>
      <c r="H12" s="8">
        <f t="shared" si="0"/>
        <v>0.32710406023124494</v>
      </c>
      <c r="J12" t="s">
        <v>23</v>
      </c>
      <c r="K12">
        <v>49</v>
      </c>
      <c r="L12">
        <v>45521</v>
      </c>
      <c r="N12" t="s">
        <v>23</v>
      </c>
      <c r="O12">
        <v>37</v>
      </c>
      <c r="P12">
        <v>34373</v>
      </c>
      <c r="R12" t="s">
        <v>23</v>
      </c>
      <c r="S12">
        <v>26</v>
      </c>
      <c r="T12">
        <v>24154</v>
      </c>
    </row>
    <row r="13" spans="1:20" x14ac:dyDescent="0.3">
      <c r="A13" s="3" t="s">
        <v>26</v>
      </c>
      <c r="B13" s="7">
        <v>51</v>
      </c>
      <c r="C13" s="7">
        <v>33099</v>
      </c>
      <c r="E13" t="s">
        <v>26</v>
      </c>
      <c r="F13">
        <v>51</v>
      </c>
      <c r="G13">
        <f t="shared" si="1"/>
        <v>2484</v>
      </c>
      <c r="H13" s="8">
        <f t="shared" si="0"/>
        <v>0.3339607421349825</v>
      </c>
      <c r="J13" t="s">
        <v>24</v>
      </c>
      <c r="K13">
        <v>12</v>
      </c>
      <c r="L13">
        <v>12360</v>
      </c>
      <c r="N13" t="s">
        <v>24</v>
      </c>
      <c r="O13">
        <v>20</v>
      </c>
      <c r="P13">
        <v>20600</v>
      </c>
      <c r="R13" t="s">
        <v>24</v>
      </c>
      <c r="S13">
        <v>6</v>
      </c>
      <c r="T13">
        <v>6180</v>
      </c>
    </row>
    <row r="14" spans="1:20" x14ac:dyDescent="0.3">
      <c r="A14" s="3" t="s">
        <v>27</v>
      </c>
      <c r="B14" s="7">
        <v>896</v>
      </c>
      <c r="C14" s="7">
        <v>1612800</v>
      </c>
      <c r="E14" t="s">
        <v>27</v>
      </c>
      <c r="F14">
        <v>896</v>
      </c>
      <c r="G14">
        <f t="shared" si="1"/>
        <v>3380</v>
      </c>
      <c r="H14" s="8">
        <f t="shared" si="0"/>
        <v>0.45442323205162677</v>
      </c>
      <c r="J14" t="s">
        <v>25</v>
      </c>
      <c r="K14">
        <v>13</v>
      </c>
      <c r="L14">
        <v>15886</v>
      </c>
      <c r="N14" t="s">
        <v>25</v>
      </c>
      <c r="O14">
        <v>21</v>
      </c>
      <c r="P14">
        <v>25662</v>
      </c>
      <c r="R14" t="s">
        <v>25</v>
      </c>
      <c r="S14">
        <v>3</v>
      </c>
      <c r="T14">
        <v>3666</v>
      </c>
    </row>
    <row r="15" spans="1:20" x14ac:dyDescent="0.3">
      <c r="A15" s="3" t="s">
        <v>28</v>
      </c>
      <c r="B15" s="7">
        <v>457</v>
      </c>
      <c r="C15" s="7">
        <v>157665</v>
      </c>
      <c r="E15" t="s">
        <v>28</v>
      </c>
      <c r="F15">
        <v>457</v>
      </c>
      <c r="G15">
        <f t="shared" si="1"/>
        <v>3837</v>
      </c>
      <c r="H15" s="8">
        <f t="shared" si="0"/>
        <v>0.51586447969884375</v>
      </c>
      <c r="J15" t="s">
        <v>26</v>
      </c>
      <c r="K15">
        <v>19</v>
      </c>
      <c r="L15">
        <v>12331</v>
      </c>
      <c r="N15" t="s">
        <v>26</v>
      </c>
      <c r="O15">
        <v>28</v>
      </c>
      <c r="P15">
        <v>18172</v>
      </c>
      <c r="R15" t="s">
        <v>26</v>
      </c>
      <c r="S15">
        <v>4</v>
      </c>
      <c r="T15">
        <v>2596</v>
      </c>
    </row>
    <row r="16" spans="1:20" x14ac:dyDescent="0.3">
      <c r="A16" s="3" t="s">
        <v>29</v>
      </c>
      <c r="B16" s="7">
        <v>333</v>
      </c>
      <c r="C16" s="7">
        <v>116550</v>
      </c>
      <c r="E16" t="s">
        <v>29</v>
      </c>
      <c r="F16">
        <v>333</v>
      </c>
      <c r="G16">
        <f t="shared" si="1"/>
        <v>4170</v>
      </c>
      <c r="H16" s="8">
        <f t="shared" si="0"/>
        <v>0.56063457918795379</v>
      </c>
      <c r="J16" t="s">
        <v>27</v>
      </c>
      <c r="K16">
        <v>445</v>
      </c>
      <c r="L16">
        <v>801000</v>
      </c>
      <c r="N16" t="s">
        <v>27</v>
      </c>
      <c r="O16">
        <v>150</v>
      </c>
      <c r="P16">
        <v>270000</v>
      </c>
      <c r="R16" t="s">
        <v>27</v>
      </c>
      <c r="S16">
        <v>301</v>
      </c>
      <c r="T16">
        <v>541800</v>
      </c>
    </row>
    <row r="17" spans="1:20" x14ac:dyDescent="0.3">
      <c r="A17" s="3" t="s">
        <v>30</v>
      </c>
      <c r="B17" s="7">
        <v>256</v>
      </c>
      <c r="C17" s="7">
        <v>403200</v>
      </c>
      <c r="E17" t="s">
        <v>30</v>
      </c>
      <c r="F17">
        <v>256</v>
      </c>
      <c r="G17">
        <f t="shared" si="1"/>
        <v>4426</v>
      </c>
      <c r="H17" s="8">
        <f t="shared" si="0"/>
        <v>0.59505243344985215</v>
      </c>
      <c r="J17" t="s">
        <v>28</v>
      </c>
      <c r="K17">
        <v>220</v>
      </c>
      <c r="L17">
        <v>75900</v>
      </c>
      <c r="N17" t="s">
        <v>28</v>
      </c>
      <c r="O17">
        <v>88</v>
      </c>
      <c r="P17">
        <v>30360</v>
      </c>
      <c r="R17" t="s">
        <v>28</v>
      </c>
      <c r="S17">
        <v>149</v>
      </c>
      <c r="T17">
        <v>51405</v>
      </c>
    </row>
    <row r="18" spans="1:20" x14ac:dyDescent="0.3">
      <c r="A18" s="3" t="s">
        <v>31</v>
      </c>
      <c r="B18" s="7">
        <v>195</v>
      </c>
      <c r="C18" s="7">
        <v>203775</v>
      </c>
      <c r="E18" t="s">
        <v>31</v>
      </c>
      <c r="F18">
        <v>195</v>
      </c>
      <c r="G18">
        <f t="shared" si="1"/>
        <v>4621</v>
      </c>
      <c r="H18" s="8">
        <f t="shared" si="0"/>
        <v>0.62126915837590746</v>
      </c>
      <c r="J18" t="s">
        <v>29</v>
      </c>
      <c r="K18">
        <v>162</v>
      </c>
      <c r="L18">
        <v>56700</v>
      </c>
      <c r="N18" t="s">
        <v>29</v>
      </c>
      <c r="O18">
        <v>62</v>
      </c>
      <c r="P18">
        <v>21700</v>
      </c>
      <c r="R18" t="s">
        <v>29</v>
      </c>
      <c r="S18">
        <v>109</v>
      </c>
      <c r="T18">
        <v>38150</v>
      </c>
    </row>
    <row r="19" spans="1:20" x14ac:dyDescent="0.3">
      <c r="A19" s="3" t="s">
        <v>32</v>
      </c>
      <c r="B19" s="7">
        <v>110</v>
      </c>
      <c r="C19" s="7">
        <v>130460</v>
      </c>
      <c r="E19" t="s">
        <v>32</v>
      </c>
      <c r="F19">
        <v>110</v>
      </c>
      <c r="G19">
        <f t="shared" si="1"/>
        <v>4731</v>
      </c>
      <c r="H19" s="8">
        <f t="shared" si="0"/>
        <v>0.63605808012906695</v>
      </c>
      <c r="J19" t="s">
        <v>30</v>
      </c>
      <c r="K19">
        <v>125</v>
      </c>
      <c r="L19">
        <v>196875</v>
      </c>
      <c r="N19" t="s">
        <v>30</v>
      </c>
      <c r="O19">
        <v>46</v>
      </c>
      <c r="P19">
        <v>72450</v>
      </c>
      <c r="R19" t="s">
        <v>30</v>
      </c>
      <c r="S19">
        <v>85</v>
      </c>
      <c r="T19">
        <v>133875</v>
      </c>
    </row>
    <row r="20" spans="1:20" x14ac:dyDescent="0.3">
      <c r="A20" s="3" t="s">
        <v>33</v>
      </c>
      <c r="B20" s="7">
        <v>105</v>
      </c>
      <c r="C20" s="7">
        <v>39270</v>
      </c>
      <c r="E20" t="s">
        <v>33</v>
      </c>
      <c r="F20">
        <v>105</v>
      </c>
      <c r="G20">
        <f t="shared" si="1"/>
        <v>4836</v>
      </c>
      <c r="H20" s="8">
        <f t="shared" si="0"/>
        <v>0.65017477816617375</v>
      </c>
      <c r="J20" t="s">
        <v>31</v>
      </c>
      <c r="K20">
        <v>87</v>
      </c>
      <c r="L20">
        <v>90915</v>
      </c>
      <c r="N20" t="s">
        <v>31</v>
      </c>
      <c r="O20">
        <v>66</v>
      </c>
      <c r="P20">
        <v>68970</v>
      </c>
      <c r="R20" t="s">
        <v>31</v>
      </c>
      <c r="S20">
        <v>42</v>
      </c>
      <c r="T20">
        <v>43890</v>
      </c>
    </row>
    <row r="21" spans="1:20" x14ac:dyDescent="0.3">
      <c r="A21" s="3" t="s">
        <v>34</v>
      </c>
      <c r="B21" s="7">
        <v>39</v>
      </c>
      <c r="C21" s="7">
        <v>58500</v>
      </c>
      <c r="E21" t="s">
        <v>34</v>
      </c>
      <c r="F21">
        <v>39</v>
      </c>
      <c r="G21">
        <f t="shared" si="1"/>
        <v>4875</v>
      </c>
      <c r="H21" s="8">
        <f t="shared" si="0"/>
        <v>0.65541812315138481</v>
      </c>
      <c r="J21" t="s">
        <v>32</v>
      </c>
      <c r="K21">
        <v>48</v>
      </c>
      <c r="L21">
        <v>56928</v>
      </c>
      <c r="N21" t="s">
        <v>32</v>
      </c>
      <c r="O21">
        <v>44</v>
      </c>
      <c r="P21">
        <v>52184</v>
      </c>
      <c r="R21" t="s">
        <v>32</v>
      </c>
      <c r="S21">
        <v>18</v>
      </c>
      <c r="T21">
        <v>21348</v>
      </c>
    </row>
    <row r="22" spans="1:20" x14ac:dyDescent="0.3">
      <c r="A22" s="3" t="s">
        <v>35</v>
      </c>
      <c r="B22" s="7">
        <v>30</v>
      </c>
      <c r="C22" s="7">
        <v>54000</v>
      </c>
      <c r="E22" t="s">
        <v>35</v>
      </c>
      <c r="F22">
        <v>30</v>
      </c>
      <c r="G22">
        <f t="shared" si="1"/>
        <v>4905</v>
      </c>
      <c r="H22" s="8">
        <f t="shared" si="0"/>
        <v>0.65945146544770095</v>
      </c>
      <c r="J22" t="s">
        <v>33</v>
      </c>
      <c r="K22">
        <v>45</v>
      </c>
      <c r="L22">
        <v>16830</v>
      </c>
      <c r="N22" t="s">
        <v>33</v>
      </c>
      <c r="O22">
        <v>52</v>
      </c>
      <c r="P22">
        <v>19448</v>
      </c>
      <c r="R22" t="s">
        <v>33</v>
      </c>
      <c r="S22">
        <v>8</v>
      </c>
      <c r="T22">
        <v>2992</v>
      </c>
    </row>
    <row r="23" spans="1:20" x14ac:dyDescent="0.3">
      <c r="A23" s="3" t="s">
        <v>36</v>
      </c>
      <c r="B23" s="7">
        <v>20</v>
      </c>
      <c r="C23" s="7">
        <v>29540</v>
      </c>
      <c r="E23" t="s">
        <v>36</v>
      </c>
      <c r="F23">
        <v>20</v>
      </c>
      <c r="G23">
        <f t="shared" si="1"/>
        <v>4925</v>
      </c>
      <c r="H23" s="8">
        <f t="shared" si="0"/>
        <v>0.66214036031191181</v>
      </c>
      <c r="J23" t="s">
        <v>34</v>
      </c>
      <c r="K23">
        <v>12</v>
      </c>
      <c r="L23">
        <v>18000</v>
      </c>
      <c r="N23" t="s">
        <v>34</v>
      </c>
      <c r="O23">
        <v>22</v>
      </c>
      <c r="P23">
        <v>33000</v>
      </c>
      <c r="R23" t="s">
        <v>34</v>
      </c>
      <c r="S23">
        <v>5</v>
      </c>
      <c r="T23">
        <v>7500</v>
      </c>
    </row>
    <row r="24" spans="1:20" x14ac:dyDescent="0.3">
      <c r="A24" s="3" t="s">
        <v>5</v>
      </c>
      <c r="B24" s="7">
        <v>909</v>
      </c>
      <c r="C24" s="7">
        <v>190890</v>
      </c>
      <c r="E24" t="s">
        <v>5</v>
      </c>
      <c r="F24">
        <v>909</v>
      </c>
      <c r="G24">
        <f t="shared" si="1"/>
        <v>5834</v>
      </c>
      <c r="H24" s="8">
        <f t="shared" si="0"/>
        <v>0.78435063189029308</v>
      </c>
      <c r="J24" t="s">
        <v>35</v>
      </c>
      <c r="K24">
        <v>9</v>
      </c>
      <c r="L24">
        <v>16200</v>
      </c>
      <c r="N24" t="s">
        <v>35</v>
      </c>
      <c r="O24">
        <v>20</v>
      </c>
      <c r="P24">
        <v>36000</v>
      </c>
      <c r="R24" t="s">
        <v>35</v>
      </c>
      <c r="S24">
        <v>1</v>
      </c>
      <c r="T24">
        <v>1800</v>
      </c>
    </row>
    <row r="25" spans="1:20" x14ac:dyDescent="0.3">
      <c r="A25" s="3" t="s">
        <v>6</v>
      </c>
      <c r="B25" s="7">
        <v>464</v>
      </c>
      <c r="C25" s="7">
        <v>92336</v>
      </c>
      <c r="E25" t="s">
        <v>6</v>
      </c>
      <c r="F25">
        <v>464</v>
      </c>
      <c r="G25">
        <f t="shared" si="1"/>
        <v>6298</v>
      </c>
      <c r="H25" s="8">
        <f t="shared" si="0"/>
        <v>0.84673299273998381</v>
      </c>
      <c r="J25" t="s">
        <v>36</v>
      </c>
      <c r="K25">
        <v>6</v>
      </c>
      <c r="L25">
        <v>8862</v>
      </c>
      <c r="N25" t="s">
        <v>36</v>
      </c>
      <c r="O25">
        <v>10</v>
      </c>
      <c r="P25">
        <v>14770</v>
      </c>
      <c r="R25" t="s">
        <v>36</v>
      </c>
      <c r="S25">
        <v>4</v>
      </c>
      <c r="T25">
        <v>5908</v>
      </c>
    </row>
    <row r="26" spans="1:20" x14ac:dyDescent="0.3">
      <c r="A26" s="3" t="s">
        <v>7</v>
      </c>
      <c r="B26" s="7">
        <v>342</v>
      </c>
      <c r="C26" s="7">
        <v>110124</v>
      </c>
      <c r="E26" t="s">
        <v>7</v>
      </c>
      <c r="F26">
        <v>342</v>
      </c>
      <c r="G26">
        <f t="shared" si="1"/>
        <v>6640</v>
      </c>
      <c r="H26" s="8">
        <f t="shared" si="0"/>
        <v>0.89271309491798867</v>
      </c>
      <c r="J26" t="s">
        <v>5</v>
      </c>
      <c r="K26">
        <v>464</v>
      </c>
      <c r="L26">
        <v>97440</v>
      </c>
      <c r="N26" t="s">
        <v>5</v>
      </c>
      <c r="O26">
        <v>128</v>
      </c>
      <c r="P26">
        <v>26880</v>
      </c>
      <c r="R26" t="s">
        <v>5</v>
      </c>
      <c r="S26">
        <v>317</v>
      </c>
      <c r="T26">
        <v>66570</v>
      </c>
    </row>
    <row r="27" spans="1:20" x14ac:dyDescent="0.3">
      <c r="A27" s="3" t="s">
        <v>8</v>
      </c>
      <c r="B27" s="7">
        <v>272</v>
      </c>
      <c r="C27" s="7">
        <v>43792</v>
      </c>
      <c r="E27" t="s">
        <v>8</v>
      </c>
      <c r="F27">
        <v>272</v>
      </c>
      <c r="G27">
        <f t="shared" si="1"/>
        <v>6912</v>
      </c>
      <c r="H27" s="8">
        <f t="shared" si="0"/>
        <v>0.92928206507125566</v>
      </c>
      <c r="J27" t="s">
        <v>6</v>
      </c>
      <c r="K27">
        <v>226</v>
      </c>
      <c r="L27">
        <v>44974</v>
      </c>
      <c r="N27" t="s">
        <v>6</v>
      </c>
      <c r="O27">
        <v>84</v>
      </c>
      <c r="P27">
        <v>16716</v>
      </c>
      <c r="R27" t="s">
        <v>6</v>
      </c>
      <c r="S27">
        <v>154</v>
      </c>
      <c r="T27">
        <v>30646</v>
      </c>
    </row>
    <row r="28" spans="1:20" x14ac:dyDescent="0.3">
      <c r="A28" s="3" t="s">
        <v>9</v>
      </c>
      <c r="B28" s="7">
        <v>192</v>
      </c>
      <c r="C28" s="7">
        <v>20928</v>
      </c>
      <c r="E28" t="s">
        <v>9</v>
      </c>
      <c r="F28">
        <v>192</v>
      </c>
      <c r="G28">
        <f t="shared" si="1"/>
        <v>7104</v>
      </c>
      <c r="H28" s="8">
        <f t="shared" si="0"/>
        <v>0.95509545576767951</v>
      </c>
      <c r="J28" t="s">
        <v>7</v>
      </c>
      <c r="K28">
        <v>160</v>
      </c>
      <c r="L28">
        <v>51520</v>
      </c>
      <c r="N28" t="s">
        <v>7</v>
      </c>
      <c r="O28">
        <v>67</v>
      </c>
      <c r="P28">
        <v>21574</v>
      </c>
      <c r="R28" t="s">
        <v>7</v>
      </c>
      <c r="S28">
        <v>115</v>
      </c>
      <c r="T28">
        <v>37030</v>
      </c>
    </row>
    <row r="29" spans="1:20" x14ac:dyDescent="0.3">
      <c r="A29" s="3" t="s">
        <v>10</v>
      </c>
      <c r="B29" s="7">
        <v>119</v>
      </c>
      <c r="C29" s="7">
        <v>14518</v>
      </c>
      <c r="E29" t="s">
        <v>10</v>
      </c>
      <c r="F29">
        <v>119</v>
      </c>
      <c r="G29">
        <f t="shared" si="1"/>
        <v>7223</v>
      </c>
      <c r="H29" s="8">
        <f t="shared" si="0"/>
        <v>0.97109438020973382</v>
      </c>
      <c r="J29" t="s">
        <v>8</v>
      </c>
      <c r="K29">
        <v>122</v>
      </c>
      <c r="L29">
        <v>19642</v>
      </c>
      <c r="N29" t="s">
        <v>8</v>
      </c>
      <c r="O29">
        <v>63</v>
      </c>
      <c r="P29">
        <v>10143</v>
      </c>
      <c r="R29" t="s">
        <v>8</v>
      </c>
      <c r="S29">
        <v>87</v>
      </c>
      <c r="T29">
        <v>14007</v>
      </c>
    </row>
    <row r="30" spans="1:20" x14ac:dyDescent="0.3">
      <c r="A30" s="3" t="s">
        <v>11</v>
      </c>
      <c r="B30" s="7">
        <v>117</v>
      </c>
      <c r="C30" s="7">
        <v>11232</v>
      </c>
      <c r="E30" t="s">
        <v>11</v>
      </c>
      <c r="F30">
        <v>117</v>
      </c>
      <c r="G30">
        <f t="shared" si="1"/>
        <v>7340</v>
      </c>
      <c r="H30" s="8">
        <f t="shared" si="0"/>
        <v>0.98682441516536701</v>
      </c>
      <c r="J30" t="s">
        <v>9</v>
      </c>
      <c r="K30">
        <v>90</v>
      </c>
      <c r="L30">
        <v>9810</v>
      </c>
      <c r="N30" t="s">
        <v>9</v>
      </c>
      <c r="O30">
        <v>44</v>
      </c>
      <c r="P30">
        <v>4796</v>
      </c>
      <c r="R30" t="s">
        <v>9</v>
      </c>
      <c r="S30">
        <v>58</v>
      </c>
      <c r="T30">
        <v>6322</v>
      </c>
    </row>
    <row r="31" spans="1:20" x14ac:dyDescent="0.3">
      <c r="A31" s="3" t="s">
        <v>12</v>
      </c>
      <c r="B31" s="7">
        <v>28</v>
      </c>
      <c r="C31" s="7">
        <v>2044</v>
      </c>
      <c r="E31" t="s">
        <v>12</v>
      </c>
      <c r="F31">
        <v>28</v>
      </c>
      <c r="G31">
        <f t="shared" si="1"/>
        <v>7368</v>
      </c>
      <c r="H31" s="8">
        <f t="shared" si="0"/>
        <v>0.99058886797526213</v>
      </c>
      <c r="J31" t="s">
        <v>10</v>
      </c>
      <c r="K31">
        <v>55</v>
      </c>
      <c r="L31">
        <v>6710</v>
      </c>
      <c r="N31" t="s">
        <v>10</v>
      </c>
      <c r="O31">
        <v>27</v>
      </c>
      <c r="P31">
        <v>3294</v>
      </c>
      <c r="R31" t="s">
        <v>10</v>
      </c>
      <c r="S31">
        <v>37</v>
      </c>
      <c r="T31">
        <v>4514</v>
      </c>
    </row>
    <row r="32" spans="1:20" x14ac:dyDescent="0.3">
      <c r="A32" s="3" t="s">
        <v>14</v>
      </c>
      <c r="B32" s="7">
        <v>40</v>
      </c>
      <c r="C32" s="7">
        <v>9000</v>
      </c>
      <c r="E32" t="s">
        <v>14</v>
      </c>
      <c r="F32">
        <v>40</v>
      </c>
      <c r="G32">
        <f t="shared" si="1"/>
        <v>7408</v>
      </c>
      <c r="H32" s="8">
        <f t="shared" si="0"/>
        <v>0.99596665770368376</v>
      </c>
      <c r="J32" t="s">
        <v>11</v>
      </c>
      <c r="K32">
        <v>53</v>
      </c>
      <c r="L32">
        <v>5088</v>
      </c>
      <c r="N32" t="s">
        <v>11</v>
      </c>
      <c r="O32">
        <v>28</v>
      </c>
      <c r="P32">
        <v>2688</v>
      </c>
      <c r="R32" t="s">
        <v>11</v>
      </c>
      <c r="S32">
        <v>36</v>
      </c>
      <c r="T32">
        <v>3456</v>
      </c>
    </row>
    <row r="33" spans="1:20" x14ac:dyDescent="0.3">
      <c r="A33" s="3" t="s">
        <v>16</v>
      </c>
      <c r="B33" s="7">
        <v>30</v>
      </c>
      <c r="C33" s="7">
        <v>16770</v>
      </c>
      <c r="E33" t="s">
        <v>16</v>
      </c>
      <c r="F33">
        <v>30</v>
      </c>
      <c r="G33">
        <f t="shared" si="1"/>
        <v>7438</v>
      </c>
      <c r="H33" s="8">
        <f t="shared" si="0"/>
        <v>1</v>
      </c>
      <c r="J33" t="s">
        <v>12</v>
      </c>
      <c r="K33">
        <v>11</v>
      </c>
      <c r="L33">
        <v>803</v>
      </c>
      <c r="N33" t="s">
        <v>12</v>
      </c>
      <c r="O33">
        <v>12</v>
      </c>
      <c r="P33">
        <v>876</v>
      </c>
      <c r="R33" t="s">
        <v>12</v>
      </c>
      <c r="S33">
        <v>5</v>
      </c>
      <c r="T33">
        <v>365</v>
      </c>
    </row>
    <row r="34" spans="1:20" x14ac:dyDescent="0.3">
      <c r="A34" s="3" t="s">
        <v>106</v>
      </c>
      <c r="B34" s="7">
        <v>7438</v>
      </c>
      <c r="C34" s="7">
        <v>7678493</v>
      </c>
      <c r="E34" t="s">
        <v>106</v>
      </c>
      <c r="F34">
        <v>7438</v>
      </c>
      <c r="H34" s="8"/>
      <c r="J34" t="s">
        <v>14</v>
      </c>
      <c r="K34">
        <v>14</v>
      </c>
      <c r="L34">
        <v>3150</v>
      </c>
      <c r="N34" t="s">
        <v>14</v>
      </c>
      <c r="O34">
        <v>20</v>
      </c>
      <c r="P34">
        <v>4500</v>
      </c>
      <c r="R34" t="s">
        <v>14</v>
      </c>
      <c r="S34">
        <v>6</v>
      </c>
      <c r="T34">
        <v>1350</v>
      </c>
    </row>
    <row r="35" spans="1:20" x14ac:dyDescent="0.3">
      <c r="J35" t="s">
        <v>16</v>
      </c>
      <c r="K35">
        <v>8</v>
      </c>
      <c r="L35">
        <v>4472</v>
      </c>
      <c r="N35" t="s">
        <v>16</v>
      </c>
      <c r="O35">
        <v>18</v>
      </c>
      <c r="P35">
        <v>10062</v>
      </c>
      <c r="R35" t="s">
        <v>16</v>
      </c>
      <c r="S35">
        <v>4</v>
      </c>
      <c r="T35">
        <v>2236</v>
      </c>
    </row>
    <row r="36" spans="1:20" x14ac:dyDescent="0.3">
      <c r="J36" t="s">
        <v>106</v>
      </c>
      <c r="K36">
        <v>3543</v>
      </c>
      <c r="L36">
        <v>3670574</v>
      </c>
      <c r="N36" t="s">
        <v>106</v>
      </c>
      <c r="O36">
        <v>1830</v>
      </c>
      <c r="P36">
        <v>2019362</v>
      </c>
      <c r="R36" t="s">
        <v>106</v>
      </c>
      <c r="S36">
        <v>2065</v>
      </c>
      <c r="T36">
        <v>1988557</v>
      </c>
    </row>
    <row r="38" spans="1:20" x14ac:dyDescent="0.3">
      <c r="A38" t="s">
        <v>134</v>
      </c>
      <c r="B38">
        <v>909</v>
      </c>
    </row>
    <row r="39" spans="1:20" x14ac:dyDescent="0.3">
      <c r="A39" t="s">
        <v>135</v>
      </c>
      <c r="B39">
        <v>914</v>
      </c>
    </row>
    <row r="40" spans="1:20" x14ac:dyDescent="0.3">
      <c r="A40" t="s">
        <v>136</v>
      </c>
      <c r="B40">
        <v>896</v>
      </c>
    </row>
    <row r="42" spans="1:20" x14ac:dyDescent="0.3">
      <c r="A42" t="s">
        <v>137</v>
      </c>
      <c r="B42">
        <f>SUM(B38:B40)</f>
        <v>2719</v>
      </c>
    </row>
    <row r="43" spans="1:20" x14ac:dyDescent="0.3">
      <c r="A43" t="s">
        <v>138</v>
      </c>
      <c r="B43">
        <v>7438</v>
      </c>
    </row>
    <row r="45" spans="1:20" x14ac:dyDescent="0.3">
      <c r="A45" s="11" t="s">
        <v>139</v>
      </c>
      <c r="B45" s="12">
        <f>B42/B43</f>
        <v>0.36555525678945955</v>
      </c>
      <c r="C45" t="s">
        <v>140</v>
      </c>
      <c r="D45" t="s">
        <v>141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20" zoomScaleNormal="120" workbookViewId="0">
      <selection activeCell="E21" sqref="E21"/>
    </sheetView>
  </sheetViews>
  <sheetFormatPr defaultRowHeight="14.4" x14ac:dyDescent="0.3"/>
  <cols>
    <col min="1" max="1" width="12.5546875" bestFit="1" customWidth="1"/>
    <col min="2" max="2" width="11.6640625" customWidth="1"/>
    <col min="8" max="8" width="28" bestFit="1" customWidth="1"/>
  </cols>
  <sheetData>
    <row r="1" spans="1:8" x14ac:dyDescent="0.3">
      <c r="A1" s="6" t="s">
        <v>37</v>
      </c>
      <c r="B1" t="s">
        <v>40</v>
      </c>
      <c r="E1" t="s">
        <v>37</v>
      </c>
      <c r="F1" t="s">
        <v>126</v>
      </c>
    </row>
    <row r="3" spans="1:8" x14ac:dyDescent="0.3">
      <c r="A3" s="6" t="s">
        <v>105</v>
      </c>
      <c r="B3" t="s">
        <v>117</v>
      </c>
      <c r="E3" t="s">
        <v>105</v>
      </c>
      <c r="F3" t="s">
        <v>117</v>
      </c>
    </row>
    <row r="4" spans="1:8" x14ac:dyDescent="0.3">
      <c r="A4" s="3" t="s">
        <v>119</v>
      </c>
      <c r="B4" s="7">
        <v>267</v>
      </c>
      <c r="E4" t="s">
        <v>119</v>
      </c>
      <c r="F4">
        <v>267</v>
      </c>
      <c r="H4" t="s">
        <v>129</v>
      </c>
    </row>
    <row r="5" spans="1:8" x14ac:dyDescent="0.3">
      <c r="A5" s="3" t="s">
        <v>120</v>
      </c>
      <c r="B5" s="7">
        <v>208</v>
      </c>
      <c r="E5" s="11" t="s">
        <v>120</v>
      </c>
      <c r="F5" s="11">
        <v>208</v>
      </c>
      <c r="G5" t="s">
        <v>128</v>
      </c>
      <c r="H5" t="s">
        <v>127</v>
      </c>
    </row>
    <row r="6" spans="1:8" x14ac:dyDescent="0.3">
      <c r="A6" s="3" t="s">
        <v>121</v>
      </c>
      <c r="B6" s="7">
        <v>227</v>
      </c>
      <c r="E6" t="s">
        <v>121</v>
      </c>
      <c r="F6">
        <v>227</v>
      </c>
    </row>
    <row r="7" spans="1:8" x14ac:dyDescent="0.3">
      <c r="A7" s="3" t="s">
        <v>122</v>
      </c>
      <c r="B7" s="7">
        <v>266</v>
      </c>
      <c r="E7" t="s">
        <v>122</v>
      </c>
      <c r="F7">
        <v>266</v>
      </c>
    </row>
    <row r="8" spans="1:8" x14ac:dyDescent="0.3">
      <c r="A8" s="3" t="s">
        <v>123</v>
      </c>
      <c r="B8" s="7">
        <v>346</v>
      </c>
      <c r="E8" t="s">
        <v>123</v>
      </c>
      <c r="F8">
        <v>346</v>
      </c>
    </row>
    <row r="9" spans="1:8" x14ac:dyDescent="0.3">
      <c r="A9" s="3" t="s">
        <v>124</v>
      </c>
      <c r="B9" s="7">
        <v>277</v>
      </c>
      <c r="E9" t="s">
        <v>124</v>
      </c>
      <c r="F9">
        <v>277</v>
      </c>
    </row>
    <row r="10" spans="1:8" x14ac:dyDescent="0.3">
      <c r="A10" s="3" t="s">
        <v>125</v>
      </c>
      <c r="B10" s="7">
        <v>239</v>
      </c>
      <c r="E10" t="s">
        <v>125</v>
      </c>
      <c r="F10">
        <v>239</v>
      </c>
    </row>
    <row r="11" spans="1:8" x14ac:dyDescent="0.3">
      <c r="A11" s="3" t="s">
        <v>106</v>
      </c>
      <c r="B11" s="7">
        <v>1830</v>
      </c>
      <c r="E11" t="s">
        <v>106</v>
      </c>
      <c r="F11">
        <v>1830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1"/>
  <sheetViews>
    <sheetView zoomScale="130" zoomScaleNormal="130" workbookViewId="0">
      <selection activeCell="J8" sqref="J8"/>
    </sheetView>
  </sheetViews>
  <sheetFormatPr defaultRowHeight="14.4" x14ac:dyDescent="0.3"/>
  <cols>
    <col min="1" max="1" width="10.21875" style="4" bestFit="1" customWidth="1"/>
    <col min="5" max="5" width="8.88671875" customWidth="1"/>
    <col min="6" max="6" width="12.88671875" style="5" bestFit="1" customWidth="1"/>
    <col min="7" max="7" width="10.6640625" bestFit="1" customWidth="1"/>
    <col min="10" max="10" width="12" bestFit="1" customWidth="1"/>
  </cols>
  <sheetData>
    <row r="1" spans="1:7" x14ac:dyDescent="0.3">
      <c r="A1" s="4" t="s">
        <v>42</v>
      </c>
      <c r="B1" t="s">
        <v>1</v>
      </c>
      <c r="C1" t="s">
        <v>37</v>
      </c>
      <c r="D1" t="s">
        <v>43</v>
      </c>
      <c r="E1" t="s">
        <v>103</v>
      </c>
      <c r="F1" s="5" t="s">
        <v>104</v>
      </c>
      <c r="G1" t="s">
        <v>118</v>
      </c>
    </row>
    <row r="2" spans="1:7" x14ac:dyDescent="0.3">
      <c r="A2" s="4">
        <v>44287</v>
      </c>
      <c r="B2" t="s">
        <v>5</v>
      </c>
      <c r="C2" t="s">
        <v>38</v>
      </c>
      <c r="D2">
        <v>26</v>
      </c>
      <c r="E2">
        <f>VLOOKUP(B2,'SKU Master'!$B$1:$E$31,4,FALSE)</f>
        <v>210</v>
      </c>
      <c r="F2" s="5">
        <f t="shared" ref="F2:F65" si="0">D2*E2</f>
        <v>5460</v>
      </c>
      <c r="G2" t="str">
        <f t="shared" ref="G2:G65" si="1">TEXT(A2,"dddd")</f>
        <v>Thursday</v>
      </c>
    </row>
    <row r="3" spans="1:7" x14ac:dyDescent="0.3">
      <c r="A3" s="4">
        <v>44287</v>
      </c>
      <c r="B3" t="s">
        <v>6</v>
      </c>
      <c r="C3" t="s">
        <v>38</v>
      </c>
      <c r="D3">
        <v>13</v>
      </c>
      <c r="E3">
        <f>VLOOKUP(B3,'SKU Master'!$B$1:$E$31,4,FALSE)</f>
        <v>199</v>
      </c>
      <c r="F3" s="5">
        <f t="shared" si="0"/>
        <v>2587</v>
      </c>
      <c r="G3" t="str">
        <f t="shared" si="1"/>
        <v>Thursday</v>
      </c>
    </row>
    <row r="4" spans="1:7" x14ac:dyDescent="0.3">
      <c r="A4" s="4">
        <v>44287</v>
      </c>
      <c r="B4" t="s">
        <v>7</v>
      </c>
      <c r="C4" t="s">
        <v>38</v>
      </c>
      <c r="D4">
        <v>9</v>
      </c>
      <c r="E4">
        <f>VLOOKUP(B4,'SKU Master'!$B$1:$E$31,4,FALSE)</f>
        <v>322</v>
      </c>
      <c r="F4" s="5">
        <f t="shared" si="0"/>
        <v>2898</v>
      </c>
      <c r="G4" t="str">
        <f t="shared" si="1"/>
        <v>Thursday</v>
      </c>
    </row>
    <row r="5" spans="1:7" x14ac:dyDescent="0.3">
      <c r="A5" s="4">
        <v>44287</v>
      </c>
      <c r="B5" t="s">
        <v>8</v>
      </c>
      <c r="C5" t="s">
        <v>38</v>
      </c>
      <c r="D5">
        <v>6</v>
      </c>
      <c r="E5">
        <f>VLOOKUP(B5,'SKU Master'!$B$1:$E$31,4,FALSE)</f>
        <v>161</v>
      </c>
      <c r="F5" s="5">
        <f t="shared" si="0"/>
        <v>966</v>
      </c>
      <c r="G5" t="str">
        <f t="shared" si="1"/>
        <v>Thursday</v>
      </c>
    </row>
    <row r="6" spans="1:7" x14ac:dyDescent="0.3">
      <c r="A6" s="4">
        <v>44287</v>
      </c>
      <c r="B6" t="s">
        <v>9</v>
      </c>
      <c r="C6" t="s">
        <v>38</v>
      </c>
      <c r="D6">
        <v>8</v>
      </c>
      <c r="E6">
        <f>VLOOKUP(B6,'SKU Master'!$B$1:$E$31,4,FALSE)</f>
        <v>109</v>
      </c>
      <c r="F6" s="5">
        <f t="shared" si="0"/>
        <v>872</v>
      </c>
      <c r="G6" t="str">
        <f t="shared" si="1"/>
        <v>Thursday</v>
      </c>
    </row>
    <row r="7" spans="1:7" x14ac:dyDescent="0.3">
      <c r="A7" s="4">
        <v>44287</v>
      </c>
      <c r="B7" t="s">
        <v>10</v>
      </c>
      <c r="C7" t="s">
        <v>38</v>
      </c>
      <c r="D7">
        <v>3</v>
      </c>
      <c r="E7">
        <f>VLOOKUP(B7,'SKU Master'!$B$1:$E$31,4,FALSE)</f>
        <v>122</v>
      </c>
      <c r="F7" s="5">
        <f t="shared" si="0"/>
        <v>366</v>
      </c>
      <c r="G7" t="str">
        <f t="shared" si="1"/>
        <v>Thursday</v>
      </c>
    </row>
    <row r="8" spans="1:7" x14ac:dyDescent="0.3">
      <c r="A8" s="4">
        <v>44287</v>
      </c>
      <c r="B8" t="s">
        <v>11</v>
      </c>
      <c r="C8" t="s">
        <v>38</v>
      </c>
      <c r="D8">
        <v>3</v>
      </c>
      <c r="E8">
        <f>VLOOKUP(B8,'SKU Master'!$B$1:$E$31,4,FALSE)</f>
        <v>96</v>
      </c>
      <c r="F8" s="5">
        <f t="shared" si="0"/>
        <v>288</v>
      </c>
      <c r="G8" t="str">
        <f t="shared" si="1"/>
        <v>Thursday</v>
      </c>
    </row>
    <row r="9" spans="1:7" x14ac:dyDescent="0.3">
      <c r="A9" s="4">
        <v>44287</v>
      </c>
      <c r="B9" t="s">
        <v>12</v>
      </c>
      <c r="C9" t="s">
        <v>38</v>
      </c>
      <c r="D9">
        <v>2</v>
      </c>
      <c r="E9">
        <f>VLOOKUP(B9,'SKU Master'!$B$1:$E$31,4,FALSE)</f>
        <v>73</v>
      </c>
      <c r="F9" s="5">
        <f t="shared" si="0"/>
        <v>146</v>
      </c>
      <c r="G9" t="str">
        <f t="shared" si="1"/>
        <v>Thursday</v>
      </c>
    </row>
    <row r="10" spans="1:7" x14ac:dyDescent="0.3">
      <c r="A10" s="4">
        <v>44287</v>
      </c>
      <c r="B10" t="s">
        <v>14</v>
      </c>
      <c r="C10" t="s">
        <v>38</v>
      </c>
      <c r="D10">
        <v>0</v>
      </c>
      <c r="E10">
        <f>VLOOKUP(B10,'SKU Master'!$B$1:$E$31,4,FALSE)</f>
        <v>225</v>
      </c>
      <c r="F10" s="5">
        <f t="shared" si="0"/>
        <v>0</v>
      </c>
      <c r="G10" t="str">
        <f t="shared" si="1"/>
        <v>Thursday</v>
      </c>
    </row>
    <row r="11" spans="1:7" x14ac:dyDescent="0.3">
      <c r="A11" s="4">
        <v>44287</v>
      </c>
      <c r="B11" t="s">
        <v>16</v>
      </c>
      <c r="C11" t="s">
        <v>38</v>
      </c>
      <c r="D11">
        <v>0</v>
      </c>
      <c r="E11">
        <f>VLOOKUP(B11,'SKU Master'!$B$1:$E$31,4,FALSE)</f>
        <v>559</v>
      </c>
      <c r="F11" s="5">
        <f>D11*E11</f>
        <v>0</v>
      </c>
      <c r="G11" t="str">
        <f t="shared" si="1"/>
        <v>Thursday</v>
      </c>
    </row>
    <row r="12" spans="1:7" x14ac:dyDescent="0.3">
      <c r="A12" s="4">
        <v>44287</v>
      </c>
      <c r="B12" t="s">
        <v>17</v>
      </c>
      <c r="C12" t="s">
        <v>38</v>
      </c>
      <c r="D12">
        <v>31</v>
      </c>
      <c r="E12">
        <f>VLOOKUP(B12,'SKU Master'!$B$1:$E$31,4,FALSE)</f>
        <v>3199</v>
      </c>
      <c r="F12" s="5">
        <f t="shared" si="0"/>
        <v>99169</v>
      </c>
      <c r="G12" t="str">
        <f t="shared" si="1"/>
        <v>Thursday</v>
      </c>
    </row>
    <row r="13" spans="1:7" x14ac:dyDescent="0.3">
      <c r="A13" s="4">
        <v>44287</v>
      </c>
      <c r="B13" t="s">
        <v>18</v>
      </c>
      <c r="C13" t="s">
        <v>38</v>
      </c>
      <c r="D13">
        <v>10</v>
      </c>
      <c r="E13">
        <f>VLOOKUP(B13,'SKU Master'!$B$1:$E$31,4,FALSE)</f>
        <v>371</v>
      </c>
      <c r="F13" s="5">
        <f t="shared" si="0"/>
        <v>3710</v>
      </c>
      <c r="G13" t="str">
        <f t="shared" si="1"/>
        <v>Thursday</v>
      </c>
    </row>
    <row r="14" spans="1:7" x14ac:dyDescent="0.3">
      <c r="A14" s="4">
        <v>44287</v>
      </c>
      <c r="B14" t="s">
        <v>19</v>
      </c>
      <c r="C14" t="s">
        <v>38</v>
      </c>
      <c r="D14">
        <v>10</v>
      </c>
      <c r="E14">
        <f>VLOOKUP(B14,'SKU Master'!$B$1:$E$31,4,FALSE)</f>
        <v>2300</v>
      </c>
      <c r="F14" s="5">
        <f t="shared" si="0"/>
        <v>23000</v>
      </c>
      <c r="G14" t="str">
        <f t="shared" si="1"/>
        <v>Thursday</v>
      </c>
    </row>
    <row r="15" spans="1:7" x14ac:dyDescent="0.3">
      <c r="A15" s="4">
        <v>44287</v>
      </c>
      <c r="B15" t="s">
        <v>20</v>
      </c>
      <c r="C15" t="s">
        <v>38</v>
      </c>
      <c r="D15">
        <v>7</v>
      </c>
      <c r="E15">
        <f>VLOOKUP(B15,'SKU Master'!$B$1:$E$31,4,FALSE)</f>
        <v>499</v>
      </c>
      <c r="F15" s="5">
        <f t="shared" si="0"/>
        <v>3493</v>
      </c>
      <c r="G15" t="str">
        <f t="shared" si="1"/>
        <v>Thursday</v>
      </c>
    </row>
    <row r="16" spans="1:7" x14ac:dyDescent="0.3">
      <c r="A16" s="4">
        <v>44287</v>
      </c>
      <c r="B16" t="s">
        <v>21</v>
      </c>
      <c r="C16" t="s">
        <v>38</v>
      </c>
      <c r="D16">
        <v>5</v>
      </c>
      <c r="E16">
        <f>VLOOKUP(B16,'SKU Master'!$B$1:$E$31,4,FALSE)</f>
        <v>299</v>
      </c>
      <c r="F16" s="5">
        <f t="shared" si="0"/>
        <v>1495</v>
      </c>
      <c r="G16" t="str">
        <f t="shared" si="1"/>
        <v>Thursday</v>
      </c>
    </row>
    <row r="17" spans="1:10" x14ac:dyDescent="0.3">
      <c r="A17" s="4">
        <v>44287</v>
      </c>
      <c r="B17" t="s">
        <v>22</v>
      </c>
      <c r="C17" t="s">
        <v>38</v>
      </c>
      <c r="D17">
        <v>5</v>
      </c>
      <c r="E17">
        <f>VLOOKUP(B17,'SKU Master'!$B$1:$E$31,4,FALSE)</f>
        <v>901</v>
      </c>
      <c r="F17" s="5">
        <f t="shared" si="0"/>
        <v>4505</v>
      </c>
      <c r="G17" t="str">
        <f t="shared" si="1"/>
        <v>Thursday</v>
      </c>
    </row>
    <row r="18" spans="1:10" x14ac:dyDescent="0.3">
      <c r="A18" s="4">
        <v>44287</v>
      </c>
      <c r="B18" t="s">
        <v>23</v>
      </c>
      <c r="C18" t="s">
        <v>38</v>
      </c>
      <c r="D18">
        <v>3</v>
      </c>
      <c r="E18">
        <f>VLOOKUP(B18,'SKU Master'!$B$1:$E$31,4,FALSE)</f>
        <v>929</v>
      </c>
      <c r="F18" s="5">
        <f t="shared" si="0"/>
        <v>2787</v>
      </c>
      <c r="G18" t="str">
        <f t="shared" si="1"/>
        <v>Thursday</v>
      </c>
    </row>
    <row r="19" spans="1:10" x14ac:dyDescent="0.3">
      <c r="A19" s="4">
        <v>44287</v>
      </c>
      <c r="B19" t="s">
        <v>24</v>
      </c>
      <c r="C19" t="s">
        <v>38</v>
      </c>
      <c r="D19">
        <v>2</v>
      </c>
      <c r="E19">
        <f>VLOOKUP(B19,'SKU Master'!$B$1:$E$31,4,FALSE)</f>
        <v>1030</v>
      </c>
      <c r="F19" s="5">
        <f t="shared" si="0"/>
        <v>2060</v>
      </c>
      <c r="G19" t="str">
        <f t="shared" si="1"/>
        <v>Thursday</v>
      </c>
    </row>
    <row r="20" spans="1:10" x14ac:dyDescent="0.3">
      <c r="A20" s="4">
        <v>44287</v>
      </c>
      <c r="B20" t="s">
        <v>25</v>
      </c>
      <c r="C20" t="s">
        <v>38</v>
      </c>
      <c r="D20">
        <v>0</v>
      </c>
      <c r="E20">
        <f>VLOOKUP(B20,'SKU Master'!$B$1:$E$31,4,FALSE)</f>
        <v>1222</v>
      </c>
      <c r="F20" s="5">
        <f t="shared" si="0"/>
        <v>0</v>
      </c>
      <c r="G20" t="str">
        <f t="shared" si="1"/>
        <v>Thursday</v>
      </c>
    </row>
    <row r="21" spans="1:10" x14ac:dyDescent="0.3">
      <c r="A21" s="4">
        <v>44287</v>
      </c>
      <c r="B21" t="s">
        <v>26</v>
      </c>
      <c r="C21" t="s">
        <v>38</v>
      </c>
      <c r="D21">
        <v>2</v>
      </c>
      <c r="E21">
        <f>VLOOKUP(B21,'SKU Master'!$B$1:$E$31,4,FALSE)</f>
        <v>649</v>
      </c>
      <c r="F21" s="5">
        <f t="shared" si="0"/>
        <v>1298</v>
      </c>
      <c r="G21" t="str">
        <f t="shared" si="1"/>
        <v>Thursday</v>
      </c>
    </row>
    <row r="22" spans="1:10" x14ac:dyDescent="0.3">
      <c r="A22" s="4">
        <v>44287</v>
      </c>
      <c r="B22" t="s">
        <v>27</v>
      </c>
      <c r="C22" t="s">
        <v>38</v>
      </c>
      <c r="D22">
        <v>26</v>
      </c>
      <c r="E22">
        <f>VLOOKUP(B22,'SKU Master'!$B$1:$E$31,4,FALSE)</f>
        <v>1800</v>
      </c>
      <c r="F22" s="5">
        <f t="shared" si="0"/>
        <v>46800</v>
      </c>
      <c r="G22" t="str">
        <f t="shared" si="1"/>
        <v>Thursday</v>
      </c>
    </row>
    <row r="23" spans="1:10" x14ac:dyDescent="0.3">
      <c r="A23" s="4">
        <v>44287</v>
      </c>
      <c r="B23" t="s">
        <v>28</v>
      </c>
      <c r="C23" t="s">
        <v>38</v>
      </c>
      <c r="D23">
        <v>13</v>
      </c>
      <c r="E23">
        <f>VLOOKUP(B23,'SKU Master'!$B$1:$E$31,4,FALSE)</f>
        <v>345</v>
      </c>
      <c r="F23" s="5">
        <f t="shared" si="0"/>
        <v>4485</v>
      </c>
      <c r="G23" t="str">
        <f t="shared" si="1"/>
        <v>Thursday</v>
      </c>
    </row>
    <row r="24" spans="1:10" x14ac:dyDescent="0.3">
      <c r="A24" s="4">
        <v>44287</v>
      </c>
      <c r="B24" t="s">
        <v>29</v>
      </c>
      <c r="C24" t="s">
        <v>38</v>
      </c>
      <c r="D24">
        <v>9</v>
      </c>
      <c r="E24">
        <f>VLOOKUP(B24,'SKU Master'!$B$1:$E$31,4,FALSE)</f>
        <v>350</v>
      </c>
      <c r="F24" s="5">
        <f t="shared" si="0"/>
        <v>3150</v>
      </c>
      <c r="G24" t="str">
        <f t="shared" si="1"/>
        <v>Thursday</v>
      </c>
    </row>
    <row r="25" spans="1:10" x14ac:dyDescent="0.3">
      <c r="A25" s="4">
        <v>44287</v>
      </c>
      <c r="B25" t="s">
        <v>30</v>
      </c>
      <c r="C25" t="s">
        <v>38</v>
      </c>
      <c r="D25">
        <v>7</v>
      </c>
      <c r="E25">
        <f>VLOOKUP(B25,'SKU Master'!$B$1:$E$31,4,FALSE)</f>
        <v>1575</v>
      </c>
      <c r="F25" s="5">
        <f t="shared" si="0"/>
        <v>11025</v>
      </c>
      <c r="G25" t="str">
        <f t="shared" si="1"/>
        <v>Thursday</v>
      </c>
    </row>
    <row r="26" spans="1:10" x14ac:dyDescent="0.3">
      <c r="A26" s="4">
        <v>44287</v>
      </c>
      <c r="B26" t="s">
        <v>31</v>
      </c>
      <c r="C26" t="s">
        <v>38</v>
      </c>
      <c r="D26">
        <v>4</v>
      </c>
      <c r="E26">
        <f>VLOOKUP(B26,'SKU Master'!$B$1:$E$31,4,FALSE)</f>
        <v>1045</v>
      </c>
      <c r="F26" s="5">
        <f t="shared" si="0"/>
        <v>4180</v>
      </c>
      <c r="G26" t="str">
        <f t="shared" si="1"/>
        <v>Thursday</v>
      </c>
    </row>
    <row r="27" spans="1:10" x14ac:dyDescent="0.3">
      <c r="A27" s="4">
        <v>44287</v>
      </c>
      <c r="B27" t="s">
        <v>32</v>
      </c>
      <c r="C27" t="s">
        <v>38</v>
      </c>
      <c r="D27">
        <v>2</v>
      </c>
      <c r="E27">
        <f>VLOOKUP(B27,'SKU Master'!$B$1:$E$31,4,FALSE)</f>
        <v>1186</v>
      </c>
      <c r="F27" s="5">
        <f t="shared" si="0"/>
        <v>2372</v>
      </c>
      <c r="G27" t="str">
        <f t="shared" si="1"/>
        <v>Thursday</v>
      </c>
    </row>
    <row r="28" spans="1:10" x14ac:dyDescent="0.3">
      <c r="A28" s="4">
        <v>44287</v>
      </c>
      <c r="B28" t="s">
        <v>33</v>
      </c>
      <c r="C28" t="s">
        <v>38</v>
      </c>
      <c r="D28">
        <v>3</v>
      </c>
      <c r="E28">
        <f>VLOOKUP(B28,'SKU Master'!$B$1:$E$31,4,FALSE)</f>
        <v>374</v>
      </c>
      <c r="F28" s="5">
        <f t="shared" si="0"/>
        <v>1122</v>
      </c>
      <c r="G28" t="str">
        <f t="shared" si="1"/>
        <v>Thursday</v>
      </c>
    </row>
    <row r="29" spans="1:10" x14ac:dyDescent="0.3">
      <c r="A29" s="4">
        <v>44287</v>
      </c>
      <c r="B29" t="s">
        <v>34</v>
      </c>
      <c r="C29" t="s">
        <v>38</v>
      </c>
      <c r="D29">
        <v>1</v>
      </c>
      <c r="E29">
        <f>VLOOKUP(B29,'SKU Master'!$B$1:$E$31,4,FALSE)</f>
        <v>1500</v>
      </c>
      <c r="F29" s="5">
        <f t="shared" si="0"/>
        <v>1500</v>
      </c>
      <c r="G29" t="str">
        <f t="shared" si="1"/>
        <v>Thursday</v>
      </c>
      <c r="J29" s="5"/>
    </row>
    <row r="30" spans="1:10" x14ac:dyDescent="0.3">
      <c r="A30" s="4">
        <v>44287</v>
      </c>
      <c r="B30" t="s">
        <v>35</v>
      </c>
      <c r="C30" t="s">
        <v>38</v>
      </c>
      <c r="D30">
        <v>0</v>
      </c>
      <c r="E30">
        <f>VLOOKUP(B30,'SKU Master'!$B$1:$E$31,4,FALSE)</f>
        <v>1800</v>
      </c>
      <c r="F30" s="5">
        <f t="shared" si="0"/>
        <v>0</v>
      </c>
      <c r="G30" t="str">
        <f t="shared" si="1"/>
        <v>Thursday</v>
      </c>
    </row>
    <row r="31" spans="1:10" x14ac:dyDescent="0.3">
      <c r="A31" s="4">
        <v>44287</v>
      </c>
      <c r="B31" t="s">
        <v>36</v>
      </c>
      <c r="C31" t="s">
        <v>38</v>
      </c>
      <c r="D31">
        <v>2</v>
      </c>
      <c r="E31">
        <f>VLOOKUP(B31,'SKU Master'!$B$1:$E$31,4,FALSE)</f>
        <v>1477</v>
      </c>
      <c r="F31" s="5">
        <f t="shared" si="0"/>
        <v>2954</v>
      </c>
      <c r="G31" t="str">
        <f t="shared" si="1"/>
        <v>Thursday</v>
      </c>
    </row>
    <row r="32" spans="1:10" x14ac:dyDescent="0.3">
      <c r="A32" s="4">
        <v>44287</v>
      </c>
      <c r="B32" t="s">
        <v>5</v>
      </c>
      <c r="C32" t="s">
        <v>39</v>
      </c>
      <c r="D32">
        <v>17</v>
      </c>
      <c r="E32">
        <f>VLOOKUP(B32,'SKU Master'!$B$1:$E$31,4,FALSE)</f>
        <v>210</v>
      </c>
      <c r="F32" s="5">
        <f t="shared" si="0"/>
        <v>3570</v>
      </c>
      <c r="G32" t="str">
        <f t="shared" si="1"/>
        <v>Thursday</v>
      </c>
    </row>
    <row r="33" spans="1:7" x14ac:dyDescent="0.3">
      <c r="A33" s="4">
        <v>44287</v>
      </c>
      <c r="B33" t="s">
        <v>6</v>
      </c>
      <c r="C33" t="s">
        <v>39</v>
      </c>
      <c r="D33">
        <v>12</v>
      </c>
      <c r="E33">
        <f>VLOOKUP(B33,'SKU Master'!$B$1:$E$31,4,FALSE)</f>
        <v>199</v>
      </c>
      <c r="F33" s="5">
        <f t="shared" si="0"/>
        <v>2388</v>
      </c>
      <c r="G33" t="str">
        <f t="shared" si="1"/>
        <v>Thursday</v>
      </c>
    </row>
    <row r="34" spans="1:7" x14ac:dyDescent="0.3">
      <c r="A34" s="4">
        <v>44287</v>
      </c>
      <c r="B34" t="s">
        <v>7</v>
      </c>
      <c r="C34" t="s">
        <v>39</v>
      </c>
      <c r="D34">
        <v>8</v>
      </c>
      <c r="E34">
        <f>VLOOKUP(B34,'SKU Master'!$B$1:$E$31,4,FALSE)</f>
        <v>322</v>
      </c>
      <c r="F34" s="5">
        <f t="shared" si="0"/>
        <v>2576</v>
      </c>
      <c r="G34" t="str">
        <f t="shared" si="1"/>
        <v>Thursday</v>
      </c>
    </row>
    <row r="35" spans="1:7" x14ac:dyDescent="0.3">
      <c r="A35" s="4">
        <v>44287</v>
      </c>
      <c r="B35" t="s">
        <v>8</v>
      </c>
      <c r="C35" t="s">
        <v>39</v>
      </c>
      <c r="D35">
        <v>5</v>
      </c>
      <c r="E35">
        <f>VLOOKUP(B35,'SKU Master'!$B$1:$E$31,4,FALSE)</f>
        <v>161</v>
      </c>
      <c r="F35" s="5">
        <f t="shared" si="0"/>
        <v>805</v>
      </c>
      <c r="G35" t="str">
        <f t="shared" si="1"/>
        <v>Thursday</v>
      </c>
    </row>
    <row r="36" spans="1:7" x14ac:dyDescent="0.3">
      <c r="A36" s="4">
        <v>44287</v>
      </c>
      <c r="B36" t="s">
        <v>9</v>
      </c>
      <c r="C36" t="s">
        <v>39</v>
      </c>
      <c r="D36">
        <v>5</v>
      </c>
      <c r="E36">
        <f>VLOOKUP(B36,'SKU Master'!$B$1:$E$31,4,FALSE)</f>
        <v>109</v>
      </c>
      <c r="F36" s="5">
        <f t="shared" si="0"/>
        <v>545</v>
      </c>
      <c r="G36" t="str">
        <f t="shared" si="1"/>
        <v>Thursday</v>
      </c>
    </row>
    <row r="37" spans="1:7" x14ac:dyDescent="0.3">
      <c r="A37" s="4">
        <v>44287</v>
      </c>
      <c r="B37" t="s">
        <v>10</v>
      </c>
      <c r="C37" t="s">
        <v>39</v>
      </c>
      <c r="D37">
        <v>2</v>
      </c>
      <c r="E37">
        <f>VLOOKUP(B37,'SKU Master'!$B$1:$E$31,4,FALSE)</f>
        <v>122</v>
      </c>
      <c r="F37" s="5">
        <f t="shared" si="0"/>
        <v>244</v>
      </c>
      <c r="G37" t="str">
        <f t="shared" si="1"/>
        <v>Thursday</v>
      </c>
    </row>
    <row r="38" spans="1:7" x14ac:dyDescent="0.3">
      <c r="A38" s="4">
        <v>44287</v>
      </c>
      <c r="B38" t="s">
        <v>11</v>
      </c>
      <c r="C38" t="s">
        <v>39</v>
      </c>
      <c r="D38">
        <v>3</v>
      </c>
      <c r="E38">
        <f>VLOOKUP(B38,'SKU Master'!$B$1:$E$31,4,FALSE)</f>
        <v>96</v>
      </c>
      <c r="F38" s="5">
        <f t="shared" si="0"/>
        <v>288</v>
      </c>
      <c r="G38" t="str">
        <f t="shared" si="1"/>
        <v>Thursday</v>
      </c>
    </row>
    <row r="39" spans="1:7" x14ac:dyDescent="0.3">
      <c r="A39" s="4">
        <v>44287</v>
      </c>
      <c r="B39" t="s">
        <v>12</v>
      </c>
      <c r="C39" t="s">
        <v>39</v>
      </c>
      <c r="D39">
        <v>1</v>
      </c>
      <c r="E39">
        <f>VLOOKUP(B39,'SKU Master'!$B$1:$E$31,4,FALSE)</f>
        <v>73</v>
      </c>
      <c r="F39" s="5">
        <f t="shared" si="0"/>
        <v>73</v>
      </c>
      <c r="G39" t="str">
        <f t="shared" si="1"/>
        <v>Thursday</v>
      </c>
    </row>
    <row r="40" spans="1:7" x14ac:dyDescent="0.3">
      <c r="A40" s="4">
        <v>44287</v>
      </c>
      <c r="B40" t="s">
        <v>14</v>
      </c>
      <c r="C40" t="s">
        <v>39</v>
      </c>
      <c r="D40">
        <v>0</v>
      </c>
      <c r="E40">
        <f>VLOOKUP(B40,'SKU Master'!$B$1:$E$31,4,FALSE)</f>
        <v>225</v>
      </c>
      <c r="F40" s="5">
        <f t="shared" si="0"/>
        <v>0</v>
      </c>
      <c r="G40" t="str">
        <f t="shared" si="1"/>
        <v>Thursday</v>
      </c>
    </row>
    <row r="41" spans="1:7" x14ac:dyDescent="0.3">
      <c r="A41" s="4">
        <v>44287</v>
      </c>
      <c r="B41" t="s">
        <v>16</v>
      </c>
      <c r="C41" t="s">
        <v>39</v>
      </c>
      <c r="D41">
        <v>0</v>
      </c>
      <c r="E41">
        <f>VLOOKUP(B41,'SKU Master'!$B$1:$E$31,4,FALSE)</f>
        <v>559</v>
      </c>
      <c r="F41" s="5">
        <f t="shared" si="0"/>
        <v>0</v>
      </c>
      <c r="G41" t="str">
        <f t="shared" si="1"/>
        <v>Thursday</v>
      </c>
    </row>
    <row r="42" spans="1:7" x14ac:dyDescent="0.3">
      <c r="A42" s="4">
        <v>44287</v>
      </c>
      <c r="B42" t="s">
        <v>17</v>
      </c>
      <c r="C42" t="s">
        <v>39</v>
      </c>
      <c r="D42">
        <v>14</v>
      </c>
      <c r="E42">
        <f>VLOOKUP(B42,'SKU Master'!$B$1:$E$31,4,FALSE)</f>
        <v>3199</v>
      </c>
      <c r="F42" s="5">
        <f t="shared" si="0"/>
        <v>44786</v>
      </c>
      <c r="G42" t="str">
        <f t="shared" si="1"/>
        <v>Thursday</v>
      </c>
    </row>
    <row r="43" spans="1:7" x14ac:dyDescent="0.3">
      <c r="A43" s="4">
        <v>44287</v>
      </c>
      <c r="B43" t="s">
        <v>18</v>
      </c>
      <c r="C43" t="s">
        <v>39</v>
      </c>
      <c r="D43">
        <v>13</v>
      </c>
      <c r="E43">
        <f>VLOOKUP(B43,'SKU Master'!$B$1:$E$31,4,FALSE)</f>
        <v>371</v>
      </c>
      <c r="F43" s="5">
        <f t="shared" si="0"/>
        <v>4823</v>
      </c>
      <c r="G43" t="str">
        <f t="shared" si="1"/>
        <v>Thursday</v>
      </c>
    </row>
    <row r="44" spans="1:7" x14ac:dyDescent="0.3">
      <c r="A44" s="4">
        <v>44287</v>
      </c>
      <c r="B44" t="s">
        <v>19</v>
      </c>
      <c r="C44" t="s">
        <v>39</v>
      </c>
      <c r="D44">
        <v>8</v>
      </c>
      <c r="E44">
        <f>VLOOKUP(B44,'SKU Master'!$B$1:$E$31,4,FALSE)</f>
        <v>2300</v>
      </c>
      <c r="F44" s="5">
        <f t="shared" si="0"/>
        <v>18400</v>
      </c>
      <c r="G44" t="str">
        <f t="shared" si="1"/>
        <v>Thursday</v>
      </c>
    </row>
    <row r="45" spans="1:7" x14ac:dyDescent="0.3">
      <c r="A45" s="4">
        <v>44287</v>
      </c>
      <c r="B45" t="s">
        <v>20</v>
      </c>
      <c r="C45" t="s">
        <v>39</v>
      </c>
      <c r="D45">
        <v>1</v>
      </c>
      <c r="E45">
        <f>VLOOKUP(B45,'SKU Master'!$B$1:$E$31,4,FALSE)</f>
        <v>499</v>
      </c>
      <c r="F45" s="5">
        <f t="shared" si="0"/>
        <v>499</v>
      </c>
      <c r="G45" t="str">
        <f t="shared" si="1"/>
        <v>Thursday</v>
      </c>
    </row>
    <row r="46" spans="1:7" x14ac:dyDescent="0.3">
      <c r="A46" s="4">
        <v>44287</v>
      </c>
      <c r="B46" t="s">
        <v>21</v>
      </c>
      <c r="C46" t="s">
        <v>39</v>
      </c>
      <c r="D46">
        <v>2</v>
      </c>
      <c r="E46">
        <f>VLOOKUP(B46,'SKU Master'!$B$1:$E$31,4,FALSE)</f>
        <v>299</v>
      </c>
      <c r="F46" s="5">
        <f t="shared" si="0"/>
        <v>598</v>
      </c>
      <c r="G46" t="str">
        <f t="shared" si="1"/>
        <v>Thursday</v>
      </c>
    </row>
    <row r="47" spans="1:7" x14ac:dyDescent="0.3">
      <c r="A47" s="4">
        <v>44287</v>
      </c>
      <c r="B47" t="s">
        <v>22</v>
      </c>
      <c r="C47" t="s">
        <v>39</v>
      </c>
      <c r="D47">
        <v>0</v>
      </c>
      <c r="E47">
        <f>VLOOKUP(B47,'SKU Master'!$B$1:$E$31,4,FALSE)</f>
        <v>901</v>
      </c>
      <c r="F47" s="5">
        <f t="shared" si="0"/>
        <v>0</v>
      </c>
      <c r="G47" t="str">
        <f t="shared" si="1"/>
        <v>Thursday</v>
      </c>
    </row>
    <row r="48" spans="1:7" x14ac:dyDescent="0.3">
      <c r="A48" s="4">
        <v>44287</v>
      </c>
      <c r="B48" t="s">
        <v>23</v>
      </c>
      <c r="C48" t="s">
        <v>39</v>
      </c>
      <c r="D48">
        <v>4</v>
      </c>
      <c r="E48">
        <f>VLOOKUP(B48,'SKU Master'!$B$1:$E$31,4,FALSE)</f>
        <v>929</v>
      </c>
      <c r="F48" s="5">
        <f t="shared" si="0"/>
        <v>3716</v>
      </c>
      <c r="G48" t="str">
        <f t="shared" si="1"/>
        <v>Thursday</v>
      </c>
    </row>
    <row r="49" spans="1:7" x14ac:dyDescent="0.3">
      <c r="A49" s="4">
        <v>44287</v>
      </c>
      <c r="B49" t="s">
        <v>24</v>
      </c>
      <c r="C49" t="s">
        <v>39</v>
      </c>
      <c r="D49">
        <v>1</v>
      </c>
      <c r="E49">
        <f>VLOOKUP(B49,'SKU Master'!$B$1:$E$31,4,FALSE)</f>
        <v>1030</v>
      </c>
      <c r="F49" s="5">
        <f t="shared" si="0"/>
        <v>1030</v>
      </c>
      <c r="G49" t="str">
        <f t="shared" si="1"/>
        <v>Thursday</v>
      </c>
    </row>
    <row r="50" spans="1:7" x14ac:dyDescent="0.3">
      <c r="A50" s="4">
        <v>44287</v>
      </c>
      <c r="B50" t="s">
        <v>25</v>
      </c>
      <c r="C50" t="s">
        <v>39</v>
      </c>
      <c r="D50">
        <v>0</v>
      </c>
      <c r="E50">
        <f>VLOOKUP(B50,'SKU Master'!$B$1:$E$31,4,FALSE)</f>
        <v>1222</v>
      </c>
      <c r="F50" s="5">
        <f t="shared" si="0"/>
        <v>0</v>
      </c>
      <c r="G50" t="str">
        <f t="shared" si="1"/>
        <v>Thursday</v>
      </c>
    </row>
    <row r="51" spans="1:7" x14ac:dyDescent="0.3">
      <c r="A51" s="4">
        <v>44287</v>
      </c>
      <c r="B51" t="s">
        <v>26</v>
      </c>
      <c r="C51" t="s">
        <v>39</v>
      </c>
      <c r="D51">
        <v>0</v>
      </c>
      <c r="E51">
        <f>VLOOKUP(B51,'SKU Master'!$B$1:$E$31,4,FALSE)</f>
        <v>649</v>
      </c>
      <c r="F51" s="5">
        <f t="shared" si="0"/>
        <v>0</v>
      </c>
      <c r="G51" t="str">
        <f t="shared" si="1"/>
        <v>Thursday</v>
      </c>
    </row>
    <row r="52" spans="1:7" x14ac:dyDescent="0.3">
      <c r="A52" s="4">
        <v>44287</v>
      </c>
      <c r="B52" t="s">
        <v>27</v>
      </c>
      <c r="C52" t="s">
        <v>39</v>
      </c>
      <c r="D52">
        <v>20</v>
      </c>
      <c r="E52">
        <f>VLOOKUP(B52,'SKU Master'!$B$1:$E$31,4,FALSE)</f>
        <v>1800</v>
      </c>
      <c r="F52" s="5">
        <f t="shared" si="0"/>
        <v>36000</v>
      </c>
      <c r="G52" t="str">
        <f t="shared" si="1"/>
        <v>Thursday</v>
      </c>
    </row>
    <row r="53" spans="1:7" x14ac:dyDescent="0.3">
      <c r="A53" s="4">
        <v>44287</v>
      </c>
      <c r="B53" t="s">
        <v>28</v>
      </c>
      <c r="C53" t="s">
        <v>39</v>
      </c>
      <c r="D53">
        <v>8</v>
      </c>
      <c r="E53">
        <f>VLOOKUP(B53,'SKU Master'!$B$1:$E$31,4,FALSE)</f>
        <v>345</v>
      </c>
      <c r="F53" s="5">
        <f t="shared" si="0"/>
        <v>2760</v>
      </c>
      <c r="G53" t="str">
        <f t="shared" si="1"/>
        <v>Thursday</v>
      </c>
    </row>
    <row r="54" spans="1:7" x14ac:dyDescent="0.3">
      <c r="A54" s="4">
        <v>44287</v>
      </c>
      <c r="B54" t="s">
        <v>29</v>
      </c>
      <c r="C54" t="s">
        <v>39</v>
      </c>
      <c r="D54">
        <v>8</v>
      </c>
      <c r="E54">
        <f>VLOOKUP(B54,'SKU Master'!$B$1:$E$31,4,FALSE)</f>
        <v>350</v>
      </c>
      <c r="F54" s="5">
        <f t="shared" si="0"/>
        <v>2800</v>
      </c>
      <c r="G54" t="str">
        <f t="shared" si="1"/>
        <v>Thursday</v>
      </c>
    </row>
    <row r="55" spans="1:7" x14ac:dyDescent="0.3">
      <c r="A55" s="4">
        <v>44287</v>
      </c>
      <c r="B55" t="s">
        <v>30</v>
      </c>
      <c r="C55" t="s">
        <v>39</v>
      </c>
      <c r="D55">
        <v>4</v>
      </c>
      <c r="E55">
        <f>VLOOKUP(B55,'SKU Master'!$B$1:$E$31,4,FALSE)</f>
        <v>1575</v>
      </c>
      <c r="F55" s="5">
        <f t="shared" si="0"/>
        <v>6300</v>
      </c>
      <c r="G55" t="str">
        <f t="shared" si="1"/>
        <v>Thursday</v>
      </c>
    </row>
    <row r="56" spans="1:7" x14ac:dyDescent="0.3">
      <c r="A56" s="4">
        <v>44287</v>
      </c>
      <c r="B56" t="s">
        <v>31</v>
      </c>
      <c r="C56" t="s">
        <v>39</v>
      </c>
      <c r="D56">
        <v>3</v>
      </c>
      <c r="E56">
        <f>VLOOKUP(B56,'SKU Master'!$B$1:$E$31,4,FALSE)</f>
        <v>1045</v>
      </c>
      <c r="F56" s="5">
        <f t="shared" si="0"/>
        <v>3135</v>
      </c>
      <c r="G56" t="str">
        <f t="shared" si="1"/>
        <v>Thursday</v>
      </c>
    </row>
    <row r="57" spans="1:7" x14ac:dyDescent="0.3">
      <c r="A57" s="4">
        <v>44287</v>
      </c>
      <c r="B57" t="s">
        <v>32</v>
      </c>
      <c r="C57" t="s">
        <v>39</v>
      </c>
      <c r="D57">
        <v>0</v>
      </c>
      <c r="E57">
        <f>VLOOKUP(B57,'SKU Master'!$B$1:$E$31,4,FALSE)</f>
        <v>1186</v>
      </c>
      <c r="F57" s="5">
        <f t="shared" si="0"/>
        <v>0</v>
      </c>
      <c r="G57" t="str">
        <f t="shared" si="1"/>
        <v>Thursday</v>
      </c>
    </row>
    <row r="58" spans="1:7" x14ac:dyDescent="0.3">
      <c r="A58" s="4">
        <v>44287</v>
      </c>
      <c r="B58" t="s">
        <v>33</v>
      </c>
      <c r="C58" t="s">
        <v>39</v>
      </c>
      <c r="D58">
        <v>0</v>
      </c>
      <c r="E58">
        <f>VLOOKUP(B58,'SKU Master'!$B$1:$E$31,4,FALSE)</f>
        <v>374</v>
      </c>
      <c r="F58" s="5">
        <f t="shared" si="0"/>
        <v>0</v>
      </c>
      <c r="G58" t="str">
        <f t="shared" si="1"/>
        <v>Thursday</v>
      </c>
    </row>
    <row r="59" spans="1:7" x14ac:dyDescent="0.3">
      <c r="A59" s="4">
        <v>44287</v>
      </c>
      <c r="B59" t="s">
        <v>34</v>
      </c>
      <c r="C59" t="s">
        <v>39</v>
      </c>
      <c r="D59">
        <v>0</v>
      </c>
      <c r="E59">
        <f>VLOOKUP(B59,'SKU Master'!$B$1:$E$31,4,FALSE)</f>
        <v>1500</v>
      </c>
      <c r="F59" s="5">
        <f t="shared" si="0"/>
        <v>0</v>
      </c>
      <c r="G59" t="str">
        <f t="shared" si="1"/>
        <v>Thursday</v>
      </c>
    </row>
    <row r="60" spans="1:7" x14ac:dyDescent="0.3">
      <c r="A60" s="4">
        <v>44287</v>
      </c>
      <c r="B60" t="s">
        <v>35</v>
      </c>
      <c r="C60" t="s">
        <v>39</v>
      </c>
      <c r="D60">
        <v>0</v>
      </c>
      <c r="E60">
        <f>VLOOKUP(B60,'SKU Master'!$B$1:$E$31,4,FALSE)</f>
        <v>1800</v>
      </c>
      <c r="F60" s="5">
        <f t="shared" si="0"/>
        <v>0</v>
      </c>
      <c r="G60" t="str">
        <f t="shared" si="1"/>
        <v>Thursday</v>
      </c>
    </row>
    <row r="61" spans="1:7" x14ac:dyDescent="0.3">
      <c r="A61" s="4">
        <v>44287</v>
      </c>
      <c r="B61" t="s">
        <v>36</v>
      </c>
      <c r="C61" t="s">
        <v>39</v>
      </c>
      <c r="D61">
        <v>1</v>
      </c>
      <c r="E61">
        <f>VLOOKUP(B61,'SKU Master'!$B$1:$E$31,4,FALSE)</f>
        <v>1477</v>
      </c>
      <c r="F61" s="5">
        <f t="shared" si="0"/>
        <v>1477</v>
      </c>
      <c r="G61" t="str">
        <f t="shared" si="1"/>
        <v>Thursday</v>
      </c>
    </row>
    <row r="62" spans="1:7" x14ac:dyDescent="0.3">
      <c r="A62" s="4">
        <v>44287</v>
      </c>
      <c r="B62" t="s">
        <v>5</v>
      </c>
      <c r="C62" t="s">
        <v>40</v>
      </c>
      <c r="D62">
        <v>14</v>
      </c>
      <c r="E62">
        <f>VLOOKUP(B62,'SKU Master'!$B$1:$E$31,4,FALSE)</f>
        <v>210</v>
      </c>
      <c r="F62" s="5">
        <f t="shared" si="0"/>
        <v>2940</v>
      </c>
      <c r="G62" t="str">
        <f t="shared" si="1"/>
        <v>Thursday</v>
      </c>
    </row>
    <row r="63" spans="1:7" x14ac:dyDescent="0.3">
      <c r="A63" s="4">
        <v>44287</v>
      </c>
      <c r="B63" t="s">
        <v>6</v>
      </c>
      <c r="C63" t="s">
        <v>40</v>
      </c>
      <c r="D63">
        <v>9</v>
      </c>
      <c r="E63">
        <f>VLOOKUP(B63,'SKU Master'!$B$1:$E$31,4,FALSE)</f>
        <v>199</v>
      </c>
      <c r="F63" s="5">
        <f t="shared" si="0"/>
        <v>1791</v>
      </c>
      <c r="G63" t="str">
        <f t="shared" si="1"/>
        <v>Thursday</v>
      </c>
    </row>
    <row r="64" spans="1:7" x14ac:dyDescent="0.3">
      <c r="A64" s="4">
        <v>44287</v>
      </c>
      <c r="B64" t="s">
        <v>7</v>
      </c>
      <c r="C64" t="s">
        <v>40</v>
      </c>
      <c r="D64">
        <v>6</v>
      </c>
      <c r="E64">
        <f>VLOOKUP(B64,'SKU Master'!$B$1:$E$31,4,FALSE)</f>
        <v>322</v>
      </c>
      <c r="F64" s="5">
        <f t="shared" si="0"/>
        <v>1932</v>
      </c>
      <c r="G64" t="str">
        <f t="shared" si="1"/>
        <v>Thursday</v>
      </c>
    </row>
    <row r="65" spans="1:7" x14ac:dyDescent="0.3">
      <c r="A65" s="4">
        <v>44287</v>
      </c>
      <c r="B65" t="s">
        <v>8</v>
      </c>
      <c r="C65" t="s">
        <v>40</v>
      </c>
      <c r="D65">
        <v>5</v>
      </c>
      <c r="E65">
        <f>VLOOKUP(B65,'SKU Master'!$B$1:$E$31,4,FALSE)</f>
        <v>161</v>
      </c>
      <c r="F65" s="5">
        <f t="shared" si="0"/>
        <v>805</v>
      </c>
      <c r="G65" t="str">
        <f t="shared" si="1"/>
        <v>Thursday</v>
      </c>
    </row>
    <row r="66" spans="1:7" x14ac:dyDescent="0.3">
      <c r="A66" s="4">
        <v>44287</v>
      </c>
      <c r="B66" t="s">
        <v>9</v>
      </c>
      <c r="C66" t="s">
        <v>40</v>
      </c>
      <c r="D66">
        <v>2</v>
      </c>
      <c r="E66">
        <f>VLOOKUP(B66,'SKU Master'!$B$1:$E$31,4,FALSE)</f>
        <v>109</v>
      </c>
      <c r="F66" s="5">
        <f t="shared" ref="F66:F129" si="2">D66*E66</f>
        <v>218</v>
      </c>
      <c r="G66" t="str">
        <f t="shared" ref="G66:G129" si="3">TEXT(A66,"dddd")</f>
        <v>Thursday</v>
      </c>
    </row>
    <row r="67" spans="1:7" x14ac:dyDescent="0.3">
      <c r="A67" s="4">
        <v>44287</v>
      </c>
      <c r="B67" t="s">
        <v>10</v>
      </c>
      <c r="C67" t="s">
        <v>40</v>
      </c>
      <c r="D67">
        <v>2</v>
      </c>
      <c r="E67">
        <f>VLOOKUP(B67,'SKU Master'!$B$1:$E$31,4,FALSE)</f>
        <v>122</v>
      </c>
      <c r="F67" s="5">
        <f t="shared" si="2"/>
        <v>244</v>
      </c>
      <c r="G67" t="str">
        <f t="shared" si="3"/>
        <v>Thursday</v>
      </c>
    </row>
    <row r="68" spans="1:7" x14ac:dyDescent="0.3">
      <c r="A68" s="4">
        <v>44287</v>
      </c>
      <c r="B68" t="s">
        <v>11</v>
      </c>
      <c r="C68" t="s">
        <v>40</v>
      </c>
      <c r="D68">
        <v>2</v>
      </c>
      <c r="E68">
        <f>VLOOKUP(B68,'SKU Master'!$B$1:$E$31,4,FALSE)</f>
        <v>96</v>
      </c>
      <c r="F68" s="5">
        <f t="shared" si="2"/>
        <v>192</v>
      </c>
      <c r="G68" t="str">
        <f t="shared" si="3"/>
        <v>Thursday</v>
      </c>
    </row>
    <row r="69" spans="1:7" x14ac:dyDescent="0.3">
      <c r="A69" s="4">
        <v>44287</v>
      </c>
      <c r="B69" t="s">
        <v>12</v>
      </c>
      <c r="C69" t="s">
        <v>40</v>
      </c>
      <c r="D69">
        <v>1</v>
      </c>
      <c r="E69">
        <f>VLOOKUP(B69,'SKU Master'!$B$1:$E$31,4,FALSE)</f>
        <v>73</v>
      </c>
      <c r="F69" s="5">
        <f t="shared" si="2"/>
        <v>73</v>
      </c>
      <c r="G69" t="str">
        <f t="shared" si="3"/>
        <v>Thursday</v>
      </c>
    </row>
    <row r="70" spans="1:7" x14ac:dyDescent="0.3">
      <c r="A70" s="4">
        <v>44287</v>
      </c>
      <c r="B70" t="s">
        <v>14</v>
      </c>
      <c r="C70" t="s">
        <v>40</v>
      </c>
      <c r="D70">
        <v>1</v>
      </c>
      <c r="E70">
        <f>VLOOKUP(B70,'SKU Master'!$B$1:$E$31,4,FALSE)</f>
        <v>225</v>
      </c>
      <c r="F70" s="5">
        <f t="shared" si="2"/>
        <v>225</v>
      </c>
      <c r="G70" t="str">
        <f t="shared" si="3"/>
        <v>Thursday</v>
      </c>
    </row>
    <row r="71" spans="1:7" x14ac:dyDescent="0.3">
      <c r="A71" s="4">
        <v>44287</v>
      </c>
      <c r="B71" t="s">
        <v>16</v>
      </c>
      <c r="C71" t="s">
        <v>40</v>
      </c>
      <c r="D71">
        <v>2</v>
      </c>
      <c r="E71">
        <f>VLOOKUP(B71,'SKU Master'!$B$1:$E$31,4,FALSE)</f>
        <v>559</v>
      </c>
      <c r="F71" s="5">
        <f t="shared" si="2"/>
        <v>1118</v>
      </c>
      <c r="G71" t="str">
        <f t="shared" si="3"/>
        <v>Thursday</v>
      </c>
    </row>
    <row r="72" spans="1:7" x14ac:dyDescent="0.3">
      <c r="A72" s="4">
        <v>44287</v>
      </c>
      <c r="B72" t="s">
        <v>17</v>
      </c>
      <c r="C72" t="s">
        <v>40</v>
      </c>
      <c r="D72">
        <v>12</v>
      </c>
      <c r="E72">
        <f>VLOOKUP(B72,'SKU Master'!$B$1:$E$31,4,FALSE)</f>
        <v>3199</v>
      </c>
      <c r="F72" s="5">
        <f t="shared" si="2"/>
        <v>38388</v>
      </c>
      <c r="G72" t="str">
        <f t="shared" si="3"/>
        <v>Thursday</v>
      </c>
    </row>
    <row r="73" spans="1:7" x14ac:dyDescent="0.3">
      <c r="A73" s="4">
        <v>44287</v>
      </c>
      <c r="B73" t="s">
        <v>18</v>
      </c>
      <c r="C73" t="s">
        <v>40</v>
      </c>
      <c r="D73">
        <v>3</v>
      </c>
      <c r="E73">
        <f>VLOOKUP(B73,'SKU Master'!$B$1:$E$31,4,FALSE)</f>
        <v>371</v>
      </c>
      <c r="F73" s="5">
        <f t="shared" si="2"/>
        <v>1113</v>
      </c>
      <c r="G73" t="str">
        <f t="shared" si="3"/>
        <v>Thursday</v>
      </c>
    </row>
    <row r="74" spans="1:7" x14ac:dyDescent="0.3">
      <c r="A74" s="4">
        <v>44287</v>
      </c>
      <c r="B74" t="s">
        <v>19</v>
      </c>
      <c r="C74" t="s">
        <v>40</v>
      </c>
      <c r="D74">
        <v>3</v>
      </c>
      <c r="E74">
        <f>VLOOKUP(B74,'SKU Master'!$B$1:$E$31,4,FALSE)</f>
        <v>2300</v>
      </c>
      <c r="F74" s="5">
        <f t="shared" si="2"/>
        <v>6900</v>
      </c>
      <c r="G74" t="str">
        <f t="shared" si="3"/>
        <v>Thursday</v>
      </c>
    </row>
    <row r="75" spans="1:7" x14ac:dyDescent="0.3">
      <c r="A75" s="4">
        <v>44287</v>
      </c>
      <c r="B75" t="s">
        <v>20</v>
      </c>
      <c r="C75" t="s">
        <v>40</v>
      </c>
      <c r="D75">
        <v>8</v>
      </c>
      <c r="E75">
        <f>VLOOKUP(B75,'SKU Master'!$B$1:$E$31,4,FALSE)</f>
        <v>499</v>
      </c>
      <c r="F75" s="5">
        <f t="shared" si="2"/>
        <v>3992</v>
      </c>
      <c r="G75" t="str">
        <f t="shared" si="3"/>
        <v>Thursday</v>
      </c>
    </row>
    <row r="76" spans="1:7" x14ac:dyDescent="0.3">
      <c r="A76" s="4">
        <v>44287</v>
      </c>
      <c r="B76" t="s">
        <v>21</v>
      </c>
      <c r="C76" t="s">
        <v>40</v>
      </c>
      <c r="D76">
        <v>4</v>
      </c>
      <c r="E76">
        <f>VLOOKUP(B76,'SKU Master'!$B$1:$E$31,4,FALSE)</f>
        <v>299</v>
      </c>
      <c r="F76" s="5">
        <f t="shared" si="2"/>
        <v>1196</v>
      </c>
      <c r="G76" t="str">
        <f t="shared" si="3"/>
        <v>Thursday</v>
      </c>
    </row>
    <row r="77" spans="1:7" x14ac:dyDescent="0.3">
      <c r="A77" s="4">
        <v>44287</v>
      </c>
      <c r="B77" t="s">
        <v>22</v>
      </c>
      <c r="C77" t="s">
        <v>40</v>
      </c>
      <c r="D77">
        <v>4</v>
      </c>
      <c r="E77">
        <f>VLOOKUP(B77,'SKU Master'!$B$1:$E$31,4,FALSE)</f>
        <v>901</v>
      </c>
      <c r="F77" s="5">
        <f t="shared" si="2"/>
        <v>3604</v>
      </c>
      <c r="G77" t="str">
        <f t="shared" si="3"/>
        <v>Thursday</v>
      </c>
    </row>
    <row r="78" spans="1:7" x14ac:dyDescent="0.3">
      <c r="A78" s="4">
        <v>44287</v>
      </c>
      <c r="B78" t="s">
        <v>23</v>
      </c>
      <c r="C78" t="s">
        <v>40</v>
      </c>
      <c r="D78">
        <v>2</v>
      </c>
      <c r="E78">
        <f>VLOOKUP(B78,'SKU Master'!$B$1:$E$31,4,FALSE)</f>
        <v>929</v>
      </c>
      <c r="F78" s="5">
        <f t="shared" si="2"/>
        <v>1858</v>
      </c>
      <c r="G78" t="str">
        <f t="shared" si="3"/>
        <v>Thursday</v>
      </c>
    </row>
    <row r="79" spans="1:7" x14ac:dyDescent="0.3">
      <c r="A79" s="4">
        <v>44287</v>
      </c>
      <c r="B79" t="s">
        <v>24</v>
      </c>
      <c r="C79" t="s">
        <v>40</v>
      </c>
      <c r="D79">
        <v>2</v>
      </c>
      <c r="E79">
        <f>VLOOKUP(B79,'SKU Master'!$B$1:$E$31,4,FALSE)</f>
        <v>1030</v>
      </c>
      <c r="F79" s="5">
        <f t="shared" si="2"/>
        <v>2060</v>
      </c>
      <c r="G79" t="str">
        <f t="shared" si="3"/>
        <v>Thursday</v>
      </c>
    </row>
    <row r="80" spans="1:7" x14ac:dyDescent="0.3">
      <c r="A80" s="4">
        <v>44287</v>
      </c>
      <c r="B80" t="s">
        <v>25</v>
      </c>
      <c r="C80" t="s">
        <v>40</v>
      </c>
      <c r="D80">
        <v>0</v>
      </c>
      <c r="E80">
        <f>VLOOKUP(B80,'SKU Master'!$B$1:$E$31,4,FALSE)</f>
        <v>1222</v>
      </c>
      <c r="F80" s="5">
        <f t="shared" si="2"/>
        <v>0</v>
      </c>
      <c r="G80" t="str">
        <f t="shared" si="3"/>
        <v>Thursday</v>
      </c>
    </row>
    <row r="81" spans="1:7" x14ac:dyDescent="0.3">
      <c r="A81" s="4">
        <v>44287</v>
      </c>
      <c r="B81" t="s">
        <v>26</v>
      </c>
      <c r="C81" t="s">
        <v>40</v>
      </c>
      <c r="D81">
        <v>3</v>
      </c>
      <c r="E81">
        <f>VLOOKUP(B81,'SKU Master'!$B$1:$E$31,4,FALSE)</f>
        <v>649</v>
      </c>
      <c r="F81" s="5">
        <f t="shared" si="2"/>
        <v>1947</v>
      </c>
      <c r="G81" t="str">
        <f t="shared" si="3"/>
        <v>Thursday</v>
      </c>
    </row>
    <row r="82" spans="1:7" x14ac:dyDescent="0.3">
      <c r="A82" s="4">
        <v>44287</v>
      </c>
      <c r="B82" t="s">
        <v>27</v>
      </c>
      <c r="C82" t="s">
        <v>40</v>
      </c>
      <c r="D82">
        <v>9</v>
      </c>
      <c r="E82">
        <f>VLOOKUP(B82,'SKU Master'!$B$1:$E$31,4,FALSE)</f>
        <v>1800</v>
      </c>
      <c r="F82" s="5">
        <f t="shared" si="2"/>
        <v>16200</v>
      </c>
      <c r="G82" t="str">
        <f t="shared" si="3"/>
        <v>Thursday</v>
      </c>
    </row>
    <row r="83" spans="1:7" x14ac:dyDescent="0.3">
      <c r="A83" s="4">
        <v>44287</v>
      </c>
      <c r="B83" t="s">
        <v>28</v>
      </c>
      <c r="C83" t="s">
        <v>40</v>
      </c>
      <c r="D83">
        <v>7</v>
      </c>
      <c r="E83">
        <f>VLOOKUP(B83,'SKU Master'!$B$1:$E$31,4,FALSE)</f>
        <v>345</v>
      </c>
      <c r="F83" s="5">
        <f t="shared" si="2"/>
        <v>2415</v>
      </c>
      <c r="G83" t="str">
        <f t="shared" si="3"/>
        <v>Thursday</v>
      </c>
    </row>
    <row r="84" spans="1:7" x14ac:dyDescent="0.3">
      <c r="A84" s="4">
        <v>44287</v>
      </c>
      <c r="B84" t="s">
        <v>29</v>
      </c>
      <c r="C84" t="s">
        <v>40</v>
      </c>
      <c r="D84">
        <v>6</v>
      </c>
      <c r="E84">
        <f>VLOOKUP(B84,'SKU Master'!$B$1:$E$31,4,FALSE)</f>
        <v>350</v>
      </c>
      <c r="F84" s="5">
        <f t="shared" si="2"/>
        <v>2100</v>
      </c>
      <c r="G84" t="str">
        <f t="shared" si="3"/>
        <v>Thursday</v>
      </c>
    </row>
    <row r="85" spans="1:7" x14ac:dyDescent="0.3">
      <c r="A85" s="4">
        <v>44287</v>
      </c>
      <c r="B85" t="s">
        <v>30</v>
      </c>
      <c r="C85" t="s">
        <v>40</v>
      </c>
      <c r="D85">
        <v>4</v>
      </c>
      <c r="E85">
        <f>VLOOKUP(B85,'SKU Master'!$B$1:$E$31,4,FALSE)</f>
        <v>1575</v>
      </c>
      <c r="F85" s="5">
        <f t="shared" si="2"/>
        <v>6300</v>
      </c>
      <c r="G85" t="str">
        <f t="shared" si="3"/>
        <v>Thursday</v>
      </c>
    </row>
    <row r="86" spans="1:7" x14ac:dyDescent="0.3">
      <c r="A86" s="4">
        <v>44287</v>
      </c>
      <c r="B86" t="s">
        <v>31</v>
      </c>
      <c r="C86" t="s">
        <v>40</v>
      </c>
      <c r="D86">
        <v>4</v>
      </c>
      <c r="E86">
        <f>VLOOKUP(B86,'SKU Master'!$B$1:$E$31,4,FALSE)</f>
        <v>1045</v>
      </c>
      <c r="F86" s="5">
        <f t="shared" si="2"/>
        <v>4180</v>
      </c>
      <c r="G86" t="str">
        <f t="shared" si="3"/>
        <v>Thursday</v>
      </c>
    </row>
    <row r="87" spans="1:7" x14ac:dyDescent="0.3">
      <c r="A87" s="4">
        <v>44287</v>
      </c>
      <c r="B87" t="s">
        <v>32</v>
      </c>
      <c r="C87" t="s">
        <v>40</v>
      </c>
      <c r="D87">
        <v>3</v>
      </c>
      <c r="E87">
        <f>VLOOKUP(B87,'SKU Master'!$B$1:$E$31,4,FALSE)</f>
        <v>1186</v>
      </c>
      <c r="F87" s="5">
        <f t="shared" si="2"/>
        <v>3558</v>
      </c>
      <c r="G87" t="str">
        <f t="shared" si="3"/>
        <v>Thursday</v>
      </c>
    </row>
    <row r="88" spans="1:7" x14ac:dyDescent="0.3">
      <c r="A88" s="4">
        <v>44287</v>
      </c>
      <c r="B88" t="s">
        <v>33</v>
      </c>
      <c r="C88" t="s">
        <v>40</v>
      </c>
      <c r="D88">
        <v>4</v>
      </c>
      <c r="E88">
        <f>VLOOKUP(B88,'SKU Master'!$B$1:$E$31,4,FALSE)</f>
        <v>374</v>
      </c>
      <c r="F88" s="5">
        <f t="shared" si="2"/>
        <v>1496</v>
      </c>
      <c r="G88" t="str">
        <f t="shared" si="3"/>
        <v>Thursday</v>
      </c>
    </row>
    <row r="89" spans="1:7" x14ac:dyDescent="0.3">
      <c r="A89" s="4">
        <v>44287</v>
      </c>
      <c r="B89" t="s">
        <v>34</v>
      </c>
      <c r="C89" t="s">
        <v>40</v>
      </c>
      <c r="D89">
        <v>2</v>
      </c>
      <c r="E89">
        <f>VLOOKUP(B89,'SKU Master'!$B$1:$E$31,4,FALSE)</f>
        <v>1500</v>
      </c>
      <c r="F89" s="5">
        <f t="shared" si="2"/>
        <v>3000</v>
      </c>
      <c r="G89" t="str">
        <f t="shared" si="3"/>
        <v>Thursday</v>
      </c>
    </row>
    <row r="90" spans="1:7" x14ac:dyDescent="0.3">
      <c r="A90" s="4">
        <v>44287</v>
      </c>
      <c r="B90" t="s">
        <v>35</v>
      </c>
      <c r="C90" t="s">
        <v>40</v>
      </c>
      <c r="D90">
        <v>0</v>
      </c>
      <c r="E90">
        <f>VLOOKUP(B90,'SKU Master'!$B$1:$E$31,4,FALSE)</f>
        <v>1800</v>
      </c>
      <c r="F90" s="5">
        <f t="shared" si="2"/>
        <v>0</v>
      </c>
      <c r="G90" t="str">
        <f t="shared" si="3"/>
        <v>Thursday</v>
      </c>
    </row>
    <row r="91" spans="1:7" x14ac:dyDescent="0.3">
      <c r="A91" s="4">
        <v>44287</v>
      </c>
      <c r="B91" t="s">
        <v>36</v>
      </c>
      <c r="C91" t="s">
        <v>40</v>
      </c>
      <c r="D91">
        <v>2</v>
      </c>
      <c r="E91">
        <f>VLOOKUP(B91,'SKU Master'!$B$1:$E$31,4,FALSE)</f>
        <v>1477</v>
      </c>
      <c r="F91" s="5">
        <f t="shared" si="2"/>
        <v>2954</v>
      </c>
      <c r="G91" t="str">
        <f t="shared" si="3"/>
        <v>Thursday</v>
      </c>
    </row>
    <row r="92" spans="1:7" x14ac:dyDescent="0.3">
      <c r="A92" s="4">
        <v>44288</v>
      </c>
      <c r="B92" t="s">
        <v>5</v>
      </c>
      <c r="C92" t="s">
        <v>38</v>
      </c>
      <c r="D92">
        <v>26</v>
      </c>
      <c r="E92">
        <f>VLOOKUP(B92,'SKU Master'!$B$1:$E$31,4,FALSE)</f>
        <v>210</v>
      </c>
      <c r="F92" s="5">
        <f t="shared" si="2"/>
        <v>5460</v>
      </c>
      <c r="G92" t="str">
        <f t="shared" si="3"/>
        <v>Friday</v>
      </c>
    </row>
    <row r="93" spans="1:7" x14ac:dyDescent="0.3">
      <c r="A93" s="4">
        <v>44288</v>
      </c>
      <c r="B93" t="s">
        <v>6</v>
      </c>
      <c r="C93" t="s">
        <v>38</v>
      </c>
      <c r="D93">
        <v>12</v>
      </c>
      <c r="E93">
        <f>VLOOKUP(B93,'SKU Master'!$B$1:$E$31,4,FALSE)</f>
        <v>199</v>
      </c>
      <c r="F93" s="5">
        <f t="shared" si="2"/>
        <v>2388</v>
      </c>
      <c r="G93" t="str">
        <f t="shared" si="3"/>
        <v>Friday</v>
      </c>
    </row>
    <row r="94" spans="1:7" x14ac:dyDescent="0.3">
      <c r="A94" s="4">
        <v>44288</v>
      </c>
      <c r="B94" t="s">
        <v>7</v>
      </c>
      <c r="C94" t="s">
        <v>38</v>
      </c>
      <c r="D94">
        <v>9</v>
      </c>
      <c r="E94">
        <f>VLOOKUP(B94,'SKU Master'!$B$1:$E$31,4,FALSE)</f>
        <v>322</v>
      </c>
      <c r="F94" s="5">
        <f t="shared" si="2"/>
        <v>2898</v>
      </c>
      <c r="G94" t="str">
        <f t="shared" si="3"/>
        <v>Friday</v>
      </c>
    </row>
    <row r="95" spans="1:7" x14ac:dyDescent="0.3">
      <c r="A95" s="4">
        <v>44288</v>
      </c>
      <c r="B95" t="s">
        <v>8</v>
      </c>
      <c r="C95" t="s">
        <v>38</v>
      </c>
      <c r="D95">
        <v>6</v>
      </c>
      <c r="E95">
        <f>VLOOKUP(B95,'SKU Master'!$B$1:$E$31,4,FALSE)</f>
        <v>161</v>
      </c>
      <c r="F95" s="5">
        <f t="shared" si="2"/>
        <v>966</v>
      </c>
      <c r="G95" t="str">
        <f t="shared" si="3"/>
        <v>Friday</v>
      </c>
    </row>
    <row r="96" spans="1:7" x14ac:dyDescent="0.3">
      <c r="A96" s="4">
        <v>44288</v>
      </c>
      <c r="B96" t="s">
        <v>9</v>
      </c>
      <c r="C96" t="s">
        <v>38</v>
      </c>
      <c r="D96">
        <v>8</v>
      </c>
      <c r="E96">
        <f>VLOOKUP(B96,'SKU Master'!$B$1:$E$31,4,FALSE)</f>
        <v>109</v>
      </c>
      <c r="F96" s="5">
        <f t="shared" si="2"/>
        <v>872</v>
      </c>
      <c r="G96" t="str">
        <f t="shared" si="3"/>
        <v>Friday</v>
      </c>
    </row>
    <row r="97" spans="1:7" x14ac:dyDescent="0.3">
      <c r="A97" s="4">
        <v>44288</v>
      </c>
      <c r="B97" t="s">
        <v>10</v>
      </c>
      <c r="C97" t="s">
        <v>38</v>
      </c>
      <c r="D97">
        <v>4</v>
      </c>
      <c r="E97">
        <f>VLOOKUP(B97,'SKU Master'!$B$1:$E$31,4,FALSE)</f>
        <v>122</v>
      </c>
      <c r="F97" s="5">
        <f t="shared" si="2"/>
        <v>488</v>
      </c>
      <c r="G97" t="str">
        <f t="shared" si="3"/>
        <v>Friday</v>
      </c>
    </row>
    <row r="98" spans="1:7" x14ac:dyDescent="0.3">
      <c r="A98" s="4">
        <v>44288</v>
      </c>
      <c r="B98" t="s">
        <v>11</v>
      </c>
      <c r="C98" t="s">
        <v>38</v>
      </c>
      <c r="D98">
        <v>3</v>
      </c>
      <c r="E98">
        <f>VLOOKUP(B98,'SKU Master'!$B$1:$E$31,4,FALSE)</f>
        <v>96</v>
      </c>
      <c r="F98" s="5">
        <f t="shared" si="2"/>
        <v>288</v>
      </c>
      <c r="G98" t="str">
        <f t="shared" si="3"/>
        <v>Friday</v>
      </c>
    </row>
    <row r="99" spans="1:7" x14ac:dyDescent="0.3">
      <c r="A99" s="4">
        <v>44288</v>
      </c>
      <c r="B99" t="s">
        <v>12</v>
      </c>
      <c r="C99" t="s">
        <v>38</v>
      </c>
      <c r="D99">
        <v>0</v>
      </c>
      <c r="E99">
        <f>VLOOKUP(B99,'SKU Master'!$B$1:$E$31,4,FALSE)</f>
        <v>73</v>
      </c>
      <c r="F99" s="5">
        <f t="shared" si="2"/>
        <v>0</v>
      </c>
      <c r="G99" t="str">
        <f t="shared" si="3"/>
        <v>Friday</v>
      </c>
    </row>
    <row r="100" spans="1:7" x14ac:dyDescent="0.3">
      <c r="A100" s="4">
        <v>44288</v>
      </c>
      <c r="B100" t="s">
        <v>14</v>
      </c>
      <c r="C100" t="s">
        <v>38</v>
      </c>
      <c r="D100">
        <v>2</v>
      </c>
      <c r="E100">
        <f>VLOOKUP(B100,'SKU Master'!$B$1:$E$31,4,FALSE)</f>
        <v>225</v>
      </c>
      <c r="F100" s="5">
        <f t="shared" si="2"/>
        <v>450</v>
      </c>
      <c r="G100" t="str">
        <f t="shared" si="3"/>
        <v>Friday</v>
      </c>
    </row>
    <row r="101" spans="1:7" x14ac:dyDescent="0.3">
      <c r="A101" s="4">
        <v>44288</v>
      </c>
      <c r="B101" t="s">
        <v>16</v>
      </c>
      <c r="C101" t="s">
        <v>38</v>
      </c>
      <c r="D101">
        <v>0</v>
      </c>
      <c r="E101">
        <f>VLOOKUP(B101,'SKU Master'!$B$1:$E$31,4,FALSE)</f>
        <v>559</v>
      </c>
      <c r="F101" s="5">
        <f t="shared" si="2"/>
        <v>0</v>
      </c>
      <c r="G101" t="str">
        <f t="shared" si="3"/>
        <v>Friday</v>
      </c>
    </row>
    <row r="102" spans="1:7" x14ac:dyDescent="0.3">
      <c r="A102" s="4">
        <v>44288</v>
      </c>
      <c r="B102" t="s">
        <v>17</v>
      </c>
      <c r="C102" t="s">
        <v>38</v>
      </c>
      <c r="D102">
        <v>28</v>
      </c>
      <c r="E102">
        <f>VLOOKUP(B102,'SKU Master'!$B$1:$E$31,4,FALSE)</f>
        <v>3199</v>
      </c>
      <c r="F102" s="5">
        <f t="shared" si="2"/>
        <v>89572</v>
      </c>
      <c r="G102" t="str">
        <f t="shared" si="3"/>
        <v>Friday</v>
      </c>
    </row>
    <row r="103" spans="1:7" x14ac:dyDescent="0.3">
      <c r="A103" s="4">
        <v>44288</v>
      </c>
      <c r="B103" t="s">
        <v>18</v>
      </c>
      <c r="C103" t="s">
        <v>38</v>
      </c>
      <c r="D103">
        <v>14</v>
      </c>
      <c r="E103">
        <f>VLOOKUP(B103,'SKU Master'!$B$1:$E$31,4,FALSE)</f>
        <v>371</v>
      </c>
      <c r="F103" s="5">
        <f t="shared" si="2"/>
        <v>5194</v>
      </c>
      <c r="G103" t="str">
        <f t="shared" si="3"/>
        <v>Friday</v>
      </c>
    </row>
    <row r="104" spans="1:7" x14ac:dyDescent="0.3">
      <c r="A104" s="4">
        <v>44288</v>
      </c>
      <c r="B104" t="s">
        <v>19</v>
      </c>
      <c r="C104" t="s">
        <v>38</v>
      </c>
      <c r="D104">
        <v>10</v>
      </c>
      <c r="E104">
        <f>VLOOKUP(B104,'SKU Master'!$B$1:$E$31,4,FALSE)</f>
        <v>2300</v>
      </c>
      <c r="F104" s="5">
        <f t="shared" si="2"/>
        <v>23000</v>
      </c>
      <c r="G104" t="str">
        <f t="shared" si="3"/>
        <v>Friday</v>
      </c>
    </row>
    <row r="105" spans="1:7" x14ac:dyDescent="0.3">
      <c r="A105" s="4">
        <v>44288</v>
      </c>
      <c r="B105" t="s">
        <v>20</v>
      </c>
      <c r="C105" t="s">
        <v>38</v>
      </c>
      <c r="D105">
        <v>9</v>
      </c>
      <c r="E105">
        <f>VLOOKUP(B105,'SKU Master'!$B$1:$E$31,4,FALSE)</f>
        <v>499</v>
      </c>
      <c r="F105" s="5">
        <f t="shared" si="2"/>
        <v>4491</v>
      </c>
      <c r="G105" t="str">
        <f t="shared" si="3"/>
        <v>Friday</v>
      </c>
    </row>
    <row r="106" spans="1:7" x14ac:dyDescent="0.3">
      <c r="A106" s="4">
        <v>44288</v>
      </c>
      <c r="B106" t="s">
        <v>21</v>
      </c>
      <c r="C106" t="s">
        <v>38</v>
      </c>
      <c r="D106">
        <v>7</v>
      </c>
      <c r="E106">
        <f>VLOOKUP(B106,'SKU Master'!$B$1:$E$31,4,FALSE)</f>
        <v>299</v>
      </c>
      <c r="F106" s="5">
        <f t="shared" si="2"/>
        <v>2093</v>
      </c>
      <c r="G106" t="str">
        <f t="shared" si="3"/>
        <v>Friday</v>
      </c>
    </row>
    <row r="107" spans="1:7" x14ac:dyDescent="0.3">
      <c r="A107" s="4">
        <v>44288</v>
      </c>
      <c r="B107" t="s">
        <v>22</v>
      </c>
      <c r="C107" t="s">
        <v>38</v>
      </c>
      <c r="D107">
        <v>5</v>
      </c>
      <c r="E107">
        <f>VLOOKUP(B107,'SKU Master'!$B$1:$E$31,4,FALSE)</f>
        <v>901</v>
      </c>
      <c r="F107" s="5">
        <f t="shared" si="2"/>
        <v>4505</v>
      </c>
      <c r="G107" t="str">
        <f t="shared" si="3"/>
        <v>Friday</v>
      </c>
    </row>
    <row r="108" spans="1:7" x14ac:dyDescent="0.3">
      <c r="A108" s="4">
        <v>44288</v>
      </c>
      <c r="B108" t="s">
        <v>23</v>
      </c>
      <c r="C108" t="s">
        <v>38</v>
      </c>
      <c r="D108">
        <v>3</v>
      </c>
      <c r="E108">
        <f>VLOOKUP(B108,'SKU Master'!$B$1:$E$31,4,FALSE)</f>
        <v>929</v>
      </c>
      <c r="F108" s="5">
        <f t="shared" si="2"/>
        <v>2787</v>
      </c>
      <c r="G108" t="str">
        <f t="shared" si="3"/>
        <v>Friday</v>
      </c>
    </row>
    <row r="109" spans="1:7" x14ac:dyDescent="0.3">
      <c r="A109" s="4">
        <v>44288</v>
      </c>
      <c r="B109" t="s">
        <v>24</v>
      </c>
      <c r="C109" t="s">
        <v>38</v>
      </c>
      <c r="D109">
        <v>0</v>
      </c>
      <c r="E109">
        <f>VLOOKUP(B109,'SKU Master'!$B$1:$E$31,4,FALSE)</f>
        <v>1030</v>
      </c>
      <c r="F109" s="5">
        <f t="shared" si="2"/>
        <v>0</v>
      </c>
      <c r="G109" t="str">
        <f t="shared" si="3"/>
        <v>Friday</v>
      </c>
    </row>
    <row r="110" spans="1:7" x14ac:dyDescent="0.3">
      <c r="A110" s="4">
        <v>44288</v>
      </c>
      <c r="B110" t="s">
        <v>25</v>
      </c>
      <c r="C110" t="s">
        <v>38</v>
      </c>
      <c r="D110">
        <v>1</v>
      </c>
      <c r="E110">
        <f>VLOOKUP(B110,'SKU Master'!$B$1:$E$31,4,FALSE)</f>
        <v>1222</v>
      </c>
      <c r="F110" s="5">
        <f t="shared" si="2"/>
        <v>1222</v>
      </c>
      <c r="G110" t="str">
        <f t="shared" si="3"/>
        <v>Friday</v>
      </c>
    </row>
    <row r="111" spans="1:7" x14ac:dyDescent="0.3">
      <c r="A111" s="4">
        <v>44288</v>
      </c>
      <c r="B111" t="s">
        <v>26</v>
      </c>
      <c r="C111" t="s">
        <v>38</v>
      </c>
      <c r="D111">
        <v>3</v>
      </c>
      <c r="E111">
        <f>VLOOKUP(B111,'SKU Master'!$B$1:$E$31,4,FALSE)</f>
        <v>649</v>
      </c>
      <c r="F111" s="5">
        <f t="shared" si="2"/>
        <v>1947</v>
      </c>
      <c r="G111" t="str">
        <f t="shared" si="3"/>
        <v>Friday</v>
      </c>
    </row>
    <row r="112" spans="1:7" x14ac:dyDescent="0.3">
      <c r="A112" s="4">
        <v>44288</v>
      </c>
      <c r="B112" t="s">
        <v>27</v>
      </c>
      <c r="C112" t="s">
        <v>38</v>
      </c>
      <c r="D112">
        <v>32</v>
      </c>
      <c r="E112">
        <f>VLOOKUP(B112,'SKU Master'!$B$1:$E$31,4,FALSE)</f>
        <v>1800</v>
      </c>
      <c r="F112" s="5">
        <f t="shared" si="2"/>
        <v>57600</v>
      </c>
      <c r="G112" t="str">
        <f t="shared" si="3"/>
        <v>Friday</v>
      </c>
    </row>
    <row r="113" spans="1:7" x14ac:dyDescent="0.3">
      <c r="A113" s="4">
        <v>44288</v>
      </c>
      <c r="B113" t="s">
        <v>28</v>
      </c>
      <c r="C113" t="s">
        <v>38</v>
      </c>
      <c r="D113">
        <v>16</v>
      </c>
      <c r="E113">
        <f>VLOOKUP(B113,'SKU Master'!$B$1:$E$31,4,FALSE)</f>
        <v>345</v>
      </c>
      <c r="F113" s="5">
        <f t="shared" si="2"/>
        <v>5520</v>
      </c>
      <c r="G113" t="str">
        <f t="shared" si="3"/>
        <v>Friday</v>
      </c>
    </row>
    <row r="114" spans="1:7" x14ac:dyDescent="0.3">
      <c r="A114" s="4">
        <v>44288</v>
      </c>
      <c r="B114" t="s">
        <v>29</v>
      </c>
      <c r="C114" t="s">
        <v>38</v>
      </c>
      <c r="D114">
        <v>11</v>
      </c>
      <c r="E114">
        <f>VLOOKUP(B114,'SKU Master'!$B$1:$E$31,4,FALSE)</f>
        <v>350</v>
      </c>
      <c r="F114" s="5">
        <f t="shared" si="2"/>
        <v>3850</v>
      </c>
      <c r="G114" t="str">
        <f t="shared" si="3"/>
        <v>Friday</v>
      </c>
    </row>
    <row r="115" spans="1:7" x14ac:dyDescent="0.3">
      <c r="A115" s="4">
        <v>44288</v>
      </c>
      <c r="B115" t="s">
        <v>30</v>
      </c>
      <c r="C115" t="s">
        <v>38</v>
      </c>
      <c r="D115">
        <v>7</v>
      </c>
      <c r="E115">
        <f>VLOOKUP(B115,'SKU Master'!$B$1:$E$31,4,FALSE)</f>
        <v>1575</v>
      </c>
      <c r="F115" s="5">
        <f t="shared" si="2"/>
        <v>11025</v>
      </c>
      <c r="G115" t="str">
        <f t="shared" si="3"/>
        <v>Friday</v>
      </c>
    </row>
    <row r="116" spans="1:7" x14ac:dyDescent="0.3">
      <c r="A116" s="4">
        <v>44288</v>
      </c>
      <c r="B116" t="s">
        <v>31</v>
      </c>
      <c r="C116" t="s">
        <v>38</v>
      </c>
      <c r="D116">
        <v>6</v>
      </c>
      <c r="E116">
        <f>VLOOKUP(B116,'SKU Master'!$B$1:$E$31,4,FALSE)</f>
        <v>1045</v>
      </c>
      <c r="F116" s="5">
        <f t="shared" si="2"/>
        <v>6270</v>
      </c>
      <c r="G116" t="str">
        <f t="shared" si="3"/>
        <v>Friday</v>
      </c>
    </row>
    <row r="117" spans="1:7" x14ac:dyDescent="0.3">
      <c r="A117" s="4">
        <v>44288</v>
      </c>
      <c r="B117" t="s">
        <v>32</v>
      </c>
      <c r="C117" t="s">
        <v>38</v>
      </c>
      <c r="D117">
        <v>3</v>
      </c>
      <c r="E117">
        <f>VLOOKUP(B117,'SKU Master'!$B$1:$E$31,4,FALSE)</f>
        <v>1186</v>
      </c>
      <c r="F117" s="5">
        <f t="shared" si="2"/>
        <v>3558</v>
      </c>
      <c r="G117" t="str">
        <f t="shared" si="3"/>
        <v>Friday</v>
      </c>
    </row>
    <row r="118" spans="1:7" x14ac:dyDescent="0.3">
      <c r="A118" s="4">
        <v>44288</v>
      </c>
      <c r="B118" t="s">
        <v>33</v>
      </c>
      <c r="C118" t="s">
        <v>38</v>
      </c>
      <c r="D118">
        <v>4</v>
      </c>
      <c r="E118">
        <f>VLOOKUP(B118,'SKU Master'!$B$1:$E$31,4,FALSE)</f>
        <v>374</v>
      </c>
      <c r="F118" s="5">
        <f t="shared" si="2"/>
        <v>1496</v>
      </c>
      <c r="G118" t="str">
        <f t="shared" si="3"/>
        <v>Friday</v>
      </c>
    </row>
    <row r="119" spans="1:7" x14ac:dyDescent="0.3">
      <c r="A119" s="4">
        <v>44288</v>
      </c>
      <c r="B119" t="s">
        <v>34</v>
      </c>
      <c r="C119" t="s">
        <v>38</v>
      </c>
      <c r="D119">
        <v>1</v>
      </c>
      <c r="E119">
        <f>VLOOKUP(B119,'SKU Master'!$B$1:$E$31,4,FALSE)</f>
        <v>1500</v>
      </c>
      <c r="F119" s="5">
        <f t="shared" si="2"/>
        <v>1500</v>
      </c>
      <c r="G119" t="str">
        <f t="shared" si="3"/>
        <v>Friday</v>
      </c>
    </row>
    <row r="120" spans="1:7" x14ac:dyDescent="0.3">
      <c r="A120" s="4">
        <v>44288</v>
      </c>
      <c r="B120" t="s">
        <v>35</v>
      </c>
      <c r="C120" t="s">
        <v>38</v>
      </c>
      <c r="D120">
        <v>0</v>
      </c>
      <c r="E120">
        <f>VLOOKUP(B120,'SKU Master'!$B$1:$E$31,4,FALSE)</f>
        <v>1800</v>
      </c>
      <c r="F120" s="5">
        <f t="shared" si="2"/>
        <v>0</v>
      </c>
      <c r="G120" t="str">
        <f t="shared" si="3"/>
        <v>Friday</v>
      </c>
    </row>
    <row r="121" spans="1:7" x14ac:dyDescent="0.3">
      <c r="A121" s="4">
        <v>44288</v>
      </c>
      <c r="B121" t="s">
        <v>36</v>
      </c>
      <c r="C121" t="s">
        <v>38</v>
      </c>
      <c r="D121">
        <v>0</v>
      </c>
      <c r="E121">
        <f>VLOOKUP(B121,'SKU Master'!$B$1:$E$31,4,FALSE)</f>
        <v>1477</v>
      </c>
      <c r="F121" s="5">
        <f t="shared" si="2"/>
        <v>0</v>
      </c>
      <c r="G121" t="str">
        <f t="shared" si="3"/>
        <v>Friday</v>
      </c>
    </row>
    <row r="122" spans="1:7" x14ac:dyDescent="0.3">
      <c r="A122" s="4">
        <v>44288</v>
      </c>
      <c r="B122" t="s">
        <v>5</v>
      </c>
      <c r="C122" t="s">
        <v>39</v>
      </c>
      <c r="D122">
        <v>23</v>
      </c>
      <c r="E122">
        <f>VLOOKUP(B122,'SKU Master'!$B$1:$E$31,4,FALSE)</f>
        <v>210</v>
      </c>
      <c r="F122" s="5">
        <f t="shared" si="2"/>
        <v>4830</v>
      </c>
      <c r="G122" t="str">
        <f t="shared" si="3"/>
        <v>Friday</v>
      </c>
    </row>
    <row r="123" spans="1:7" x14ac:dyDescent="0.3">
      <c r="A123" s="4">
        <v>44288</v>
      </c>
      <c r="B123" t="s">
        <v>6</v>
      </c>
      <c r="C123" t="s">
        <v>39</v>
      </c>
      <c r="D123">
        <v>9</v>
      </c>
      <c r="E123">
        <f>VLOOKUP(B123,'SKU Master'!$B$1:$E$31,4,FALSE)</f>
        <v>199</v>
      </c>
      <c r="F123" s="5">
        <f t="shared" si="2"/>
        <v>1791</v>
      </c>
      <c r="G123" t="str">
        <f t="shared" si="3"/>
        <v>Friday</v>
      </c>
    </row>
    <row r="124" spans="1:7" x14ac:dyDescent="0.3">
      <c r="A124" s="4">
        <v>44288</v>
      </c>
      <c r="B124" t="s">
        <v>7</v>
      </c>
      <c r="C124" t="s">
        <v>39</v>
      </c>
      <c r="D124">
        <v>6</v>
      </c>
      <c r="E124">
        <f>VLOOKUP(B124,'SKU Master'!$B$1:$E$31,4,FALSE)</f>
        <v>322</v>
      </c>
      <c r="F124" s="5">
        <f t="shared" si="2"/>
        <v>1932</v>
      </c>
      <c r="G124" t="str">
        <f t="shared" si="3"/>
        <v>Friday</v>
      </c>
    </row>
    <row r="125" spans="1:7" x14ac:dyDescent="0.3">
      <c r="A125" s="4">
        <v>44288</v>
      </c>
      <c r="B125" t="s">
        <v>8</v>
      </c>
      <c r="C125" t="s">
        <v>39</v>
      </c>
      <c r="D125">
        <v>5</v>
      </c>
      <c r="E125">
        <f>VLOOKUP(B125,'SKU Master'!$B$1:$E$31,4,FALSE)</f>
        <v>161</v>
      </c>
      <c r="F125" s="5">
        <f t="shared" si="2"/>
        <v>805</v>
      </c>
      <c r="G125" t="str">
        <f t="shared" si="3"/>
        <v>Friday</v>
      </c>
    </row>
    <row r="126" spans="1:7" x14ac:dyDescent="0.3">
      <c r="A126" s="4">
        <v>44288</v>
      </c>
      <c r="B126" t="s">
        <v>9</v>
      </c>
      <c r="C126" t="s">
        <v>39</v>
      </c>
      <c r="D126">
        <v>5</v>
      </c>
      <c r="E126">
        <f>VLOOKUP(B126,'SKU Master'!$B$1:$E$31,4,FALSE)</f>
        <v>109</v>
      </c>
      <c r="F126" s="5">
        <f t="shared" si="2"/>
        <v>545</v>
      </c>
      <c r="G126" t="str">
        <f t="shared" si="3"/>
        <v>Friday</v>
      </c>
    </row>
    <row r="127" spans="1:7" x14ac:dyDescent="0.3">
      <c r="A127" s="4">
        <v>44288</v>
      </c>
      <c r="B127" t="s">
        <v>10</v>
      </c>
      <c r="C127" t="s">
        <v>39</v>
      </c>
      <c r="D127">
        <v>4</v>
      </c>
      <c r="E127">
        <f>VLOOKUP(B127,'SKU Master'!$B$1:$E$31,4,FALSE)</f>
        <v>122</v>
      </c>
      <c r="F127" s="5">
        <f t="shared" si="2"/>
        <v>488</v>
      </c>
      <c r="G127" t="str">
        <f t="shared" si="3"/>
        <v>Friday</v>
      </c>
    </row>
    <row r="128" spans="1:7" x14ac:dyDescent="0.3">
      <c r="A128" s="4">
        <v>44288</v>
      </c>
      <c r="B128" t="s">
        <v>11</v>
      </c>
      <c r="C128" t="s">
        <v>39</v>
      </c>
      <c r="D128">
        <v>1</v>
      </c>
      <c r="E128">
        <f>VLOOKUP(B128,'SKU Master'!$B$1:$E$31,4,FALSE)</f>
        <v>96</v>
      </c>
      <c r="F128" s="5">
        <f t="shared" si="2"/>
        <v>96</v>
      </c>
      <c r="G128" t="str">
        <f t="shared" si="3"/>
        <v>Friday</v>
      </c>
    </row>
    <row r="129" spans="1:7" x14ac:dyDescent="0.3">
      <c r="A129" s="4">
        <v>44288</v>
      </c>
      <c r="B129" t="s">
        <v>12</v>
      </c>
      <c r="C129" t="s">
        <v>39</v>
      </c>
      <c r="D129">
        <v>0</v>
      </c>
      <c r="E129">
        <f>VLOOKUP(B129,'SKU Master'!$B$1:$E$31,4,FALSE)</f>
        <v>73</v>
      </c>
      <c r="F129" s="5">
        <f t="shared" si="2"/>
        <v>0</v>
      </c>
      <c r="G129" t="str">
        <f t="shared" si="3"/>
        <v>Friday</v>
      </c>
    </row>
    <row r="130" spans="1:7" x14ac:dyDescent="0.3">
      <c r="A130" s="4">
        <v>44288</v>
      </c>
      <c r="B130" t="s">
        <v>14</v>
      </c>
      <c r="C130" t="s">
        <v>39</v>
      </c>
      <c r="D130">
        <v>1</v>
      </c>
      <c r="E130">
        <f>VLOOKUP(B130,'SKU Master'!$B$1:$E$31,4,FALSE)</f>
        <v>225</v>
      </c>
      <c r="F130" s="5">
        <f t="shared" ref="F130:F193" si="4">D130*E130</f>
        <v>225</v>
      </c>
      <c r="G130" t="str">
        <f t="shared" ref="G130:G193" si="5">TEXT(A130,"dddd")</f>
        <v>Friday</v>
      </c>
    </row>
    <row r="131" spans="1:7" x14ac:dyDescent="0.3">
      <c r="A131" s="4">
        <v>44288</v>
      </c>
      <c r="B131" t="s">
        <v>16</v>
      </c>
      <c r="C131" t="s">
        <v>39</v>
      </c>
      <c r="D131">
        <v>0</v>
      </c>
      <c r="E131">
        <f>VLOOKUP(B131,'SKU Master'!$B$1:$E$31,4,FALSE)</f>
        <v>559</v>
      </c>
      <c r="F131" s="5">
        <f t="shared" si="4"/>
        <v>0</v>
      </c>
      <c r="G131" t="str">
        <f t="shared" si="5"/>
        <v>Friday</v>
      </c>
    </row>
    <row r="132" spans="1:7" x14ac:dyDescent="0.3">
      <c r="A132" s="4">
        <v>44288</v>
      </c>
      <c r="B132" t="s">
        <v>17</v>
      </c>
      <c r="C132" t="s">
        <v>39</v>
      </c>
      <c r="D132">
        <v>9</v>
      </c>
      <c r="E132">
        <f>VLOOKUP(B132,'SKU Master'!$B$1:$E$31,4,FALSE)</f>
        <v>3199</v>
      </c>
      <c r="F132" s="5">
        <f t="shared" si="4"/>
        <v>28791</v>
      </c>
      <c r="G132" t="str">
        <f t="shared" si="5"/>
        <v>Friday</v>
      </c>
    </row>
    <row r="133" spans="1:7" x14ac:dyDescent="0.3">
      <c r="A133" s="4">
        <v>44288</v>
      </c>
      <c r="B133" t="s">
        <v>18</v>
      </c>
      <c r="C133" t="s">
        <v>39</v>
      </c>
      <c r="D133">
        <v>5</v>
      </c>
      <c r="E133">
        <f>VLOOKUP(B133,'SKU Master'!$B$1:$E$31,4,FALSE)</f>
        <v>371</v>
      </c>
      <c r="F133" s="5">
        <f t="shared" si="4"/>
        <v>1855</v>
      </c>
      <c r="G133" t="str">
        <f t="shared" si="5"/>
        <v>Friday</v>
      </c>
    </row>
    <row r="134" spans="1:7" x14ac:dyDescent="0.3">
      <c r="A134" s="4">
        <v>44288</v>
      </c>
      <c r="B134" t="s">
        <v>19</v>
      </c>
      <c r="C134" t="s">
        <v>39</v>
      </c>
      <c r="D134">
        <v>5</v>
      </c>
      <c r="E134">
        <f>VLOOKUP(B134,'SKU Master'!$B$1:$E$31,4,FALSE)</f>
        <v>2300</v>
      </c>
      <c r="F134" s="5">
        <f t="shared" si="4"/>
        <v>11500</v>
      </c>
      <c r="G134" t="str">
        <f t="shared" si="5"/>
        <v>Friday</v>
      </c>
    </row>
    <row r="135" spans="1:7" x14ac:dyDescent="0.3">
      <c r="A135" s="4">
        <v>44288</v>
      </c>
      <c r="B135" t="s">
        <v>20</v>
      </c>
      <c r="C135" t="s">
        <v>39</v>
      </c>
      <c r="D135">
        <v>1</v>
      </c>
      <c r="E135">
        <f>VLOOKUP(B135,'SKU Master'!$B$1:$E$31,4,FALSE)</f>
        <v>499</v>
      </c>
      <c r="F135" s="5">
        <f t="shared" si="4"/>
        <v>499</v>
      </c>
      <c r="G135" t="str">
        <f t="shared" si="5"/>
        <v>Friday</v>
      </c>
    </row>
    <row r="136" spans="1:7" x14ac:dyDescent="0.3">
      <c r="A136" s="4">
        <v>44288</v>
      </c>
      <c r="B136" t="s">
        <v>21</v>
      </c>
      <c r="C136" t="s">
        <v>39</v>
      </c>
      <c r="D136">
        <v>0</v>
      </c>
      <c r="E136">
        <f>VLOOKUP(B136,'SKU Master'!$B$1:$E$31,4,FALSE)</f>
        <v>299</v>
      </c>
      <c r="F136" s="5">
        <f t="shared" si="4"/>
        <v>0</v>
      </c>
      <c r="G136" t="str">
        <f t="shared" si="5"/>
        <v>Friday</v>
      </c>
    </row>
    <row r="137" spans="1:7" x14ac:dyDescent="0.3">
      <c r="A137" s="4">
        <v>44288</v>
      </c>
      <c r="B137" t="s">
        <v>22</v>
      </c>
      <c r="C137" t="s">
        <v>39</v>
      </c>
      <c r="D137">
        <v>3</v>
      </c>
      <c r="E137">
        <f>VLOOKUP(B137,'SKU Master'!$B$1:$E$31,4,FALSE)</f>
        <v>901</v>
      </c>
      <c r="F137" s="5">
        <f t="shared" si="4"/>
        <v>2703</v>
      </c>
      <c r="G137" t="str">
        <f t="shared" si="5"/>
        <v>Friday</v>
      </c>
    </row>
    <row r="138" spans="1:7" x14ac:dyDescent="0.3">
      <c r="A138" s="4">
        <v>44288</v>
      </c>
      <c r="B138" t="s">
        <v>23</v>
      </c>
      <c r="C138" t="s">
        <v>39</v>
      </c>
      <c r="D138">
        <v>1</v>
      </c>
      <c r="E138">
        <f>VLOOKUP(B138,'SKU Master'!$B$1:$E$31,4,FALSE)</f>
        <v>929</v>
      </c>
      <c r="F138" s="5">
        <f t="shared" si="4"/>
        <v>929</v>
      </c>
      <c r="G138" t="str">
        <f t="shared" si="5"/>
        <v>Friday</v>
      </c>
    </row>
    <row r="139" spans="1:7" x14ac:dyDescent="0.3">
      <c r="A139" s="4">
        <v>44288</v>
      </c>
      <c r="B139" t="s">
        <v>24</v>
      </c>
      <c r="C139" t="s">
        <v>39</v>
      </c>
      <c r="D139">
        <v>0</v>
      </c>
      <c r="E139">
        <f>VLOOKUP(B139,'SKU Master'!$B$1:$E$31,4,FALSE)</f>
        <v>1030</v>
      </c>
      <c r="F139" s="5">
        <f t="shared" si="4"/>
        <v>0</v>
      </c>
      <c r="G139" t="str">
        <f t="shared" si="5"/>
        <v>Friday</v>
      </c>
    </row>
    <row r="140" spans="1:7" x14ac:dyDescent="0.3">
      <c r="A140" s="4">
        <v>44288</v>
      </c>
      <c r="B140" t="s">
        <v>25</v>
      </c>
      <c r="C140" t="s">
        <v>39</v>
      </c>
      <c r="D140">
        <v>1</v>
      </c>
      <c r="E140">
        <f>VLOOKUP(B140,'SKU Master'!$B$1:$E$31,4,FALSE)</f>
        <v>1222</v>
      </c>
      <c r="F140" s="5">
        <f t="shared" si="4"/>
        <v>1222</v>
      </c>
      <c r="G140" t="str">
        <f t="shared" si="5"/>
        <v>Friday</v>
      </c>
    </row>
    <row r="141" spans="1:7" x14ac:dyDescent="0.3">
      <c r="A141" s="4">
        <v>44288</v>
      </c>
      <c r="B141" t="s">
        <v>26</v>
      </c>
      <c r="C141" t="s">
        <v>39</v>
      </c>
      <c r="D141">
        <v>0</v>
      </c>
      <c r="E141">
        <f>VLOOKUP(B141,'SKU Master'!$B$1:$E$31,4,FALSE)</f>
        <v>649</v>
      </c>
      <c r="F141" s="5">
        <f t="shared" si="4"/>
        <v>0</v>
      </c>
      <c r="G141" t="str">
        <f t="shared" si="5"/>
        <v>Friday</v>
      </c>
    </row>
    <row r="142" spans="1:7" x14ac:dyDescent="0.3">
      <c r="A142" s="4">
        <v>44288</v>
      </c>
      <c r="B142" t="s">
        <v>27</v>
      </c>
      <c r="C142" t="s">
        <v>39</v>
      </c>
      <c r="D142">
        <v>18</v>
      </c>
      <c r="E142">
        <f>VLOOKUP(B142,'SKU Master'!$B$1:$E$31,4,FALSE)</f>
        <v>1800</v>
      </c>
      <c r="F142" s="5">
        <f t="shared" si="4"/>
        <v>32400</v>
      </c>
      <c r="G142" t="str">
        <f t="shared" si="5"/>
        <v>Friday</v>
      </c>
    </row>
    <row r="143" spans="1:7" x14ac:dyDescent="0.3">
      <c r="A143" s="4">
        <v>44288</v>
      </c>
      <c r="B143" t="s">
        <v>28</v>
      </c>
      <c r="C143" t="s">
        <v>39</v>
      </c>
      <c r="D143">
        <v>10</v>
      </c>
      <c r="E143">
        <f>VLOOKUP(B143,'SKU Master'!$B$1:$E$31,4,FALSE)</f>
        <v>345</v>
      </c>
      <c r="F143" s="5">
        <f t="shared" si="4"/>
        <v>3450</v>
      </c>
      <c r="G143" t="str">
        <f t="shared" si="5"/>
        <v>Friday</v>
      </c>
    </row>
    <row r="144" spans="1:7" x14ac:dyDescent="0.3">
      <c r="A144" s="4">
        <v>44288</v>
      </c>
      <c r="B144" t="s">
        <v>29</v>
      </c>
      <c r="C144" t="s">
        <v>39</v>
      </c>
      <c r="D144">
        <v>7</v>
      </c>
      <c r="E144">
        <f>VLOOKUP(B144,'SKU Master'!$B$1:$E$31,4,FALSE)</f>
        <v>350</v>
      </c>
      <c r="F144" s="5">
        <f t="shared" si="4"/>
        <v>2450</v>
      </c>
      <c r="G144" t="str">
        <f t="shared" si="5"/>
        <v>Friday</v>
      </c>
    </row>
    <row r="145" spans="1:7" x14ac:dyDescent="0.3">
      <c r="A145" s="4">
        <v>44288</v>
      </c>
      <c r="B145" t="s">
        <v>30</v>
      </c>
      <c r="C145" t="s">
        <v>39</v>
      </c>
      <c r="D145">
        <v>4</v>
      </c>
      <c r="E145">
        <f>VLOOKUP(B145,'SKU Master'!$B$1:$E$31,4,FALSE)</f>
        <v>1575</v>
      </c>
      <c r="F145" s="5">
        <f t="shared" si="4"/>
        <v>6300</v>
      </c>
      <c r="G145" t="str">
        <f t="shared" si="5"/>
        <v>Friday</v>
      </c>
    </row>
    <row r="146" spans="1:7" x14ac:dyDescent="0.3">
      <c r="A146" s="4">
        <v>44288</v>
      </c>
      <c r="B146" t="s">
        <v>31</v>
      </c>
      <c r="C146" t="s">
        <v>39</v>
      </c>
      <c r="D146">
        <v>1</v>
      </c>
      <c r="E146">
        <f>VLOOKUP(B146,'SKU Master'!$B$1:$E$31,4,FALSE)</f>
        <v>1045</v>
      </c>
      <c r="F146" s="5">
        <f t="shared" si="4"/>
        <v>1045</v>
      </c>
      <c r="G146" t="str">
        <f t="shared" si="5"/>
        <v>Friday</v>
      </c>
    </row>
    <row r="147" spans="1:7" x14ac:dyDescent="0.3">
      <c r="A147" s="4">
        <v>44288</v>
      </c>
      <c r="B147" t="s">
        <v>32</v>
      </c>
      <c r="C147" t="s">
        <v>39</v>
      </c>
      <c r="D147">
        <v>0</v>
      </c>
      <c r="E147">
        <f>VLOOKUP(B147,'SKU Master'!$B$1:$E$31,4,FALSE)</f>
        <v>1186</v>
      </c>
      <c r="F147" s="5">
        <f t="shared" si="4"/>
        <v>0</v>
      </c>
      <c r="G147" t="str">
        <f t="shared" si="5"/>
        <v>Friday</v>
      </c>
    </row>
    <row r="148" spans="1:7" x14ac:dyDescent="0.3">
      <c r="A148" s="4">
        <v>44288</v>
      </c>
      <c r="B148" t="s">
        <v>33</v>
      </c>
      <c r="C148" t="s">
        <v>39</v>
      </c>
      <c r="D148">
        <v>1</v>
      </c>
      <c r="E148">
        <f>VLOOKUP(B148,'SKU Master'!$B$1:$E$31,4,FALSE)</f>
        <v>374</v>
      </c>
      <c r="F148" s="5">
        <f t="shared" si="4"/>
        <v>374</v>
      </c>
      <c r="G148" t="str">
        <f t="shared" si="5"/>
        <v>Friday</v>
      </c>
    </row>
    <row r="149" spans="1:7" x14ac:dyDescent="0.3">
      <c r="A149" s="4">
        <v>44288</v>
      </c>
      <c r="B149" t="s">
        <v>34</v>
      </c>
      <c r="C149" t="s">
        <v>39</v>
      </c>
      <c r="D149">
        <v>0</v>
      </c>
      <c r="E149">
        <f>VLOOKUP(B149,'SKU Master'!$B$1:$E$31,4,FALSE)</f>
        <v>1500</v>
      </c>
      <c r="F149" s="5">
        <f t="shared" si="4"/>
        <v>0</v>
      </c>
      <c r="G149" t="str">
        <f t="shared" si="5"/>
        <v>Friday</v>
      </c>
    </row>
    <row r="150" spans="1:7" x14ac:dyDescent="0.3">
      <c r="A150" s="4">
        <v>44288</v>
      </c>
      <c r="B150" t="s">
        <v>35</v>
      </c>
      <c r="C150" t="s">
        <v>39</v>
      </c>
      <c r="D150">
        <v>0</v>
      </c>
      <c r="E150">
        <f>VLOOKUP(B150,'SKU Master'!$B$1:$E$31,4,FALSE)</f>
        <v>1800</v>
      </c>
      <c r="F150" s="5">
        <f t="shared" si="4"/>
        <v>0</v>
      </c>
      <c r="G150" t="str">
        <f t="shared" si="5"/>
        <v>Friday</v>
      </c>
    </row>
    <row r="151" spans="1:7" x14ac:dyDescent="0.3">
      <c r="A151" s="4">
        <v>44288</v>
      </c>
      <c r="B151" t="s">
        <v>36</v>
      </c>
      <c r="C151" t="s">
        <v>39</v>
      </c>
      <c r="D151">
        <v>0</v>
      </c>
      <c r="E151">
        <f>VLOOKUP(B151,'SKU Master'!$B$1:$E$31,4,FALSE)</f>
        <v>1477</v>
      </c>
      <c r="F151" s="5">
        <f t="shared" si="4"/>
        <v>0</v>
      </c>
      <c r="G151" t="str">
        <f t="shared" si="5"/>
        <v>Friday</v>
      </c>
    </row>
    <row r="152" spans="1:7" x14ac:dyDescent="0.3">
      <c r="A152" s="4">
        <v>44288</v>
      </c>
      <c r="B152" t="s">
        <v>5</v>
      </c>
      <c r="C152" t="s">
        <v>40</v>
      </c>
      <c r="D152">
        <v>10</v>
      </c>
      <c r="E152">
        <f>VLOOKUP(B152,'SKU Master'!$B$1:$E$31,4,FALSE)</f>
        <v>210</v>
      </c>
      <c r="F152" s="5">
        <f t="shared" si="4"/>
        <v>2100</v>
      </c>
      <c r="G152" t="str">
        <f t="shared" si="5"/>
        <v>Friday</v>
      </c>
    </row>
    <row r="153" spans="1:7" x14ac:dyDescent="0.3">
      <c r="A153" s="4">
        <v>44288</v>
      </c>
      <c r="B153" t="s">
        <v>6</v>
      </c>
      <c r="C153" t="s">
        <v>40</v>
      </c>
      <c r="D153">
        <v>7</v>
      </c>
      <c r="E153">
        <f>VLOOKUP(B153,'SKU Master'!$B$1:$E$31,4,FALSE)</f>
        <v>199</v>
      </c>
      <c r="F153" s="5">
        <f t="shared" si="4"/>
        <v>1393</v>
      </c>
      <c r="G153" t="str">
        <f t="shared" si="5"/>
        <v>Friday</v>
      </c>
    </row>
    <row r="154" spans="1:7" x14ac:dyDescent="0.3">
      <c r="A154" s="4">
        <v>44288</v>
      </c>
      <c r="B154" t="s">
        <v>7</v>
      </c>
      <c r="C154" t="s">
        <v>40</v>
      </c>
      <c r="D154">
        <v>6</v>
      </c>
      <c r="E154">
        <f>VLOOKUP(B154,'SKU Master'!$B$1:$E$31,4,FALSE)</f>
        <v>322</v>
      </c>
      <c r="F154" s="5">
        <f t="shared" si="4"/>
        <v>1932</v>
      </c>
      <c r="G154" t="str">
        <f t="shared" si="5"/>
        <v>Friday</v>
      </c>
    </row>
    <row r="155" spans="1:7" x14ac:dyDescent="0.3">
      <c r="A155" s="4">
        <v>44288</v>
      </c>
      <c r="B155" t="s">
        <v>8</v>
      </c>
      <c r="C155" t="s">
        <v>40</v>
      </c>
      <c r="D155">
        <v>5</v>
      </c>
      <c r="E155">
        <f>VLOOKUP(B155,'SKU Master'!$B$1:$E$31,4,FALSE)</f>
        <v>161</v>
      </c>
      <c r="F155" s="5">
        <f t="shared" si="4"/>
        <v>805</v>
      </c>
      <c r="G155" t="str">
        <f t="shared" si="5"/>
        <v>Friday</v>
      </c>
    </row>
    <row r="156" spans="1:7" x14ac:dyDescent="0.3">
      <c r="A156" s="4">
        <v>44288</v>
      </c>
      <c r="B156" t="s">
        <v>9</v>
      </c>
      <c r="C156" t="s">
        <v>40</v>
      </c>
      <c r="D156">
        <v>1</v>
      </c>
      <c r="E156">
        <f>VLOOKUP(B156,'SKU Master'!$B$1:$E$31,4,FALSE)</f>
        <v>109</v>
      </c>
      <c r="F156" s="5">
        <f t="shared" si="4"/>
        <v>109</v>
      </c>
      <c r="G156" t="str">
        <f t="shared" si="5"/>
        <v>Friday</v>
      </c>
    </row>
    <row r="157" spans="1:7" x14ac:dyDescent="0.3">
      <c r="A157" s="4">
        <v>44288</v>
      </c>
      <c r="B157" t="s">
        <v>10</v>
      </c>
      <c r="C157" t="s">
        <v>40</v>
      </c>
      <c r="D157">
        <v>2</v>
      </c>
      <c r="E157">
        <f>VLOOKUP(B157,'SKU Master'!$B$1:$E$31,4,FALSE)</f>
        <v>122</v>
      </c>
      <c r="F157" s="5">
        <f t="shared" si="4"/>
        <v>244</v>
      </c>
      <c r="G157" t="str">
        <f t="shared" si="5"/>
        <v>Friday</v>
      </c>
    </row>
    <row r="158" spans="1:7" x14ac:dyDescent="0.3">
      <c r="A158" s="4">
        <v>44288</v>
      </c>
      <c r="B158" t="s">
        <v>11</v>
      </c>
      <c r="C158" t="s">
        <v>40</v>
      </c>
      <c r="D158">
        <v>2</v>
      </c>
      <c r="E158">
        <f>VLOOKUP(B158,'SKU Master'!$B$1:$E$31,4,FALSE)</f>
        <v>96</v>
      </c>
      <c r="F158" s="5">
        <f t="shared" si="4"/>
        <v>192</v>
      </c>
      <c r="G158" t="str">
        <f t="shared" si="5"/>
        <v>Friday</v>
      </c>
    </row>
    <row r="159" spans="1:7" x14ac:dyDescent="0.3">
      <c r="A159" s="4">
        <v>44288</v>
      </c>
      <c r="B159" t="s">
        <v>12</v>
      </c>
      <c r="C159" t="s">
        <v>40</v>
      </c>
      <c r="D159">
        <v>0</v>
      </c>
      <c r="E159">
        <f>VLOOKUP(B159,'SKU Master'!$B$1:$E$31,4,FALSE)</f>
        <v>73</v>
      </c>
      <c r="F159" s="5">
        <f t="shared" si="4"/>
        <v>0</v>
      </c>
      <c r="G159" t="str">
        <f t="shared" si="5"/>
        <v>Friday</v>
      </c>
    </row>
    <row r="160" spans="1:7" x14ac:dyDescent="0.3">
      <c r="A160" s="4">
        <v>44288</v>
      </c>
      <c r="B160" t="s">
        <v>14</v>
      </c>
      <c r="C160" t="s">
        <v>40</v>
      </c>
      <c r="D160">
        <v>2</v>
      </c>
      <c r="E160">
        <f>VLOOKUP(B160,'SKU Master'!$B$1:$E$31,4,FALSE)</f>
        <v>225</v>
      </c>
      <c r="F160" s="5">
        <f t="shared" si="4"/>
        <v>450</v>
      </c>
      <c r="G160" t="str">
        <f t="shared" si="5"/>
        <v>Friday</v>
      </c>
    </row>
    <row r="161" spans="1:7" x14ac:dyDescent="0.3">
      <c r="A161" s="4">
        <v>44288</v>
      </c>
      <c r="B161" t="s">
        <v>16</v>
      </c>
      <c r="C161" t="s">
        <v>40</v>
      </c>
      <c r="D161">
        <v>2</v>
      </c>
      <c r="E161">
        <f>VLOOKUP(B161,'SKU Master'!$B$1:$E$31,4,FALSE)</f>
        <v>559</v>
      </c>
      <c r="F161" s="5">
        <f t="shared" si="4"/>
        <v>1118</v>
      </c>
      <c r="G161" t="str">
        <f t="shared" si="5"/>
        <v>Friday</v>
      </c>
    </row>
    <row r="162" spans="1:7" x14ac:dyDescent="0.3">
      <c r="A162" s="4">
        <v>44288</v>
      </c>
      <c r="B162" t="s">
        <v>17</v>
      </c>
      <c r="C162" t="s">
        <v>40</v>
      </c>
      <c r="D162">
        <v>28</v>
      </c>
      <c r="E162">
        <f>VLOOKUP(B162,'SKU Master'!$B$1:$E$31,4,FALSE)</f>
        <v>3199</v>
      </c>
      <c r="F162" s="5">
        <f t="shared" si="4"/>
        <v>89572</v>
      </c>
      <c r="G162" t="str">
        <f t="shared" si="5"/>
        <v>Friday</v>
      </c>
    </row>
    <row r="163" spans="1:7" x14ac:dyDescent="0.3">
      <c r="A163" s="4">
        <v>44288</v>
      </c>
      <c r="B163" t="s">
        <v>18</v>
      </c>
      <c r="C163" t="s">
        <v>40</v>
      </c>
      <c r="D163">
        <v>7</v>
      </c>
      <c r="E163">
        <f>VLOOKUP(B163,'SKU Master'!$B$1:$E$31,4,FALSE)</f>
        <v>371</v>
      </c>
      <c r="F163" s="5">
        <f t="shared" si="4"/>
        <v>2597</v>
      </c>
      <c r="G163" t="str">
        <f t="shared" si="5"/>
        <v>Friday</v>
      </c>
    </row>
    <row r="164" spans="1:7" x14ac:dyDescent="0.3">
      <c r="A164" s="4">
        <v>44288</v>
      </c>
      <c r="B164" t="s">
        <v>19</v>
      </c>
      <c r="C164" t="s">
        <v>40</v>
      </c>
      <c r="D164">
        <v>5</v>
      </c>
      <c r="E164">
        <f>VLOOKUP(B164,'SKU Master'!$B$1:$E$31,4,FALSE)</f>
        <v>2300</v>
      </c>
      <c r="F164" s="5">
        <f t="shared" si="4"/>
        <v>11500</v>
      </c>
      <c r="G164" t="str">
        <f t="shared" si="5"/>
        <v>Friday</v>
      </c>
    </row>
    <row r="165" spans="1:7" x14ac:dyDescent="0.3">
      <c r="A165" s="4">
        <v>44288</v>
      </c>
      <c r="B165" t="s">
        <v>20</v>
      </c>
      <c r="C165" t="s">
        <v>40</v>
      </c>
      <c r="D165">
        <v>8</v>
      </c>
      <c r="E165">
        <f>VLOOKUP(B165,'SKU Master'!$B$1:$E$31,4,FALSE)</f>
        <v>499</v>
      </c>
      <c r="F165" s="5">
        <f t="shared" si="4"/>
        <v>3992</v>
      </c>
      <c r="G165" t="str">
        <f t="shared" si="5"/>
        <v>Friday</v>
      </c>
    </row>
    <row r="166" spans="1:7" x14ac:dyDescent="0.3">
      <c r="A166" s="4">
        <v>44288</v>
      </c>
      <c r="B166" t="s">
        <v>21</v>
      </c>
      <c r="C166" t="s">
        <v>40</v>
      </c>
      <c r="D166">
        <v>6</v>
      </c>
      <c r="E166">
        <f>VLOOKUP(B166,'SKU Master'!$B$1:$E$31,4,FALSE)</f>
        <v>299</v>
      </c>
      <c r="F166" s="5">
        <f t="shared" si="4"/>
        <v>1794</v>
      </c>
      <c r="G166" t="str">
        <f t="shared" si="5"/>
        <v>Friday</v>
      </c>
    </row>
    <row r="167" spans="1:7" x14ac:dyDescent="0.3">
      <c r="A167" s="4">
        <v>44288</v>
      </c>
      <c r="B167" t="s">
        <v>22</v>
      </c>
      <c r="C167" t="s">
        <v>40</v>
      </c>
      <c r="D167">
        <v>2</v>
      </c>
      <c r="E167">
        <f>VLOOKUP(B167,'SKU Master'!$B$1:$E$31,4,FALSE)</f>
        <v>901</v>
      </c>
      <c r="F167" s="5">
        <f t="shared" si="4"/>
        <v>1802</v>
      </c>
      <c r="G167" t="str">
        <f t="shared" si="5"/>
        <v>Friday</v>
      </c>
    </row>
    <row r="168" spans="1:7" x14ac:dyDescent="0.3">
      <c r="A168" s="4">
        <v>44288</v>
      </c>
      <c r="B168" t="s">
        <v>23</v>
      </c>
      <c r="C168" t="s">
        <v>40</v>
      </c>
      <c r="D168">
        <v>2</v>
      </c>
      <c r="E168">
        <f>VLOOKUP(B168,'SKU Master'!$B$1:$E$31,4,FALSE)</f>
        <v>929</v>
      </c>
      <c r="F168" s="5">
        <f t="shared" si="4"/>
        <v>1858</v>
      </c>
      <c r="G168" t="str">
        <f t="shared" si="5"/>
        <v>Friday</v>
      </c>
    </row>
    <row r="169" spans="1:7" x14ac:dyDescent="0.3">
      <c r="A169" s="4">
        <v>44288</v>
      </c>
      <c r="B169" t="s">
        <v>24</v>
      </c>
      <c r="C169" t="s">
        <v>40</v>
      </c>
      <c r="D169">
        <v>0</v>
      </c>
      <c r="E169">
        <f>VLOOKUP(B169,'SKU Master'!$B$1:$E$31,4,FALSE)</f>
        <v>1030</v>
      </c>
      <c r="F169" s="5">
        <f t="shared" si="4"/>
        <v>0</v>
      </c>
      <c r="G169" t="str">
        <f t="shared" si="5"/>
        <v>Friday</v>
      </c>
    </row>
    <row r="170" spans="1:7" x14ac:dyDescent="0.3">
      <c r="A170" s="4">
        <v>44288</v>
      </c>
      <c r="B170" t="s">
        <v>25</v>
      </c>
      <c r="C170" t="s">
        <v>40</v>
      </c>
      <c r="D170">
        <v>1</v>
      </c>
      <c r="E170">
        <f>VLOOKUP(B170,'SKU Master'!$B$1:$E$31,4,FALSE)</f>
        <v>1222</v>
      </c>
      <c r="F170" s="5">
        <f t="shared" si="4"/>
        <v>1222</v>
      </c>
      <c r="G170" t="str">
        <f t="shared" si="5"/>
        <v>Friday</v>
      </c>
    </row>
    <row r="171" spans="1:7" x14ac:dyDescent="0.3">
      <c r="A171" s="4">
        <v>44288</v>
      </c>
      <c r="B171" t="s">
        <v>26</v>
      </c>
      <c r="C171" t="s">
        <v>40</v>
      </c>
      <c r="D171">
        <v>2</v>
      </c>
      <c r="E171">
        <f>VLOOKUP(B171,'SKU Master'!$B$1:$E$31,4,FALSE)</f>
        <v>649</v>
      </c>
      <c r="F171" s="5">
        <f t="shared" si="4"/>
        <v>1298</v>
      </c>
      <c r="G171" t="str">
        <f t="shared" si="5"/>
        <v>Friday</v>
      </c>
    </row>
    <row r="172" spans="1:7" x14ac:dyDescent="0.3">
      <c r="A172" s="4">
        <v>44288</v>
      </c>
      <c r="B172" t="s">
        <v>27</v>
      </c>
      <c r="C172" t="s">
        <v>40</v>
      </c>
      <c r="D172">
        <v>12</v>
      </c>
      <c r="E172">
        <f>VLOOKUP(B172,'SKU Master'!$B$1:$E$31,4,FALSE)</f>
        <v>1800</v>
      </c>
      <c r="F172" s="5">
        <f t="shared" si="4"/>
        <v>21600</v>
      </c>
      <c r="G172" t="str">
        <f t="shared" si="5"/>
        <v>Friday</v>
      </c>
    </row>
    <row r="173" spans="1:7" x14ac:dyDescent="0.3">
      <c r="A173" s="4">
        <v>44288</v>
      </c>
      <c r="B173" t="s">
        <v>28</v>
      </c>
      <c r="C173" t="s">
        <v>40</v>
      </c>
      <c r="D173">
        <v>2</v>
      </c>
      <c r="E173">
        <f>VLOOKUP(B173,'SKU Master'!$B$1:$E$31,4,FALSE)</f>
        <v>345</v>
      </c>
      <c r="F173" s="5">
        <f t="shared" si="4"/>
        <v>690</v>
      </c>
      <c r="G173" t="str">
        <f t="shared" si="5"/>
        <v>Friday</v>
      </c>
    </row>
    <row r="174" spans="1:7" x14ac:dyDescent="0.3">
      <c r="A174" s="4">
        <v>44288</v>
      </c>
      <c r="B174" t="s">
        <v>29</v>
      </c>
      <c r="C174" t="s">
        <v>40</v>
      </c>
      <c r="D174">
        <v>3</v>
      </c>
      <c r="E174">
        <f>VLOOKUP(B174,'SKU Master'!$B$1:$E$31,4,FALSE)</f>
        <v>350</v>
      </c>
      <c r="F174" s="5">
        <f t="shared" si="4"/>
        <v>1050</v>
      </c>
      <c r="G174" t="str">
        <f t="shared" si="5"/>
        <v>Friday</v>
      </c>
    </row>
    <row r="175" spans="1:7" x14ac:dyDescent="0.3">
      <c r="A175" s="4">
        <v>44288</v>
      </c>
      <c r="B175" t="s">
        <v>30</v>
      </c>
      <c r="C175" t="s">
        <v>40</v>
      </c>
      <c r="D175">
        <v>5</v>
      </c>
      <c r="E175">
        <f>VLOOKUP(B175,'SKU Master'!$B$1:$E$31,4,FALSE)</f>
        <v>1575</v>
      </c>
      <c r="F175" s="5">
        <f t="shared" si="4"/>
        <v>7875</v>
      </c>
      <c r="G175" t="str">
        <f t="shared" si="5"/>
        <v>Friday</v>
      </c>
    </row>
    <row r="176" spans="1:7" x14ac:dyDescent="0.3">
      <c r="A176" s="4">
        <v>44288</v>
      </c>
      <c r="B176" t="s">
        <v>31</v>
      </c>
      <c r="C176" t="s">
        <v>40</v>
      </c>
      <c r="D176">
        <v>6</v>
      </c>
      <c r="E176">
        <f>VLOOKUP(B176,'SKU Master'!$B$1:$E$31,4,FALSE)</f>
        <v>1045</v>
      </c>
      <c r="F176" s="5">
        <f t="shared" si="4"/>
        <v>6270</v>
      </c>
      <c r="G176" t="str">
        <f t="shared" si="5"/>
        <v>Friday</v>
      </c>
    </row>
    <row r="177" spans="1:7" x14ac:dyDescent="0.3">
      <c r="A177" s="4">
        <v>44288</v>
      </c>
      <c r="B177" t="s">
        <v>32</v>
      </c>
      <c r="C177" t="s">
        <v>40</v>
      </c>
      <c r="D177">
        <v>5</v>
      </c>
      <c r="E177">
        <f>VLOOKUP(B177,'SKU Master'!$B$1:$E$31,4,FALSE)</f>
        <v>1186</v>
      </c>
      <c r="F177" s="5">
        <f t="shared" si="4"/>
        <v>5930</v>
      </c>
      <c r="G177" t="str">
        <f t="shared" si="5"/>
        <v>Friday</v>
      </c>
    </row>
    <row r="178" spans="1:7" x14ac:dyDescent="0.3">
      <c r="A178" s="4">
        <v>44288</v>
      </c>
      <c r="B178" t="s">
        <v>33</v>
      </c>
      <c r="C178" t="s">
        <v>40</v>
      </c>
      <c r="D178">
        <v>3</v>
      </c>
      <c r="E178">
        <f>VLOOKUP(B178,'SKU Master'!$B$1:$E$31,4,FALSE)</f>
        <v>374</v>
      </c>
      <c r="F178" s="5">
        <f t="shared" si="4"/>
        <v>1122</v>
      </c>
      <c r="G178" t="str">
        <f t="shared" si="5"/>
        <v>Friday</v>
      </c>
    </row>
    <row r="179" spans="1:7" x14ac:dyDescent="0.3">
      <c r="A179" s="4">
        <v>44288</v>
      </c>
      <c r="B179" t="s">
        <v>34</v>
      </c>
      <c r="C179" t="s">
        <v>40</v>
      </c>
      <c r="D179">
        <v>2</v>
      </c>
      <c r="E179">
        <f>VLOOKUP(B179,'SKU Master'!$B$1:$E$31,4,FALSE)</f>
        <v>1500</v>
      </c>
      <c r="F179" s="5">
        <f t="shared" si="4"/>
        <v>3000</v>
      </c>
      <c r="G179" t="str">
        <f t="shared" si="5"/>
        <v>Friday</v>
      </c>
    </row>
    <row r="180" spans="1:7" x14ac:dyDescent="0.3">
      <c r="A180" s="4">
        <v>44288</v>
      </c>
      <c r="B180" t="s">
        <v>35</v>
      </c>
      <c r="C180" t="s">
        <v>40</v>
      </c>
      <c r="D180">
        <v>0</v>
      </c>
      <c r="E180">
        <f>VLOOKUP(B180,'SKU Master'!$B$1:$E$31,4,FALSE)</f>
        <v>1800</v>
      </c>
      <c r="F180" s="5">
        <f t="shared" si="4"/>
        <v>0</v>
      </c>
      <c r="G180" t="str">
        <f t="shared" si="5"/>
        <v>Friday</v>
      </c>
    </row>
    <row r="181" spans="1:7" x14ac:dyDescent="0.3">
      <c r="A181" s="4">
        <v>44288</v>
      </c>
      <c r="B181" t="s">
        <v>36</v>
      </c>
      <c r="C181" t="s">
        <v>40</v>
      </c>
      <c r="D181">
        <v>1</v>
      </c>
      <c r="E181">
        <f>VLOOKUP(B181,'SKU Master'!$B$1:$E$31,4,FALSE)</f>
        <v>1477</v>
      </c>
      <c r="F181" s="5">
        <f t="shared" si="4"/>
        <v>1477</v>
      </c>
      <c r="G181" t="str">
        <f t="shared" si="5"/>
        <v>Friday</v>
      </c>
    </row>
    <row r="182" spans="1:7" x14ac:dyDescent="0.3">
      <c r="A182" s="4">
        <v>44289</v>
      </c>
      <c r="B182" t="s">
        <v>5</v>
      </c>
      <c r="C182" t="s">
        <v>38</v>
      </c>
      <c r="D182">
        <v>34</v>
      </c>
      <c r="E182">
        <f>VLOOKUP(B182,'SKU Master'!$B$1:$E$31,4,FALSE)</f>
        <v>210</v>
      </c>
      <c r="F182" s="5">
        <f t="shared" si="4"/>
        <v>7140</v>
      </c>
      <c r="G182" t="str">
        <f t="shared" si="5"/>
        <v>Saturday</v>
      </c>
    </row>
    <row r="183" spans="1:7" x14ac:dyDescent="0.3">
      <c r="A183" s="4">
        <v>44289</v>
      </c>
      <c r="B183" t="s">
        <v>6</v>
      </c>
      <c r="C183" t="s">
        <v>38</v>
      </c>
      <c r="D183">
        <v>14</v>
      </c>
      <c r="E183">
        <f>VLOOKUP(B183,'SKU Master'!$B$1:$E$31,4,FALSE)</f>
        <v>199</v>
      </c>
      <c r="F183" s="5">
        <f t="shared" si="4"/>
        <v>2786</v>
      </c>
      <c r="G183" t="str">
        <f t="shared" si="5"/>
        <v>Saturday</v>
      </c>
    </row>
    <row r="184" spans="1:7" x14ac:dyDescent="0.3">
      <c r="A184" s="4">
        <v>44289</v>
      </c>
      <c r="B184" t="s">
        <v>7</v>
      </c>
      <c r="C184" t="s">
        <v>38</v>
      </c>
      <c r="D184">
        <v>12</v>
      </c>
      <c r="E184">
        <f>VLOOKUP(B184,'SKU Master'!$B$1:$E$31,4,FALSE)</f>
        <v>322</v>
      </c>
      <c r="F184" s="5">
        <f t="shared" si="4"/>
        <v>3864</v>
      </c>
      <c r="G184" t="str">
        <f t="shared" si="5"/>
        <v>Saturday</v>
      </c>
    </row>
    <row r="185" spans="1:7" x14ac:dyDescent="0.3">
      <c r="A185" s="4">
        <v>44289</v>
      </c>
      <c r="B185" t="s">
        <v>8</v>
      </c>
      <c r="C185" t="s">
        <v>38</v>
      </c>
      <c r="D185">
        <v>8</v>
      </c>
      <c r="E185">
        <f>VLOOKUP(B185,'SKU Master'!$B$1:$E$31,4,FALSE)</f>
        <v>161</v>
      </c>
      <c r="F185" s="5">
        <f t="shared" si="4"/>
        <v>1288</v>
      </c>
      <c r="G185" t="str">
        <f t="shared" si="5"/>
        <v>Saturday</v>
      </c>
    </row>
    <row r="186" spans="1:7" x14ac:dyDescent="0.3">
      <c r="A186" s="4">
        <v>44289</v>
      </c>
      <c r="B186" t="s">
        <v>9</v>
      </c>
      <c r="C186" t="s">
        <v>38</v>
      </c>
      <c r="D186">
        <v>7</v>
      </c>
      <c r="E186">
        <f>VLOOKUP(B186,'SKU Master'!$B$1:$E$31,4,FALSE)</f>
        <v>109</v>
      </c>
      <c r="F186" s="5">
        <f t="shared" si="4"/>
        <v>763</v>
      </c>
      <c r="G186" t="str">
        <f t="shared" si="5"/>
        <v>Saturday</v>
      </c>
    </row>
    <row r="187" spans="1:7" x14ac:dyDescent="0.3">
      <c r="A187" s="4">
        <v>44289</v>
      </c>
      <c r="B187" t="s">
        <v>10</v>
      </c>
      <c r="C187" t="s">
        <v>38</v>
      </c>
      <c r="D187">
        <v>5</v>
      </c>
      <c r="E187">
        <f>VLOOKUP(B187,'SKU Master'!$B$1:$E$31,4,FALSE)</f>
        <v>122</v>
      </c>
      <c r="F187" s="5">
        <f t="shared" si="4"/>
        <v>610</v>
      </c>
      <c r="G187" t="str">
        <f t="shared" si="5"/>
        <v>Saturday</v>
      </c>
    </row>
    <row r="188" spans="1:7" x14ac:dyDescent="0.3">
      <c r="A188" s="4">
        <v>44289</v>
      </c>
      <c r="B188" t="s">
        <v>11</v>
      </c>
      <c r="C188" t="s">
        <v>38</v>
      </c>
      <c r="D188">
        <v>4</v>
      </c>
      <c r="E188">
        <f>VLOOKUP(B188,'SKU Master'!$B$1:$E$31,4,FALSE)</f>
        <v>96</v>
      </c>
      <c r="F188" s="5">
        <f t="shared" si="4"/>
        <v>384</v>
      </c>
      <c r="G188" t="str">
        <f t="shared" si="5"/>
        <v>Saturday</v>
      </c>
    </row>
    <row r="189" spans="1:7" x14ac:dyDescent="0.3">
      <c r="A189" s="4">
        <v>44289</v>
      </c>
      <c r="B189" t="s">
        <v>12</v>
      </c>
      <c r="C189" t="s">
        <v>38</v>
      </c>
      <c r="D189">
        <v>0</v>
      </c>
      <c r="E189">
        <f>VLOOKUP(B189,'SKU Master'!$B$1:$E$31,4,FALSE)</f>
        <v>73</v>
      </c>
      <c r="F189" s="5">
        <f t="shared" si="4"/>
        <v>0</v>
      </c>
      <c r="G189" t="str">
        <f t="shared" si="5"/>
        <v>Saturday</v>
      </c>
    </row>
    <row r="190" spans="1:7" x14ac:dyDescent="0.3">
      <c r="A190" s="4">
        <v>44289</v>
      </c>
      <c r="B190" t="s">
        <v>14</v>
      </c>
      <c r="C190" t="s">
        <v>38</v>
      </c>
      <c r="D190">
        <v>0</v>
      </c>
      <c r="E190">
        <f>VLOOKUP(B190,'SKU Master'!$B$1:$E$31,4,FALSE)</f>
        <v>225</v>
      </c>
      <c r="F190" s="5">
        <f t="shared" si="4"/>
        <v>0</v>
      </c>
      <c r="G190" t="str">
        <f t="shared" si="5"/>
        <v>Saturday</v>
      </c>
    </row>
    <row r="191" spans="1:7" x14ac:dyDescent="0.3">
      <c r="A191" s="4">
        <v>44289</v>
      </c>
      <c r="B191" t="s">
        <v>16</v>
      </c>
      <c r="C191" t="s">
        <v>38</v>
      </c>
      <c r="D191">
        <v>1</v>
      </c>
      <c r="E191">
        <f>VLOOKUP(B191,'SKU Master'!$B$1:$E$31,4,FALSE)</f>
        <v>559</v>
      </c>
      <c r="F191" s="5">
        <f t="shared" si="4"/>
        <v>559</v>
      </c>
      <c r="G191" t="str">
        <f t="shared" si="5"/>
        <v>Saturday</v>
      </c>
    </row>
    <row r="192" spans="1:7" x14ac:dyDescent="0.3">
      <c r="A192" s="4">
        <v>44289</v>
      </c>
      <c r="B192" t="s">
        <v>17</v>
      </c>
      <c r="C192" t="s">
        <v>38</v>
      </c>
      <c r="D192">
        <v>27</v>
      </c>
      <c r="E192">
        <f>VLOOKUP(B192,'SKU Master'!$B$1:$E$31,4,FALSE)</f>
        <v>3199</v>
      </c>
      <c r="F192" s="5">
        <f t="shared" si="4"/>
        <v>86373</v>
      </c>
      <c r="G192" t="str">
        <f t="shared" si="5"/>
        <v>Saturday</v>
      </c>
    </row>
    <row r="193" spans="1:7" x14ac:dyDescent="0.3">
      <c r="A193" s="4">
        <v>44289</v>
      </c>
      <c r="B193" t="s">
        <v>18</v>
      </c>
      <c r="C193" t="s">
        <v>38</v>
      </c>
      <c r="D193">
        <v>11</v>
      </c>
      <c r="E193">
        <f>VLOOKUP(B193,'SKU Master'!$B$1:$E$31,4,FALSE)</f>
        <v>371</v>
      </c>
      <c r="F193" s="5">
        <f t="shared" si="4"/>
        <v>4081</v>
      </c>
      <c r="G193" t="str">
        <f t="shared" si="5"/>
        <v>Saturday</v>
      </c>
    </row>
    <row r="194" spans="1:7" x14ac:dyDescent="0.3">
      <c r="A194" s="4">
        <v>44289</v>
      </c>
      <c r="B194" t="s">
        <v>19</v>
      </c>
      <c r="C194" t="s">
        <v>38</v>
      </c>
      <c r="D194">
        <v>13</v>
      </c>
      <c r="E194">
        <f>VLOOKUP(B194,'SKU Master'!$B$1:$E$31,4,FALSE)</f>
        <v>2300</v>
      </c>
      <c r="F194" s="5">
        <f t="shared" ref="F194:F257" si="6">D194*E194</f>
        <v>29900</v>
      </c>
      <c r="G194" t="str">
        <f t="shared" ref="G194:G257" si="7">TEXT(A194,"dddd")</f>
        <v>Saturday</v>
      </c>
    </row>
    <row r="195" spans="1:7" x14ac:dyDescent="0.3">
      <c r="A195" s="4">
        <v>44289</v>
      </c>
      <c r="B195" t="s">
        <v>20</v>
      </c>
      <c r="C195" t="s">
        <v>38</v>
      </c>
      <c r="D195">
        <v>11</v>
      </c>
      <c r="E195">
        <f>VLOOKUP(B195,'SKU Master'!$B$1:$E$31,4,FALSE)</f>
        <v>499</v>
      </c>
      <c r="F195" s="5">
        <f t="shared" si="6"/>
        <v>5489</v>
      </c>
      <c r="G195" t="str">
        <f t="shared" si="7"/>
        <v>Saturday</v>
      </c>
    </row>
    <row r="196" spans="1:7" x14ac:dyDescent="0.3">
      <c r="A196" s="4">
        <v>44289</v>
      </c>
      <c r="B196" t="s">
        <v>21</v>
      </c>
      <c r="C196" t="s">
        <v>38</v>
      </c>
      <c r="D196">
        <v>6</v>
      </c>
      <c r="E196">
        <f>VLOOKUP(B196,'SKU Master'!$B$1:$E$31,4,FALSE)</f>
        <v>299</v>
      </c>
      <c r="F196" s="5">
        <f t="shared" si="6"/>
        <v>1794</v>
      </c>
      <c r="G196" t="str">
        <f t="shared" si="7"/>
        <v>Saturday</v>
      </c>
    </row>
    <row r="197" spans="1:7" x14ac:dyDescent="0.3">
      <c r="A197" s="4">
        <v>44289</v>
      </c>
      <c r="B197" t="s">
        <v>22</v>
      </c>
      <c r="C197" t="s">
        <v>38</v>
      </c>
      <c r="D197">
        <v>4</v>
      </c>
      <c r="E197">
        <f>VLOOKUP(B197,'SKU Master'!$B$1:$E$31,4,FALSE)</f>
        <v>901</v>
      </c>
      <c r="F197" s="5">
        <f t="shared" si="6"/>
        <v>3604</v>
      </c>
      <c r="G197" t="str">
        <f t="shared" si="7"/>
        <v>Saturday</v>
      </c>
    </row>
    <row r="198" spans="1:7" x14ac:dyDescent="0.3">
      <c r="A198" s="4">
        <v>44289</v>
      </c>
      <c r="B198" t="s">
        <v>23</v>
      </c>
      <c r="C198" t="s">
        <v>38</v>
      </c>
      <c r="D198">
        <v>2</v>
      </c>
      <c r="E198">
        <f>VLOOKUP(B198,'SKU Master'!$B$1:$E$31,4,FALSE)</f>
        <v>929</v>
      </c>
      <c r="F198" s="5">
        <f t="shared" si="6"/>
        <v>1858</v>
      </c>
      <c r="G198" t="str">
        <f t="shared" si="7"/>
        <v>Saturday</v>
      </c>
    </row>
    <row r="199" spans="1:7" x14ac:dyDescent="0.3">
      <c r="A199" s="4">
        <v>44289</v>
      </c>
      <c r="B199" t="s">
        <v>24</v>
      </c>
      <c r="C199" t="s">
        <v>38</v>
      </c>
      <c r="D199">
        <v>2</v>
      </c>
      <c r="E199">
        <f>VLOOKUP(B199,'SKU Master'!$B$1:$E$31,4,FALSE)</f>
        <v>1030</v>
      </c>
      <c r="F199" s="5">
        <f t="shared" si="6"/>
        <v>2060</v>
      </c>
      <c r="G199" t="str">
        <f t="shared" si="7"/>
        <v>Saturday</v>
      </c>
    </row>
    <row r="200" spans="1:7" x14ac:dyDescent="0.3">
      <c r="A200" s="4">
        <v>44289</v>
      </c>
      <c r="B200" t="s">
        <v>25</v>
      </c>
      <c r="C200" t="s">
        <v>38</v>
      </c>
      <c r="D200">
        <v>1</v>
      </c>
      <c r="E200">
        <f>VLOOKUP(B200,'SKU Master'!$B$1:$E$31,4,FALSE)</f>
        <v>1222</v>
      </c>
      <c r="F200" s="5">
        <f t="shared" si="6"/>
        <v>1222</v>
      </c>
      <c r="G200" t="str">
        <f t="shared" si="7"/>
        <v>Saturday</v>
      </c>
    </row>
    <row r="201" spans="1:7" x14ac:dyDescent="0.3">
      <c r="A201" s="4">
        <v>44289</v>
      </c>
      <c r="B201" t="s">
        <v>26</v>
      </c>
      <c r="C201" t="s">
        <v>38</v>
      </c>
      <c r="D201">
        <v>2</v>
      </c>
      <c r="E201">
        <f>VLOOKUP(B201,'SKU Master'!$B$1:$E$31,4,FALSE)</f>
        <v>649</v>
      </c>
      <c r="F201" s="5">
        <f t="shared" si="6"/>
        <v>1298</v>
      </c>
      <c r="G201" t="str">
        <f t="shared" si="7"/>
        <v>Saturday</v>
      </c>
    </row>
    <row r="202" spans="1:7" x14ac:dyDescent="0.3">
      <c r="A202" s="4">
        <v>44289</v>
      </c>
      <c r="B202" t="s">
        <v>27</v>
      </c>
      <c r="C202" t="s">
        <v>38</v>
      </c>
      <c r="D202">
        <v>28</v>
      </c>
      <c r="E202">
        <f>VLOOKUP(B202,'SKU Master'!$B$1:$E$31,4,FALSE)</f>
        <v>1800</v>
      </c>
      <c r="F202" s="5">
        <f t="shared" si="6"/>
        <v>50400</v>
      </c>
      <c r="G202" t="str">
        <f t="shared" si="7"/>
        <v>Saturday</v>
      </c>
    </row>
    <row r="203" spans="1:7" x14ac:dyDescent="0.3">
      <c r="A203" s="4">
        <v>44289</v>
      </c>
      <c r="B203" t="s">
        <v>28</v>
      </c>
      <c r="C203" t="s">
        <v>38</v>
      </c>
      <c r="D203">
        <v>16</v>
      </c>
      <c r="E203">
        <f>VLOOKUP(B203,'SKU Master'!$B$1:$E$31,4,FALSE)</f>
        <v>345</v>
      </c>
      <c r="F203" s="5">
        <f t="shared" si="6"/>
        <v>5520</v>
      </c>
      <c r="G203" t="str">
        <f t="shared" si="7"/>
        <v>Saturday</v>
      </c>
    </row>
    <row r="204" spans="1:7" x14ac:dyDescent="0.3">
      <c r="A204" s="4">
        <v>44289</v>
      </c>
      <c r="B204" t="s">
        <v>29</v>
      </c>
      <c r="C204" t="s">
        <v>38</v>
      </c>
      <c r="D204">
        <v>10</v>
      </c>
      <c r="E204">
        <f>VLOOKUP(B204,'SKU Master'!$B$1:$E$31,4,FALSE)</f>
        <v>350</v>
      </c>
      <c r="F204" s="5">
        <f t="shared" si="6"/>
        <v>3500</v>
      </c>
      <c r="G204" t="str">
        <f t="shared" si="7"/>
        <v>Saturday</v>
      </c>
    </row>
    <row r="205" spans="1:7" x14ac:dyDescent="0.3">
      <c r="A205" s="4">
        <v>44289</v>
      </c>
      <c r="B205" t="s">
        <v>30</v>
      </c>
      <c r="C205" t="s">
        <v>38</v>
      </c>
      <c r="D205">
        <v>8</v>
      </c>
      <c r="E205">
        <f>VLOOKUP(B205,'SKU Master'!$B$1:$E$31,4,FALSE)</f>
        <v>1575</v>
      </c>
      <c r="F205" s="5">
        <f t="shared" si="6"/>
        <v>12600</v>
      </c>
      <c r="G205" t="str">
        <f t="shared" si="7"/>
        <v>Saturday</v>
      </c>
    </row>
    <row r="206" spans="1:7" x14ac:dyDescent="0.3">
      <c r="A206" s="4">
        <v>44289</v>
      </c>
      <c r="B206" t="s">
        <v>31</v>
      </c>
      <c r="C206" t="s">
        <v>38</v>
      </c>
      <c r="D206">
        <v>5</v>
      </c>
      <c r="E206">
        <f>VLOOKUP(B206,'SKU Master'!$B$1:$E$31,4,FALSE)</f>
        <v>1045</v>
      </c>
      <c r="F206" s="5">
        <f t="shared" si="6"/>
        <v>5225</v>
      </c>
      <c r="G206" t="str">
        <f t="shared" si="7"/>
        <v>Saturday</v>
      </c>
    </row>
    <row r="207" spans="1:7" x14ac:dyDescent="0.3">
      <c r="A207" s="4">
        <v>44289</v>
      </c>
      <c r="B207" t="s">
        <v>32</v>
      </c>
      <c r="C207" t="s">
        <v>38</v>
      </c>
      <c r="D207">
        <v>3</v>
      </c>
      <c r="E207">
        <f>VLOOKUP(B207,'SKU Master'!$B$1:$E$31,4,FALSE)</f>
        <v>1186</v>
      </c>
      <c r="F207" s="5">
        <f t="shared" si="6"/>
        <v>3558</v>
      </c>
      <c r="G207" t="str">
        <f t="shared" si="7"/>
        <v>Saturday</v>
      </c>
    </row>
    <row r="208" spans="1:7" x14ac:dyDescent="0.3">
      <c r="A208" s="4">
        <v>44289</v>
      </c>
      <c r="B208" t="s">
        <v>33</v>
      </c>
      <c r="C208" t="s">
        <v>38</v>
      </c>
      <c r="D208">
        <v>4</v>
      </c>
      <c r="E208">
        <f>VLOOKUP(B208,'SKU Master'!$B$1:$E$31,4,FALSE)</f>
        <v>374</v>
      </c>
      <c r="F208" s="5">
        <f t="shared" si="6"/>
        <v>1496</v>
      </c>
      <c r="G208" t="str">
        <f t="shared" si="7"/>
        <v>Saturday</v>
      </c>
    </row>
    <row r="209" spans="1:7" x14ac:dyDescent="0.3">
      <c r="A209" s="4">
        <v>44289</v>
      </c>
      <c r="B209" t="s">
        <v>34</v>
      </c>
      <c r="C209" t="s">
        <v>38</v>
      </c>
      <c r="D209">
        <v>2</v>
      </c>
      <c r="E209">
        <f>VLOOKUP(B209,'SKU Master'!$B$1:$E$31,4,FALSE)</f>
        <v>1500</v>
      </c>
      <c r="F209" s="5">
        <f t="shared" si="6"/>
        <v>3000</v>
      </c>
      <c r="G209" t="str">
        <f t="shared" si="7"/>
        <v>Saturday</v>
      </c>
    </row>
    <row r="210" spans="1:7" x14ac:dyDescent="0.3">
      <c r="A210" s="4">
        <v>44289</v>
      </c>
      <c r="B210" t="s">
        <v>35</v>
      </c>
      <c r="C210" t="s">
        <v>38</v>
      </c>
      <c r="D210">
        <v>1</v>
      </c>
      <c r="E210">
        <f>VLOOKUP(B210,'SKU Master'!$B$1:$E$31,4,FALSE)</f>
        <v>1800</v>
      </c>
      <c r="F210" s="5">
        <f t="shared" si="6"/>
        <v>1800</v>
      </c>
      <c r="G210" t="str">
        <f t="shared" si="7"/>
        <v>Saturday</v>
      </c>
    </row>
    <row r="211" spans="1:7" x14ac:dyDescent="0.3">
      <c r="A211" s="4">
        <v>44289</v>
      </c>
      <c r="B211" t="s">
        <v>36</v>
      </c>
      <c r="C211" t="s">
        <v>38</v>
      </c>
      <c r="D211">
        <v>0</v>
      </c>
      <c r="E211">
        <f>VLOOKUP(B211,'SKU Master'!$B$1:$E$31,4,FALSE)</f>
        <v>1477</v>
      </c>
      <c r="F211" s="5">
        <f t="shared" si="6"/>
        <v>0</v>
      </c>
      <c r="G211" t="str">
        <f t="shared" si="7"/>
        <v>Saturday</v>
      </c>
    </row>
    <row r="212" spans="1:7" x14ac:dyDescent="0.3">
      <c r="A212" s="4">
        <v>44289</v>
      </c>
      <c r="B212" t="s">
        <v>5</v>
      </c>
      <c r="C212" t="s">
        <v>39</v>
      </c>
      <c r="D212">
        <v>23</v>
      </c>
      <c r="E212">
        <f>VLOOKUP(B212,'SKU Master'!$B$1:$E$31,4,FALSE)</f>
        <v>210</v>
      </c>
      <c r="F212" s="5">
        <f t="shared" si="6"/>
        <v>4830</v>
      </c>
      <c r="G212" t="str">
        <f t="shared" si="7"/>
        <v>Saturday</v>
      </c>
    </row>
    <row r="213" spans="1:7" x14ac:dyDescent="0.3">
      <c r="A213" s="4">
        <v>44289</v>
      </c>
      <c r="B213" t="s">
        <v>6</v>
      </c>
      <c r="C213" t="s">
        <v>39</v>
      </c>
      <c r="D213">
        <v>10</v>
      </c>
      <c r="E213">
        <f>VLOOKUP(B213,'SKU Master'!$B$1:$E$31,4,FALSE)</f>
        <v>199</v>
      </c>
      <c r="F213" s="5">
        <f t="shared" si="6"/>
        <v>1990</v>
      </c>
      <c r="G213" t="str">
        <f t="shared" si="7"/>
        <v>Saturday</v>
      </c>
    </row>
    <row r="214" spans="1:7" x14ac:dyDescent="0.3">
      <c r="A214" s="4">
        <v>44289</v>
      </c>
      <c r="B214" t="s">
        <v>7</v>
      </c>
      <c r="C214" t="s">
        <v>39</v>
      </c>
      <c r="D214">
        <v>9</v>
      </c>
      <c r="E214">
        <f>VLOOKUP(B214,'SKU Master'!$B$1:$E$31,4,FALSE)</f>
        <v>322</v>
      </c>
      <c r="F214" s="5">
        <f t="shared" si="6"/>
        <v>2898</v>
      </c>
      <c r="G214" t="str">
        <f t="shared" si="7"/>
        <v>Saturday</v>
      </c>
    </row>
    <row r="215" spans="1:7" x14ac:dyDescent="0.3">
      <c r="A215" s="4">
        <v>44289</v>
      </c>
      <c r="B215" t="s">
        <v>8</v>
      </c>
      <c r="C215" t="s">
        <v>39</v>
      </c>
      <c r="D215">
        <v>5</v>
      </c>
      <c r="E215">
        <f>VLOOKUP(B215,'SKU Master'!$B$1:$E$31,4,FALSE)</f>
        <v>161</v>
      </c>
      <c r="F215" s="5">
        <f t="shared" si="6"/>
        <v>805</v>
      </c>
      <c r="G215" t="str">
        <f t="shared" si="7"/>
        <v>Saturday</v>
      </c>
    </row>
    <row r="216" spans="1:7" x14ac:dyDescent="0.3">
      <c r="A216" s="4">
        <v>44289</v>
      </c>
      <c r="B216" t="s">
        <v>9</v>
      </c>
      <c r="C216" t="s">
        <v>39</v>
      </c>
      <c r="D216">
        <v>4</v>
      </c>
      <c r="E216">
        <f>VLOOKUP(B216,'SKU Master'!$B$1:$E$31,4,FALSE)</f>
        <v>109</v>
      </c>
      <c r="F216" s="5">
        <f t="shared" si="6"/>
        <v>436</v>
      </c>
      <c r="G216" t="str">
        <f t="shared" si="7"/>
        <v>Saturday</v>
      </c>
    </row>
    <row r="217" spans="1:7" x14ac:dyDescent="0.3">
      <c r="A217" s="4">
        <v>44289</v>
      </c>
      <c r="B217" t="s">
        <v>10</v>
      </c>
      <c r="C217" t="s">
        <v>39</v>
      </c>
      <c r="D217">
        <v>4</v>
      </c>
      <c r="E217">
        <f>VLOOKUP(B217,'SKU Master'!$B$1:$E$31,4,FALSE)</f>
        <v>122</v>
      </c>
      <c r="F217" s="5">
        <f t="shared" si="6"/>
        <v>488</v>
      </c>
      <c r="G217" t="str">
        <f t="shared" si="7"/>
        <v>Saturday</v>
      </c>
    </row>
    <row r="218" spans="1:7" x14ac:dyDescent="0.3">
      <c r="A218" s="4">
        <v>44289</v>
      </c>
      <c r="B218" t="s">
        <v>11</v>
      </c>
      <c r="C218" t="s">
        <v>39</v>
      </c>
      <c r="D218">
        <v>3</v>
      </c>
      <c r="E218">
        <f>VLOOKUP(B218,'SKU Master'!$B$1:$E$31,4,FALSE)</f>
        <v>96</v>
      </c>
      <c r="F218" s="5">
        <f t="shared" si="6"/>
        <v>288</v>
      </c>
      <c r="G218" t="str">
        <f t="shared" si="7"/>
        <v>Saturday</v>
      </c>
    </row>
    <row r="219" spans="1:7" x14ac:dyDescent="0.3">
      <c r="A219" s="4">
        <v>44289</v>
      </c>
      <c r="B219" t="s">
        <v>12</v>
      </c>
      <c r="C219" t="s">
        <v>39</v>
      </c>
      <c r="D219">
        <v>0</v>
      </c>
      <c r="E219">
        <f>VLOOKUP(B219,'SKU Master'!$B$1:$E$31,4,FALSE)</f>
        <v>73</v>
      </c>
      <c r="F219" s="5">
        <f t="shared" si="6"/>
        <v>0</v>
      </c>
      <c r="G219" t="str">
        <f t="shared" si="7"/>
        <v>Saturday</v>
      </c>
    </row>
    <row r="220" spans="1:7" x14ac:dyDescent="0.3">
      <c r="A220" s="4">
        <v>44289</v>
      </c>
      <c r="B220" t="s">
        <v>14</v>
      </c>
      <c r="C220" t="s">
        <v>39</v>
      </c>
      <c r="D220">
        <v>0</v>
      </c>
      <c r="E220">
        <f>VLOOKUP(B220,'SKU Master'!$B$1:$E$31,4,FALSE)</f>
        <v>225</v>
      </c>
      <c r="F220" s="5">
        <f t="shared" si="6"/>
        <v>0</v>
      </c>
      <c r="G220" t="str">
        <f t="shared" si="7"/>
        <v>Saturday</v>
      </c>
    </row>
    <row r="221" spans="1:7" x14ac:dyDescent="0.3">
      <c r="A221" s="4">
        <v>44289</v>
      </c>
      <c r="B221" t="s">
        <v>16</v>
      </c>
      <c r="C221" t="s">
        <v>39</v>
      </c>
      <c r="D221">
        <v>0</v>
      </c>
      <c r="E221">
        <f>VLOOKUP(B221,'SKU Master'!$B$1:$E$31,4,FALSE)</f>
        <v>559</v>
      </c>
      <c r="F221" s="5">
        <f t="shared" si="6"/>
        <v>0</v>
      </c>
      <c r="G221" t="str">
        <f t="shared" si="7"/>
        <v>Saturday</v>
      </c>
    </row>
    <row r="222" spans="1:7" x14ac:dyDescent="0.3">
      <c r="A222" s="4">
        <v>44289</v>
      </c>
      <c r="B222" t="s">
        <v>17</v>
      </c>
      <c r="C222" t="s">
        <v>39</v>
      </c>
      <c r="D222">
        <v>13</v>
      </c>
      <c r="E222">
        <f>VLOOKUP(B222,'SKU Master'!$B$1:$E$31,4,FALSE)</f>
        <v>3199</v>
      </c>
      <c r="F222" s="5">
        <f t="shared" si="6"/>
        <v>41587</v>
      </c>
      <c r="G222" t="str">
        <f t="shared" si="7"/>
        <v>Saturday</v>
      </c>
    </row>
    <row r="223" spans="1:7" x14ac:dyDescent="0.3">
      <c r="A223" s="4">
        <v>44289</v>
      </c>
      <c r="B223" t="s">
        <v>18</v>
      </c>
      <c r="C223" t="s">
        <v>39</v>
      </c>
      <c r="D223">
        <v>4</v>
      </c>
      <c r="E223">
        <f>VLOOKUP(B223,'SKU Master'!$B$1:$E$31,4,FALSE)</f>
        <v>371</v>
      </c>
      <c r="F223" s="5">
        <f t="shared" si="6"/>
        <v>1484</v>
      </c>
      <c r="G223" t="str">
        <f t="shared" si="7"/>
        <v>Saturday</v>
      </c>
    </row>
    <row r="224" spans="1:7" x14ac:dyDescent="0.3">
      <c r="A224" s="4">
        <v>44289</v>
      </c>
      <c r="B224" t="s">
        <v>19</v>
      </c>
      <c r="C224" t="s">
        <v>39</v>
      </c>
      <c r="D224">
        <v>7</v>
      </c>
      <c r="E224">
        <f>VLOOKUP(B224,'SKU Master'!$B$1:$E$31,4,FALSE)</f>
        <v>2300</v>
      </c>
      <c r="F224" s="5">
        <f t="shared" si="6"/>
        <v>16100</v>
      </c>
      <c r="G224" t="str">
        <f t="shared" si="7"/>
        <v>Saturday</v>
      </c>
    </row>
    <row r="225" spans="1:7" x14ac:dyDescent="0.3">
      <c r="A225" s="4">
        <v>44289</v>
      </c>
      <c r="B225" t="s">
        <v>20</v>
      </c>
      <c r="C225" t="s">
        <v>39</v>
      </c>
      <c r="D225">
        <v>3</v>
      </c>
      <c r="E225">
        <f>VLOOKUP(B225,'SKU Master'!$B$1:$E$31,4,FALSE)</f>
        <v>499</v>
      </c>
      <c r="F225" s="5">
        <f t="shared" si="6"/>
        <v>1497</v>
      </c>
      <c r="G225" t="str">
        <f t="shared" si="7"/>
        <v>Saturday</v>
      </c>
    </row>
    <row r="226" spans="1:7" x14ac:dyDescent="0.3">
      <c r="A226" s="4">
        <v>44289</v>
      </c>
      <c r="B226" t="s">
        <v>21</v>
      </c>
      <c r="C226" t="s">
        <v>39</v>
      </c>
      <c r="D226">
        <v>0</v>
      </c>
      <c r="E226">
        <f>VLOOKUP(B226,'SKU Master'!$B$1:$E$31,4,FALSE)</f>
        <v>299</v>
      </c>
      <c r="F226" s="5">
        <f t="shared" si="6"/>
        <v>0</v>
      </c>
      <c r="G226" t="str">
        <f t="shared" si="7"/>
        <v>Saturday</v>
      </c>
    </row>
    <row r="227" spans="1:7" x14ac:dyDescent="0.3">
      <c r="A227" s="4">
        <v>44289</v>
      </c>
      <c r="B227" t="s">
        <v>22</v>
      </c>
      <c r="C227" t="s">
        <v>39</v>
      </c>
      <c r="D227">
        <v>0</v>
      </c>
      <c r="E227">
        <f>VLOOKUP(B227,'SKU Master'!$B$1:$E$31,4,FALSE)</f>
        <v>901</v>
      </c>
      <c r="F227" s="5">
        <f t="shared" si="6"/>
        <v>0</v>
      </c>
      <c r="G227" t="str">
        <f t="shared" si="7"/>
        <v>Saturday</v>
      </c>
    </row>
    <row r="228" spans="1:7" x14ac:dyDescent="0.3">
      <c r="A228" s="4">
        <v>44289</v>
      </c>
      <c r="B228" t="s">
        <v>23</v>
      </c>
      <c r="C228" t="s">
        <v>39</v>
      </c>
      <c r="D228">
        <v>1</v>
      </c>
      <c r="E228">
        <f>VLOOKUP(B228,'SKU Master'!$B$1:$E$31,4,FALSE)</f>
        <v>929</v>
      </c>
      <c r="F228" s="5">
        <f t="shared" si="6"/>
        <v>929</v>
      </c>
      <c r="G228" t="str">
        <f t="shared" si="7"/>
        <v>Saturday</v>
      </c>
    </row>
    <row r="229" spans="1:7" x14ac:dyDescent="0.3">
      <c r="A229" s="4">
        <v>44289</v>
      </c>
      <c r="B229" t="s">
        <v>24</v>
      </c>
      <c r="C229" t="s">
        <v>39</v>
      </c>
      <c r="D229">
        <v>0</v>
      </c>
      <c r="E229">
        <f>VLOOKUP(B229,'SKU Master'!$B$1:$E$31,4,FALSE)</f>
        <v>1030</v>
      </c>
      <c r="F229" s="5">
        <f t="shared" si="6"/>
        <v>0</v>
      </c>
      <c r="G229" t="str">
        <f t="shared" si="7"/>
        <v>Saturday</v>
      </c>
    </row>
    <row r="230" spans="1:7" x14ac:dyDescent="0.3">
      <c r="A230" s="4">
        <v>44289</v>
      </c>
      <c r="B230" t="s">
        <v>25</v>
      </c>
      <c r="C230" t="s">
        <v>39</v>
      </c>
      <c r="D230">
        <v>0</v>
      </c>
      <c r="E230">
        <f>VLOOKUP(B230,'SKU Master'!$B$1:$E$31,4,FALSE)</f>
        <v>1222</v>
      </c>
      <c r="F230" s="5">
        <f t="shared" si="6"/>
        <v>0</v>
      </c>
      <c r="G230" t="str">
        <f t="shared" si="7"/>
        <v>Saturday</v>
      </c>
    </row>
    <row r="231" spans="1:7" x14ac:dyDescent="0.3">
      <c r="A231" s="4">
        <v>44289</v>
      </c>
      <c r="B231" t="s">
        <v>26</v>
      </c>
      <c r="C231" t="s">
        <v>39</v>
      </c>
      <c r="D231">
        <v>0</v>
      </c>
      <c r="E231">
        <f>VLOOKUP(B231,'SKU Master'!$B$1:$E$31,4,FALSE)</f>
        <v>649</v>
      </c>
      <c r="F231" s="5">
        <f t="shared" si="6"/>
        <v>0</v>
      </c>
      <c r="G231" t="str">
        <f t="shared" si="7"/>
        <v>Saturday</v>
      </c>
    </row>
    <row r="232" spans="1:7" x14ac:dyDescent="0.3">
      <c r="A232" s="4">
        <v>44289</v>
      </c>
      <c r="B232" t="s">
        <v>27</v>
      </c>
      <c r="C232" t="s">
        <v>39</v>
      </c>
      <c r="D232">
        <v>17</v>
      </c>
      <c r="E232">
        <f>VLOOKUP(B232,'SKU Master'!$B$1:$E$31,4,FALSE)</f>
        <v>1800</v>
      </c>
      <c r="F232" s="5">
        <f t="shared" si="6"/>
        <v>30600</v>
      </c>
      <c r="G232" t="str">
        <f t="shared" si="7"/>
        <v>Saturday</v>
      </c>
    </row>
    <row r="233" spans="1:7" x14ac:dyDescent="0.3">
      <c r="A233" s="4">
        <v>44289</v>
      </c>
      <c r="B233" t="s">
        <v>28</v>
      </c>
      <c r="C233" t="s">
        <v>39</v>
      </c>
      <c r="D233">
        <v>11</v>
      </c>
      <c r="E233">
        <f>VLOOKUP(B233,'SKU Master'!$B$1:$E$31,4,FALSE)</f>
        <v>345</v>
      </c>
      <c r="F233" s="5">
        <f t="shared" si="6"/>
        <v>3795</v>
      </c>
      <c r="G233" t="str">
        <f t="shared" si="7"/>
        <v>Saturday</v>
      </c>
    </row>
    <row r="234" spans="1:7" x14ac:dyDescent="0.3">
      <c r="A234" s="4">
        <v>44289</v>
      </c>
      <c r="B234" t="s">
        <v>29</v>
      </c>
      <c r="C234" t="s">
        <v>39</v>
      </c>
      <c r="D234">
        <v>7</v>
      </c>
      <c r="E234">
        <f>VLOOKUP(B234,'SKU Master'!$B$1:$E$31,4,FALSE)</f>
        <v>350</v>
      </c>
      <c r="F234" s="5">
        <f t="shared" si="6"/>
        <v>2450</v>
      </c>
      <c r="G234" t="str">
        <f t="shared" si="7"/>
        <v>Saturday</v>
      </c>
    </row>
    <row r="235" spans="1:7" x14ac:dyDescent="0.3">
      <c r="A235" s="4">
        <v>44289</v>
      </c>
      <c r="B235" t="s">
        <v>30</v>
      </c>
      <c r="C235" t="s">
        <v>39</v>
      </c>
      <c r="D235">
        <v>6</v>
      </c>
      <c r="E235">
        <f>VLOOKUP(B235,'SKU Master'!$B$1:$E$31,4,FALSE)</f>
        <v>1575</v>
      </c>
      <c r="F235" s="5">
        <f t="shared" si="6"/>
        <v>9450</v>
      </c>
      <c r="G235" t="str">
        <f t="shared" si="7"/>
        <v>Saturday</v>
      </c>
    </row>
    <row r="236" spans="1:7" x14ac:dyDescent="0.3">
      <c r="A236" s="4">
        <v>44289</v>
      </c>
      <c r="B236" t="s">
        <v>31</v>
      </c>
      <c r="C236" t="s">
        <v>39</v>
      </c>
      <c r="D236">
        <v>4</v>
      </c>
      <c r="E236">
        <f>VLOOKUP(B236,'SKU Master'!$B$1:$E$31,4,FALSE)</f>
        <v>1045</v>
      </c>
      <c r="F236" s="5">
        <f t="shared" si="6"/>
        <v>4180</v>
      </c>
      <c r="G236" t="str">
        <f t="shared" si="7"/>
        <v>Saturday</v>
      </c>
    </row>
    <row r="237" spans="1:7" x14ac:dyDescent="0.3">
      <c r="A237" s="4">
        <v>44289</v>
      </c>
      <c r="B237" t="s">
        <v>32</v>
      </c>
      <c r="C237" t="s">
        <v>39</v>
      </c>
      <c r="D237">
        <v>1</v>
      </c>
      <c r="E237">
        <f>VLOOKUP(B237,'SKU Master'!$B$1:$E$31,4,FALSE)</f>
        <v>1186</v>
      </c>
      <c r="F237" s="5">
        <f t="shared" si="6"/>
        <v>1186</v>
      </c>
      <c r="G237" t="str">
        <f t="shared" si="7"/>
        <v>Saturday</v>
      </c>
    </row>
    <row r="238" spans="1:7" x14ac:dyDescent="0.3">
      <c r="A238" s="4">
        <v>44289</v>
      </c>
      <c r="B238" t="s">
        <v>33</v>
      </c>
      <c r="C238" t="s">
        <v>39</v>
      </c>
      <c r="D238">
        <v>0</v>
      </c>
      <c r="E238">
        <f>VLOOKUP(B238,'SKU Master'!$B$1:$E$31,4,FALSE)</f>
        <v>374</v>
      </c>
      <c r="F238" s="5">
        <f t="shared" si="6"/>
        <v>0</v>
      </c>
      <c r="G238" t="str">
        <f t="shared" si="7"/>
        <v>Saturday</v>
      </c>
    </row>
    <row r="239" spans="1:7" x14ac:dyDescent="0.3">
      <c r="A239" s="4">
        <v>44289</v>
      </c>
      <c r="B239" t="s">
        <v>34</v>
      </c>
      <c r="C239" t="s">
        <v>39</v>
      </c>
      <c r="D239">
        <v>1</v>
      </c>
      <c r="E239">
        <f>VLOOKUP(B239,'SKU Master'!$B$1:$E$31,4,FALSE)</f>
        <v>1500</v>
      </c>
      <c r="F239" s="5">
        <f t="shared" si="6"/>
        <v>1500</v>
      </c>
      <c r="G239" t="str">
        <f t="shared" si="7"/>
        <v>Saturday</v>
      </c>
    </row>
    <row r="240" spans="1:7" x14ac:dyDescent="0.3">
      <c r="A240" s="4">
        <v>44289</v>
      </c>
      <c r="B240" t="s">
        <v>35</v>
      </c>
      <c r="C240" t="s">
        <v>39</v>
      </c>
      <c r="D240">
        <v>0</v>
      </c>
      <c r="E240">
        <f>VLOOKUP(B240,'SKU Master'!$B$1:$E$31,4,FALSE)</f>
        <v>1800</v>
      </c>
      <c r="F240" s="5">
        <f t="shared" si="6"/>
        <v>0</v>
      </c>
      <c r="G240" t="str">
        <f t="shared" si="7"/>
        <v>Saturday</v>
      </c>
    </row>
    <row r="241" spans="1:7" x14ac:dyDescent="0.3">
      <c r="A241" s="4">
        <v>44289</v>
      </c>
      <c r="B241" t="s">
        <v>36</v>
      </c>
      <c r="C241" t="s">
        <v>39</v>
      </c>
      <c r="D241">
        <v>0</v>
      </c>
      <c r="E241">
        <f>VLOOKUP(B241,'SKU Master'!$B$1:$E$31,4,FALSE)</f>
        <v>1477</v>
      </c>
      <c r="F241" s="5">
        <f t="shared" si="6"/>
        <v>0</v>
      </c>
      <c r="G241" t="str">
        <f t="shared" si="7"/>
        <v>Saturday</v>
      </c>
    </row>
    <row r="242" spans="1:7" x14ac:dyDescent="0.3">
      <c r="A242" s="4">
        <v>44289</v>
      </c>
      <c r="B242" t="s">
        <v>5</v>
      </c>
      <c r="C242" t="s">
        <v>40</v>
      </c>
      <c r="D242">
        <v>4</v>
      </c>
      <c r="E242">
        <f>VLOOKUP(B242,'SKU Master'!$B$1:$E$31,4,FALSE)</f>
        <v>210</v>
      </c>
      <c r="F242" s="5">
        <f t="shared" si="6"/>
        <v>840</v>
      </c>
      <c r="G242" t="str">
        <f t="shared" si="7"/>
        <v>Saturday</v>
      </c>
    </row>
    <row r="243" spans="1:7" x14ac:dyDescent="0.3">
      <c r="A243" s="4">
        <v>44289</v>
      </c>
      <c r="B243" t="s">
        <v>6</v>
      </c>
      <c r="C243" t="s">
        <v>40</v>
      </c>
      <c r="D243">
        <v>4</v>
      </c>
      <c r="E243">
        <f>VLOOKUP(B243,'SKU Master'!$B$1:$E$31,4,FALSE)</f>
        <v>199</v>
      </c>
      <c r="F243" s="5">
        <f t="shared" si="6"/>
        <v>796</v>
      </c>
      <c r="G243" t="str">
        <f t="shared" si="7"/>
        <v>Saturday</v>
      </c>
    </row>
    <row r="244" spans="1:7" x14ac:dyDescent="0.3">
      <c r="A244" s="4">
        <v>44289</v>
      </c>
      <c r="B244" t="s">
        <v>7</v>
      </c>
      <c r="C244" t="s">
        <v>40</v>
      </c>
      <c r="D244">
        <v>4</v>
      </c>
      <c r="E244">
        <f>VLOOKUP(B244,'SKU Master'!$B$1:$E$31,4,FALSE)</f>
        <v>322</v>
      </c>
      <c r="F244" s="5">
        <f t="shared" si="6"/>
        <v>1288</v>
      </c>
      <c r="G244" t="str">
        <f t="shared" si="7"/>
        <v>Saturday</v>
      </c>
    </row>
    <row r="245" spans="1:7" x14ac:dyDescent="0.3">
      <c r="A245" s="4">
        <v>44289</v>
      </c>
      <c r="B245" t="s">
        <v>8</v>
      </c>
      <c r="C245" t="s">
        <v>40</v>
      </c>
      <c r="D245">
        <v>4</v>
      </c>
      <c r="E245">
        <f>VLOOKUP(B245,'SKU Master'!$B$1:$E$31,4,FALSE)</f>
        <v>161</v>
      </c>
      <c r="F245" s="5">
        <f t="shared" si="6"/>
        <v>644</v>
      </c>
      <c r="G245" t="str">
        <f t="shared" si="7"/>
        <v>Saturday</v>
      </c>
    </row>
    <row r="246" spans="1:7" x14ac:dyDescent="0.3">
      <c r="A246" s="4">
        <v>44289</v>
      </c>
      <c r="B246" t="s">
        <v>9</v>
      </c>
      <c r="C246" t="s">
        <v>40</v>
      </c>
      <c r="D246">
        <v>3</v>
      </c>
      <c r="E246">
        <f>VLOOKUP(B246,'SKU Master'!$B$1:$E$31,4,FALSE)</f>
        <v>109</v>
      </c>
      <c r="F246" s="5">
        <f t="shared" si="6"/>
        <v>327</v>
      </c>
      <c r="G246" t="str">
        <f t="shared" si="7"/>
        <v>Saturday</v>
      </c>
    </row>
    <row r="247" spans="1:7" x14ac:dyDescent="0.3">
      <c r="A247" s="4">
        <v>44289</v>
      </c>
      <c r="B247" t="s">
        <v>10</v>
      </c>
      <c r="C247" t="s">
        <v>40</v>
      </c>
      <c r="D247">
        <v>1</v>
      </c>
      <c r="E247">
        <f>VLOOKUP(B247,'SKU Master'!$B$1:$E$31,4,FALSE)</f>
        <v>122</v>
      </c>
      <c r="F247" s="5">
        <f t="shared" si="6"/>
        <v>122</v>
      </c>
      <c r="G247" t="str">
        <f t="shared" si="7"/>
        <v>Saturday</v>
      </c>
    </row>
    <row r="248" spans="1:7" x14ac:dyDescent="0.3">
      <c r="A248" s="4">
        <v>44289</v>
      </c>
      <c r="B248" t="s">
        <v>11</v>
      </c>
      <c r="C248" t="s">
        <v>40</v>
      </c>
      <c r="D248">
        <v>3</v>
      </c>
      <c r="E248">
        <f>VLOOKUP(B248,'SKU Master'!$B$1:$E$31,4,FALSE)</f>
        <v>96</v>
      </c>
      <c r="F248" s="5">
        <f t="shared" si="6"/>
        <v>288</v>
      </c>
      <c r="G248" t="str">
        <f t="shared" si="7"/>
        <v>Saturday</v>
      </c>
    </row>
    <row r="249" spans="1:7" x14ac:dyDescent="0.3">
      <c r="A249" s="4">
        <v>44289</v>
      </c>
      <c r="B249" t="s">
        <v>12</v>
      </c>
      <c r="C249" t="s">
        <v>40</v>
      </c>
      <c r="D249">
        <v>0</v>
      </c>
      <c r="E249">
        <f>VLOOKUP(B249,'SKU Master'!$B$1:$E$31,4,FALSE)</f>
        <v>73</v>
      </c>
      <c r="F249" s="5">
        <f t="shared" si="6"/>
        <v>0</v>
      </c>
      <c r="G249" t="str">
        <f t="shared" si="7"/>
        <v>Saturday</v>
      </c>
    </row>
    <row r="250" spans="1:7" x14ac:dyDescent="0.3">
      <c r="A250" s="4">
        <v>44289</v>
      </c>
      <c r="B250" t="s">
        <v>14</v>
      </c>
      <c r="C250" t="s">
        <v>40</v>
      </c>
      <c r="D250">
        <v>0</v>
      </c>
      <c r="E250">
        <f>VLOOKUP(B250,'SKU Master'!$B$1:$E$31,4,FALSE)</f>
        <v>225</v>
      </c>
      <c r="F250" s="5">
        <f t="shared" si="6"/>
        <v>0</v>
      </c>
      <c r="G250" t="str">
        <f t="shared" si="7"/>
        <v>Saturday</v>
      </c>
    </row>
    <row r="251" spans="1:7" x14ac:dyDescent="0.3">
      <c r="A251" s="4">
        <v>44289</v>
      </c>
      <c r="B251" t="s">
        <v>16</v>
      </c>
      <c r="C251" t="s">
        <v>40</v>
      </c>
      <c r="D251">
        <v>1</v>
      </c>
      <c r="E251">
        <f>VLOOKUP(B251,'SKU Master'!$B$1:$E$31,4,FALSE)</f>
        <v>559</v>
      </c>
      <c r="F251" s="5">
        <f t="shared" si="6"/>
        <v>559</v>
      </c>
      <c r="G251" t="str">
        <f t="shared" si="7"/>
        <v>Saturday</v>
      </c>
    </row>
    <row r="252" spans="1:7" x14ac:dyDescent="0.3">
      <c r="A252" s="4">
        <v>44289</v>
      </c>
      <c r="B252" t="s">
        <v>17</v>
      </c>
      <c r="C252" t="s">
        <v>40</v>
      </c>
      <c r="D252">
        <v>23</v>
      </c>
      <c r="E252">
        <f>VLOOKUP(B252,'SKU Master'!$B$1:$E$31,4,FALSE)</f>
        <v>3199</v>
      </c>
      <c r="F252" s="5">
        <f t="shared" si="6"/>
        <v>73577</v>
      </c>
      <c r="G252" t="str">
        <f t="shared" si="7"/>
        <v>Saturday</v>
      </c>
    </row>
    <row r="253" spans="1:7" x14ac:dyDescent="0.3">
      <c r="A253" s="4">
        <v>44289</v>
      </c>
      <c r="B253" t="s">
        <v>18</v>
      </c>
      <c r="C253" t="s">
        <v>40</v>
      </c>
      <c r="D253">
        <v>13</v>
      </c>
      <c r="E253">
        <f>VLOOKUP(B253,'SKU Master'!$B$1:$E$31,4,FALSE)</f>
        <v>371</v>
      </c>
      <c r="F253" s="5">
        <f t="shared" si="6"/>
        <v>4823</v>
      </c>
      <c r="G253" t="str">
        <f t="shared" si="7"/>
        <v>Saturday</v>
      </c>
    </row>
    <row r="254" spans="1:7" x14ac:dyDescent="0.3">
      <c r="A254" s="4">
        <v>44289</v>
      </c>
      <c r="B254" t="s">
        <v>19</v>
      </c>
      <c r="C254" t="s">
        <v>40</v>
      </c>
      <c r="D254">
        <v>3</v>
      </c>
      <c r="E254">
        <f>VLOOKUP(B254,'SKU Master'!$B$1:$E$31,4,FALSE)</f>
        <v>2300</v>
      </c>
      <c r="F254" s="5">
        <f t="shared" si="6"/>
        <v>6900</v>
      </c>
      <c r="G254" t="str">
        <f t="shared" si="7"/>
        <v>Saturday</v>
      </c>
    </row>
    <row r="255" spans="1:7" x14ac:dyDescent="0.3">
      <c r="A255" s="4">
        <v>44289</v>
      </c>
      <c r="B255" t="s">
        <v>20</v>
      </c>
      <c r="C255" t="s">
        <v>40</v>
      </c>
      <c r="D255">
        <v>5</v>
      </c>
      <c r="E255">
        <f>VLOOKUP(B255,'SKU Master'!$B$1:$E$31,4,FALSE)</f>
        <v>499</v>
      </c>
      <c r="F255" s="5">
        <f t="shared" si="6"/>
        <v>2495</v>
      </c>
      <c r="G255" t="str">
        <f t="shared" si="7"/>
        <v>Saturday</v>
      </c>
    </row>
    <row r="256" spans="1:7" x14ac:dyDescent="0.3">
      <c r="A256" s="4">
        <v>44289</v>
      </c>
      <c r="B256" t="s">
        <v>21</v>
      </c>
      <c r="C256" t="s">
        <v>40</v>
      </c>
      <c r="D256">
        <v>5</v>
      </c>
      <c r="E256">
        <f>VLOOKUP(B256,'SKU Master'!$B$1:$E$31,4,FALSE)</f>
        <v>299</v>
      </c>
      <c r="F256" s="5">
        <f t="shared" si="6"/>
        <v>1495</v>
      </c>
      <c r="G256" t="str">
        <f t="shared" si="7"/>
        <v>Saturday</v>
      </c>
    </row>
    <row r="257" spans="1:7" x14ac:dyDescent="0.3">
      <c r="A257" s="4">
        <v>44289</v>
      </c>
      <c r="B257" t="s">
        <v>22</v>
      </c>
      <c r="C257" t="s">
        <v>40</v>
      </c>
      <c r="D257">
        <v>5</v>
      </c>
      <c r="E257">
        <f>VLOOKUP(B257,'SKU Master'!$B$1:$E$31,4,FALSE)</f>
        <v>901</v>
      </c>
      <c r="F257" s="5">
        <f t="shared" si="6"/>
        <v>4505</v>
      </c>
      <c r="G257" t="str">
        <f t="shared" si="7"/>
        <v>Saturday</v>
      </c>
    </row>
    <row r="258" spans="1:7" x14ac:dyDescent="0.3">
      <c r="A258" s="4">
        <v>44289</v>
      </c>
      <c r="B258" t="s">
        <v>23</v>
      </c>
      <c r="C258" t="s">
        <v>40</v>
      </c>
      <c r="D258">
        <v>4</v>
      </c>
      <c r="E258">
        <f>VLOOKUP(B258,'SKU Master'!$B$1:$E$31,4,FALSE)</f>
        <v>929</v>
      </c>
      <c r="F258" s="5">
        <f t="shared" ref="F258:F321" si="8">D258*E258</f>
        <v>3716</v>
      </c>
      <c r="G258" t="str">
        <f t="shared" ref="G258:G321" si="9">TEXT(A258,"dddd")</f>
        <v>Saturday</v>
      </c>
    </row>
    <row r="259" spans="1:7" x14ac:dyDescent="0.3">
      <c r="A259" s="4">
        <v>44289</v>
      </c>
      <c r="B259" t="s">
        <v>24</v>
      </c>
      <c r="C259" t="s">
        <v>40</v>
      </c>
      <c r="D259">
        <v>2</v>
      </c>
      <c r="E259">
        <f>VLOOKUP(B259,'SKU Master'!$B$1:$E$31,4,FALSE)</f>
        <v>1030</v>
      </c>
      <c r="F259" s="5">
        <f t="shared" si="8"/>
        <v>2060</v>
      </c>
      <c r="G259" t="str">
        <f t="shared" si="9"/>
        <v>Saturday</v>
      </c>
    </row>
    <row r="260" spans="1:7" x14ac:dyDescent="0.3">
      <c r="A260" s="4">
        <v>44289</v>
      </c>
      <c r="B260" t="s">
        <v>25</v>
      </c>
      <c r="C260" t="s">
        <v>40</v>
      </c>
      <c r="D260">
        <v>1</v>
      </c>
      <c r="E260">
        <f>VLOOKUP(B260,'SKU Master'!$B$1:$E$31,4,FALSE)</f>
        <v>1222</v>
      </c>
      <c r="F260" s="5">
        <f t="shared" si="8"/>
        <v>1222</v>
      </c>
      <c r="G260" t="str">
        <f t="shared" si="9"/>
        <v>Saturday</v>
      </c>
    </row>
    <row r="261" spans="1:7" x14ac:dyDescent="0.3">
      <c r="A261" s="4">
        <v>44289</v>
      </c>
      <c r="B261" t="s">
        <v>26</v>
      </c>
      <c r="C261" t="s">
        <v>40</v>
      </c>
      <c r="D261">
        <v>3</v>
      </c>
      <c r="E261">
        <f>VLOOKUP(B261,'SKU Master'!$B$1:$E$31,4,FALSE)</f>
        <v>649</v>
      </c>
      <c r="F261" s="5">
        <f t="shared" si="8"/>
        <v>1947</v>
      </c>
      <c r="G261" t="str">
        <f t="shared" si="9"/>
        <v>Saturday</v>
      </c>
    </row>
    <row r="262" spans="1:7" x14ac:dyDescent="0.3">
      <c r="A262" s="4">
        <v>44289</v>
      </c>
      <c r="B262" t="s">
        <v>27</v>
      </c>
      <c r="C262" t="s">
        <v>40</v>
      </c>
      <c r="D262">
        <v>11</v>
      </c>
      <c r="E262">
        <f>VLOOKUP(B262,'SKU Master'!$B$1:$E$31,4,FALSE)</f>
        <v>1800</v>
      </c>
      <c r="F262" s="5">
        <f t="shared" si="8"/>
        <v>19800</v>
      </c>
      <c r="G262" t="str">
        <f t="shared" si="9"/>
        <v>Saturday</v>
      </c>
    </row>
    <row r="263" spans="1:7" x14ac:dyDescent="0.3">
      <c r="A263" s="4">
        <v>44289</v>
      </c>
      <c r="B263" t="s">
        <v>28</v>
      </c>
      <c r="C263" t="s">
        <v>40</v>
      </c>
      <c r="D263">
        <v>8</v>
      </c>
      <c r="E263">
        <f>VLOOKUP(B263,'SKU Master'!$B$1:$E$31,4,FALSE)</f>
        <v>345</v>
      </c>
      <c r="F263" s="5">
        <f t="shared" si="8"/>
        <v>2760</v>
      </c>
      <c r="G263" t="str">
        <f t="shared" si="9"/>
        <v>Saturday</v>
      </c>
    </row>
    <row r="264" spans="1:7" x14ac:dyDescent="0.3">
      <c r="A264" s="4">
        <v>44289</v>
      </c>
      <c r="B264" t="s">
        <v>29</v>
      </c>
      <c r="C264" t="s">
        <v>40</v>
      </c>
      <c r="D264">
        <v>4</v>
      </c>
      <c r="E264">
        <f>VLOOKUP(B264,'SKU Master'!$B$1:$E$31,4,FALSE)</f>
        <v>350</v>
      </c>
      <c r="F264" s="5">
        <f t="shared" si="8"/>
        <v>1400</v>
      </c>
      <c r="G264" t="str">
        <f t="shared" si="9"/>
        <v>Saturday</v>
      </c>
    </row>
    <row r="265" spans="1:7" x14ac:dyDescent="0.3">
      <c r="A265" s="4">
        <v>44289</v>
      </c>
      <c r="B265" t="s">
        <v>30</v>
      </c>
      <c r="C265" t="s">
        <v>40</v>
      </c>
      <c r="D265">
        <v>4</v>
      </c>
      <c r="E265">
        <f>VLOOKUP(B265,'SKU Master'!$B$1:$E$31,4,FALSE)</f>
        <v>1575</v>
      </c>
      <c r="F265" s="5">
        <f t="shared" si="8"/>
        <v>6300</v>
      </c>
      <c r="G265" t="str">
        <f t="shared" si="9"/>
        <v>Saturday</v>
      </c>
    </row>
    <row r="266" spans="1:7" x14ac:dyDescent="0.3">
      <c r="A266" s="4">
        <v>44289</v>
      </c>
      <c r="B266" t="s">
        <v>31</v>
      </c>
      <c r="C266" t="s">
        <v>40</v>
      </c>
      <c r="D266">
        <v>2</v>
      </c>
      <c r="E266">
        <f>VLOOKUP(B266,'SKU Master'!$B$1:$E$31,4,FALSE)</f>
        <v>1045</v>
      </c>
      <c r="F266" s="5">
        <f t="shared" si="8"/>
        <v>2090</v>
      </c>
      <c r="G266" t="str">
        <f t="shared" si="9"/>
        <v>Saturday</v>
      </c>
    </row>
    <row r="267" spans="1:7" x14ac:dyDescent="0.3">
      <c r="A267" s="4">
        <v>44289</v>
      </c>
      <c r="B267" t="s">
        <v>32</v>
      </c>
      <c r="C267" t="s">
        <v>40</v>
      </c>
      <c r="D267">
        <v>2</v>
      </c>
      <c r="E267">
        <f>VLOOKUP(B267,'SKU Master'!$B$1:$E$31,4,FALSE)</f>
        <v>1186</v>
      </c>
      <c r="F267" s="5">
        <f t="shared" si="8"/>
        <v>2372</v>
      </c>
      <c r="G267" t="str">
        <f t="shared" si="9"/>
        <v>Saturday</v>
      </c>
    </row>
    <row r="268" spans="1:7" x14ac:dyDescent="0.3">
      <c r="A268" s="4">
        <v>44289</v>
      </c>
      <c r="B268" t="s">
        <v>33</v>
      </c>
      <c r="C268" t="s">
        <v>40</v>
      </c>
      <c r="D268">
        <v>5</v>
      </c>
      <c r="E268">
        <f>VLOOKUP(B268,'SKU Master'!$B$1:$E$31,4,FALSE)</f>
        <v>374</v>
      </c>
      <c r="F268" s="5">
        <f t="shared" si="8"/>
        <v>1870</v>
      </c>
      <c r="G268" t="str">
        <f t="shared" si="9"/>
        <v>Saturday</v>
      </c>
    </row>
    <row r="269" spans="1:7" x14ac:dyDescent="0.3">
      <c r="A269" s="4">
        <v>44289</v>
      </c>
      <c r="B269" t="s">
        <v>34</v>
      </c>
      <c r="C269" t="s">
        <v>40</v>
      </c>
      <c r="D269">
        <v>2</v>
      </c>
      <c r="E269">
        <f>VLOOKUP(B269,'SKU Master'!$B$1:$E$31,4,FALSE)</f>
        <v>1500</v>
      </c>
      <c r="F269" s="5">
        <f t="shared" si="8"/>
        <v>3000</v>
      </c>
      <c r="G269" t="str">
        <f t="shared" si="9"/>
        <v>Saturday</v>
      </c>
    </row>
    <row r="270" spans="1:7" x14ac:dyDescent="0.3">
      <c r="A270" s="4">
        <v>44289</v>
      </c>
      <c r="B270" t="s">
        <v>35</v>
      </c>
      <c r="C270" t="s">
        <v>40</v>
      </c>
      <c r="D270">
        <v>2</v>
      </c>
      <c r="E270">
        <f>VLOOKUP(B270,'SKU Master'!$B$1:$E$31,4,FALSE)</f>
        <v>1800</v>
      </c>
      <c r="F270" s="5">
        <f t="shared" si="8"/>
        <v>3600</v>
      </c>
      <c r="G270" t="str">
        <f t="shared" si="9"/>
        <v>Saturday</v>
      </c>
    </row>
    <row r="271" spans="1:7" x14ac:dyDescent="0.3">
      <c r="A271" s="4">
        <v>44289</v>
      </c>
      <c r="B271" t="s">
        <v>36</v>
      </c>
      <c r="C271" t="s">
        <v>40</v>
      </c>
      <c r="D271">
        <v>0</v>
      </c>
      <c r="E271">
        <f>VLOOKUP(B271,'SKU Master'!$B$1:$E$31,4,FALSE)</f>
        <v>1477</v>
      </c>
      <c r="F271" s="5">
        <f t="shared" si="8"/>
        <v>0</v>
      </c>
      <c r="G271" t="str">
        <f t="shared" si="9"/>
        <v>Saturday</v>
      </c>
    </row>
    <row r="272" spans="1:7" x14ac:dyDescent="0.3">
      <c r="A272" s="4">
        <v>44290</v>
      </c>
      <c r="B272" t="s">
        <v>5</v>
      </c>
      <c r="C272" t="s">
        <v>38</v>
      </c>
      <c r="D272">
        <v>37</v>
      </c>
      <c r="E272">
        <f>VLOOKUP(B272,'SKU Master'!$B$1:$E$31,4,FALSE)</f>
        <v>210</v>
      </c>
      <c r="F272" s="5">
        <f t="shared" si="8"/>
        <v>7770</v>
      </c>
      <c r="G272" t="str">
        <f t="shared" si="9"/>
        <v>Sunday</v>
      </c>
    </row>
    <row r="273" spans="1:7" x14ac:dyDescent="0.3">
      <c r="A273" s="4">
        <v>44290</v>
      </c>
      <c r="B273" t="s">
        <v>6</v>
      </c>
      <c r="C273" t="s">
        <v>38</v>
      </c>
      <c r="D273">
        <v>13</v>
      </c>
      <c r="E273">
        <f>VLOOKUP(B273,'SKU Master'!$B$1:$E$31,4,FALSE)</f>
        <v>199</v>
      </c>
      <c r="F273" s="5">
        <f t="shared" si="8"/>
        <v>2587</v>
      </c>
      <c r="G273" t="str">
        <f t="shared" si="9"/>
        <v>Sunday</v>
      </c>
    </row>
    <row r="274" spans="1:7" x14ac:dyDescent="0.3">
      <c r="A274" s="4">
        <v>44290</v>
      </c>
      <c r="B274" t="s">
        <v>7</v>
      </c>
      <c r="C274" t="s">
        <v>38</v>
      </c>
      <c r="D274">
        <v>14</v>
      </c>
      <c r="E274">
        <f>VLOOKUP(B274,'SKU Master'!$B$1:$E$31,4,FALSE)</f>
        <v>322</v>
      </c>
      <c r="F274" s="5">
        <f t="shared" si="8"/>
        <v>4508</v>
      </c>
      <c r="G274" t="str">
        <f t="shared" si="9"/>
        <v>Sunday</v>
      </c>
    </row>
    <row r="275" spans="1:7" x14ac:dyDescent="0.3">
      <c r="A275" s="4">
        <v>44290</v>
      </c>
      <c r="B275" t="s">
        <v>8</v>
      </c>
      <c r="C275" t="s">
        <v>38</v>
      </c>
      <c r="D275">
        <v>9</v>
      </c>
      <c r="E275">
        <f>VLOOKUP(B275,'SKU Master'!$B$1:$E$31,4,FALSE)</f>
        <v>161</v>
      </c>
      <c r="F275" s="5">
        <f t="shared" si="8"/>
        <v>1449</v>
      </c>
      <c r="G275" t="str">
        <f t="shared" si="9"/>
        <v>Sunday</v>
      </c>
    </row>
    <row r="276" spans="1:7" x14ac:dyDescent="0.3">
      <c r="A276" s="4">
        <v>44290</v>
      </c>
      <c r="B276" t="s">
        <v>9</v>
      </c>
      <c r="C276" t="s">
        <v>38</v>
      </c>
      <c r="D276">
        <v>7</v>
      </c>
      <c r="E276">
        <f>VLOOKUP(B276,'SKU Master'!$B$1:$E$31,4,FALSE)</f>
        <v>109</v>
      </c>
      <c r="F276" s="5">
        <f t="shared" si="8"/>
        <v>763</v>
      </c>
      <c r="G276" t="str">
        <f t="shared" si="9"/>
        <v>Sunday</v>
      </c>
    </row>
    <row r="277" spans="1:7" x14ac:dyDescent="0.3">
      <c r="A277" s="4">
        <v>44290</v>
      </c>
      <c r="B277" t="s">
        <v>10</v>
      </c>
      <c r="C277" t="s">
        <v>38</v>
      </c>
      <c r="D277">
        <v>3</v>
      </c>
      <c r="E277">
        <f>VLOOKUP(B277,'SKU Master'!$B$1:$E$31,4,FALSE)</f>
        <v>122</v>
      </c>
      <c r="F277" s="5">
        <f t="shared" si="8"/>
        <v>366</v>
      </c>
      <c r="G277" t="str">
        <f t="shared" si="9"/>
        <v>Sunday</v>
      </c>
    </row>
    <row r="278" spans="1:7" x14ac:dyDescent="0.3">
      <c r="A278" s="4">
        <v>44290</v>
      </c>
      <c r="B278" t="s">
        <v>11</v>
      </c>
      <c r="C278" t="s">
        <v>38</v>
      </c>
      <c r="D278">
        <v>5</v>
      </c>
      <c r="E278">
        <f>VLOOKUP(B278,'SKU Master'!$B$1:$E$31,4,FALSE)</f>
        <v>96</v>
      </c>
      <c r="F278" s="5">
        <f t="shared" si="8"/>
        <v>480</v>
      </c>
      <c r="G278" t="str">
        <f t="shared" si="9"/>
        <v>Sunday</v>
      </c>
    </row>
    <row r="279" spans="1:7" x14ac:dyDescent="0.3">
      <c r="A279" s="4">
        <v>44290</v>
      </c>
      <c r="B279" t="s">
        <v>12</v>
      </c>
      <c r="C279" t="s">
        <v>38</v>
      </c>
      <c r="D279">
        <v>0</v>
      </c>
      <c r="E279">
        <f>VLOOKUP(B279,'SKU Master'!$B$1:$E$31,4,FALSE)</f>
        <v>73</v>
      </c>
      <c r="F279" s="5">
        <f t="shared" si="8"/>
        <v>0</v>
      </c>
      <c r="G279" t="str">
        <f t="shared" si="9"/>
        <v>Sunday</v>
      </c>
    </row>
    <row r="280" spans="1:7" x14ac:dyDescent="0.3">
      <c r="A280" s="4">
        <v>44290</v>
      </c>
      <c r="B280" t="s">
        <v>14</v>
      </c>
      <c r="C280" t="s">
        <v>38</v>
      </c>
      <c r="D280">
        <v>2</v>
      </c>
      <c r="E280">
        <f>VLOOKUP(B280,'SKU Master'!$B$1:$E$31,4,FALSE)</f>
        <v>225</v>
      </c>
      <c r="F280" s="5">
        <f t="shared" si="8"/>
        <v>450</v>
      </c>
      <c r="G280" t="str">
        <f t="shared" si="9"/>
        <v>Sunday</v>
      </c>
    </row>
    <row r="281" spans="1:7" x14ac:dyDescent="0.3">
      <c r="A281" s="4">
        <v>44290</v>
      </c>
      <c r="B281" t="s">
        <v>16</v>
      </c>
      <c r="C281" t="s">
        <v>38</v>
      </c>
      <c r="D281">
        <v>1</v>
      </c>
      <c r="E281">
        <f>VLOOKUP(B281,'SKU Master'!$B$1:$E$31,4,FALSE)</f>
        <v>559</v>
      </c>
      <c r="F281" s="5">
        <f t="shared" si="8"/>
        <v>559</v>
      </c>
      <c r="G281" t="str">
        <f t="shared" si="9"/>
        <v>Sunday</v>
      </c>
    </row>
    <row r="282" spans="1:7" x14ac:dyDescent="0.3">
      <c r="A282" s="4">
        <v>44290</v>
      </c>
      <c r="B282" t="s">
        <v>17</v>
      </c>
      <c r="C282" t="s">
        <v>38</v>
      </c>
      <c r="D282">
        <v>34</v>
      </c>
      <c r="E282">
        <f>VLOOKUP(B282,'SKU Master'!$B$1:$E$31,4,FALSE)</f>
        <v>3199</v>
      </c>
      <c r="F282" s="5">
        <f t="shared" si="8"/>
        <v>108766</v>
      </c>
      <c r="G282" t="str">
        <f t="shared" si="9"/>
        <v>Sunday</v>
      </c>
    </row>
    <row r="283" spans="1:7" x14ac:dyDescent="0.3">
      <c r="A283" s="4">
        <v>44290</v>
      </c>
      <c r="B283" t="s">
        <v>18</v>
      </c>
      <c r="C283" t="s">
        <v>38</v>
      </c>
      <c r="D283">
        <v>17</v>
      </c>
      <c r="E283">
        <f>VLOOKUP(B283,'SKU Master'!$B$1:$E$31,4,FALSE)</f>
        <v>371</v>
      </c>
      <c r="F283" s="5">
        <f t="shared" si="8"/>
        <v>6307</v>
      </c>
      <c r="G283" t="str">
        <f t="shared" si="9"/>
        <v>Sunday</v>
      </c>
    </row>
    <row r="284" spans="1:7" x14ac:dyDescent="0.3">
      <c r="A284" s="4">
        <v>44290</v>
      </c>
      <c r="B284" t="s">
        <v>19</v>
      </c>
      <c r="C284" t="s">
        <v>38</v>
      </c>
      <c r="D284">
        <v>13</v>
      </c>
      <c r="E284">
        <f>VLOOKUP(B284,'SKU Master'!$B$1:$E$31,4,FALSE)</f>
        <v>2300</v>
      </c>
      <c r="F284" s="5">
        <f t="shared" si="8"/>
        <v>29900</v>
      </c>
      <c r="G284" t="str">
        <f t="shared" si="9"/>
        <v>Sunday</v>
      </c>
    </row>
    <row r="285" spans="1:7" x14ac:dyDescent="0.3">
      <c r="A285" s="4">
        <v>44290</v>
      </c>
      <c r="B285" t="s">
        <v>20</v>
      </c>
      <c r="C285" t="s">
        <v>38</v>
      </c>
      <c r="D285">
        <v>10</v>
      </c>
      <c r="E285">
        <f>VLOOKUP(B285,'SKU Master'!$B$1:$E$31,4,FALSE)</f>
        <v>499</v>
      </c>
      <c r="F285" s="5">
        <f t="shared" si="8"/>
        <v>4990</v>
      </c>
      <c r="G285" t="str">
        <f t="shared" si="9"/>
        <v>Sunday</v>
      </c>
    </row>
    <row r="286" spans="1:7" x14ac:dyDescent="0.3">
      <c r="A286" s="4">
        <v>44290</v>
      </c>
      <c r="B286" t="s">
        <v>21</v>
      </c>
      <c r="C286" t="s">
        <v>38</v>
      </c>
      <c r="D286">
        <v>6</v>
      </c>
      <c r="E286">
        <f>VLOOKUP(B286,'SKU Master'!$B$1:$E$31,4,FALSE)</f>
        <v>299</v>
      </c>
      <c r="F286" s="5">
        <f t="shared" si="8"/>
        <v>1794</v>
      </c>
      <c r="G286" t="str">
        <f t="shared" si="9"/>
        <v>Sunday</v>
      </c>
    </row>
    <row r="287" spans="1:7" x14ac:dyDescent="0.3">
      <c r="A287" s="4">
        <v>44290</v>
      </c>
      <c r="B287" t="s">
        <v>22</v>
      </c>
      <c r="C287" t="s">
        <v>38</v>
      </c>
      <c r="D287">
        <v>3</v>
      </c>
      <c r="E287">
        <f>VLOOKUP(B287,'SKU Master'!$B$1:$E$31,4,FALSE)</f>
        <v>901</v>
      </c>
      <c r="F287" s="5">
        <f t="shared" si="8"/>
        <v>2703</v>
      </c>
      <c r="G287" t="str">
        <f t="shared" si="9"/>
        <v>Sunday</v>
      </c>
    </row>
    <row r="288" spans="1:7" x14ac:dyDescent="0.3">
      <c r="A288" s="4">
        <v>44290</v>
      </c>
      <c r="B288" t="s">
        <v>23</v>
      </c>
      <c r="C288" t="s">
        <v>38</v>
      </c>
      <c r="D288">
        <v>2</v>
      </c>
      <c r="E288">
        <f>VLOOKUP(B288,'SKU Master'!$B$1:$E$31,4,FALSE)</f>
        <v>929</v>
      </c>
      <c r="F288" s="5">
        <f t="shared" si="8"/>
        <v>1858</v>
      </c>
      <c r="G288" t="str">
        <f t="shared" si="9"/>
        <v>Sunday</v>
      </c>
    </row>
    <row r="289" spans="1:7" x14ac:dyDescent="0.3">
      <c r="A289" s="4">
        <v>44290</v>
      </c>
      <c r="B289" t="s">
        <v>24</v>
      </c>
      <c r="C289" t="s">
        <v>38</v>
      </c>
      <c r="D289">
        <v>2</v>
      </c>
      <c r="E289">
        <f>VLOOKUP(B289,'SKU Master'!$B$1:$E$31,4,FALSE)</f>
        <v>1030</v>
      </c>
      <c r="F289" s="5">
        <f t="shared" si="8"/>
        <v>2060</v>
      </c>
      <c r="G289" t="str">
        <f t="shared" si="9"/>
        <v>Sunday</v>
      </c>
    </row>
    <row r="290" spans="1:7" x14ac:dyDescent="0.3">
      <c r="A290" s="4">
        <v>44290</v>
      </c>
      <c r="B290" t="s">
        <v>25</v>
      </c>
      <c r="C290" t="s">
        <v>38</v>
      </c>
      <c r="D290">
        <v>2</v>
      </c>
      <c r="E290">
        <f>VLOOKUP(B290,'SKU Master'!$B$1:$E$31,4,FALSE)</f>
        <v>1222</v>
      </c>
      <c r="F290" s="5">
        <f t="shared" si="8"/>
        <v>2444</v>
      </c>
      <c r="G290" t="str">
        <f t="shared" si="9"/>
        <v>Sunday</v>
      </c>
    </row>
    <row r="291" spans="1:7" x14ac:dyDescent="0.3">
      <c r="A291" s="4">
        <v>44290</v>
      </c>
      <c r="B291" t="s">
        <v>26</v>
      </c>
      <c r="C291" t="s">
        <v>38</v>
      </c>
      <c r="D291">
        <v>0</v>
      </c>
      <c r="E291">
        <f>VLOOKUP(B291,'SKU Master'!$B$1:$E$31,4,FALSE)</f>
        <v>649</v>
      </c>
      <c r="F291" s="5">
        <f t="shared" si="8"/>
        <v>0</v>
      </c>
      <c r="G291" t="str">
        <f t="shared" si="9"/>
        <v>Sunday</v>
      </c>
    </row>
    <row r="292" spans="1:7" x14ac:dyDescent="0.3">
      <c r="A292" s="4">
        <v>44290</v>
      </c>
      <c r="B292" t="s">
        <v>27</v>
      </c>
      <c r="C292" t="s">
        <v>38</v>
      </c>
      <c r="D292">
        <v>29</v>
      </c>
      <c r="E292">
        <f>VLOOKUP(B292,'SKU Master'!$B$1:$E$31,4,FALSE)</f>
        <v>1800</v>
      </c>
      <c r="F292" s="5">
        <f t="shared" si="8"/>
        <v>52200</v>
      </c>
      <c r="G292" t="str">
        <f t="shared" si="9"/>
        <v>Sunday</v>
      </c>
    </row>
    <row r="293" spans="1:7" x14ac:dyDescent="0.3">
      <c r="A293" s="4">
        <v>44290</v>
      </c>
      <c r="B293" t="s">
        <v>28</v>
      </c>
      <c r="C293" t="s">
        <v>38</v>
      </c>
      <c r="D293">
        <v>14</v>
      </c>
      <c r="E293">
        <f>VLOOKUP(B293,'SKU Master'!$B$1:$E$31,4,FALSE)</f>
        <v>345</v>
      </c>
      <c r="F293" s="5">
        <f t="shared" si="8"/>
        <v>4830</v>
      </c>
      <c r="G293" t="str">
        <f t="shared" si="9"/>
        <v>Sunday</v>
      </c>
    </row>
    <row r="294" spans="1:7" x14ac:dyDescent="0.3">
      <c r="A294" s="4">
        <v>44290</v>
      </c>
      <c r="B294" t="s">
        <v>29</v>
      </c>
      <c r="C294" t="s">
        <v>38</v>
      </c>
      <c r="D294">
        <v>13</v>
      </c>
      <c r="E294">
        <f>VLOOKUP(B294,'SKU Master'!$B$1:$E$31,4,FALSE)</f>
        <v>350</v>
      </c>
      <c r="F294" s="5">
        <f t="shared" si="8"/>
        <v>4550</v>
      </c>
      <c r="G294" t="str">
        <f t="shared" si="9"/>
        <v>Sunday</v>
      </c>
    </row>
    <row r="295" spans="1:7" x14ac:dyDescent="0.3">
      <c r="A295" s="4">
        <v>44290</v>
      </c>
      <c r="B295" t="s">
        <v>30</v>
      </c>
      <c r="C295" t="s">
        <v>38</v>
      </c>
      <c r="D295">
        <v>10</v>
      </c>
      <c r="E295">
        <f>VLOOKUP(B295,'SKU Master'!$B$1:$E$31,4,FALSE)</f>
        <v>1575</v>
      </c>
      <c r="F295" s="5">
        <f t="shared" si="8"/>
        <v>15750</v>
      </c>
      <c r="G295" t="str">
        <f t="shared" si="9"/>
        <v>Sunday</v>
      </c>
    </row>
    <row r="296" spans="1:7" x14ac:dyDescent="0.3">
      <c r="A296" s="4">
        <v>44290</v>
      </c>
      <c r="B296" t="s">
        <v>31</v>
      </c>
      <c r="C296" t="s">
        <v>38</v>
      </c>
      <c r="D296">
        <v>5</v>
      </c>
      <c r="E296">
        <f>VLOOKUP(B296,'SKU Master'!$B$1:$E$31,4,FALSE)</f>
        <v>1045</v>
      </c>
      <c r="F296" s="5">
        <f t="shared" si="8"/>
        <v>5225</v>
      </c>
      <c r="G296" t="str">
        <f t="shared" si="9"/>
        <v>Sunday</v>
      </c>
    </row>
    <row r="297" spans="1:7" x14ac:dyDescent="0.3">
      <c r="A297" s="4">
        <v>44290</v>
      </c>
      <c r="B297" t="s">
        <v>32</v>
      </c>
      <c r="C297" t="s">
        <v>38</v>
      </c>
      <c r="D297">
        <v>3</v>
      </c>
      <c r="E297">
        <f>VLOOKUP(B297,'SKU Master'!$B$1:$E$31,4,FALSE)</f>
        <v>1186</v>
      </c>
      <c r="F297" s="5">
        <f t="shared" si="8"/>
        <v>3558</v>
      </c>
      <c r="G297" t="str">
        <f t="shared" si="9"/>
        <v>Sunday</v>
      </c>
    </row>
    <row r="298" spans="1:7" x14ac:dyDescent="0.3">
      <c r="A298" s="4">
        <v>44290</v>
      </c>
      <c r="B298" t="s">
        <v>33</v>
      </c>
      <c r="C298" t="s">
        <v>38</v>
      </c>
      <c r="D298">
        <v>4</v>
      </c>
      <c r="E298">
        <f>VLOOKUP(B298,'SKU Master'!$B$1:$E$31,4,FALSE)</f>
        <v>374</v>
      </c>
      <c r="F298" s="5">
        <f t="shared" si="8"/>
        <v>1496</v>
      </c>
      <c r="G298" t="str">
        <f t="shared" si="9"/>
        <v>Sunday</v>
      </c>
    </row>
    <row r="299" spans="1:7" x14ac:dyDescent="0.3">
      <c r="A299" s="4">
        <v>44290</v>
      </c>
      <c r="B299" t="s">
        <v>34</v>
      </c>
      <c r="C299" t="s">
        <v>38</v>
      </c>
      <c r="D299">
        <v>0</v>
      </c>
      <c r="E299">
        <f>VLOOKUP(B299,'SKU Master'!$B$1:$E$31,4,FALSE)</f>
        <v>1500</v>
      </c>
      <c r="F299" s="5">
        <f t="shared" si="8"/>
        <v>0</v>
      </c>
      <c r="G299" t="str">
        <f t="shared" si="9"/>
        <v>Sunday</v>
      </c>
    </row>
    <row r="300" spans="1:7" x14ac:dyDescent="0.3">
      <c r="A300" s="4">
        <v>44290</v>
      </c>
      <c r="B300" t="s">
        <v>35</v>
      </c>
      <c r="C300" t="s">
        <v>38</v>
      </c>
      <c r="D300">
        <v>0</v>
      </c>
      <c r="E300">
        <f>VLOOKUP(B300,'SKU Master'!$B$1:$E$31,4,FALSE)</f>
        <v>1800</v>
      </c>
      <c r="F300" s="5">
        <f t="shared" si="8"/>
        <v>0</v>
      </c>
      <c r="G300" t="str">
        <f t="shared" si="9"/>
        <v>Sunday</v>
      </c>
    </row>
    <row r="301" spans="1:7" x14ac:dyDescent="0.3">
      <c r="A301" s="4">
        <v>44290</v>
      </c>
      <c r="B301" t="s">
        <v>36</v>
      </c>
      <c r="C301" t="s">
        <v>38</v>
      </c>
      <c r="D301">
        <v>2</v>
      </c>
      <c r="E301">
        <f>VLOOKUP(B301,'SKU Master'!$B$1:$E$31,4,FALSE)</f>
        <v>1477</v>
      </c>
      <c r="F301" s="5">
        <f t="shared" si="8"/>
        <v>2954</v>
      </c>
      <c r="G301" t="str">
        <f t="shared" si="9"/>
        <v>Sunday</v>
      </c>
    </row>
    <row r="302" spans="1:7" x14ac:dyDescent="0.3">
      <c r="A302" s="4">
        <v>44290</v>
      </c>
      <c r="B302" t="s">
        <v>5</v>
      </c>
      <c r="C302" t="s">
        <v>39</v>
      </c>
      <c r="D302">
        <v>19</v>
      </c>
      <c r="E302">
        <f>VLOOKUP(B302,'SKU Master'!$B$1:$E$31,4,FALSE)</f>
        <v>210</v>
      </c>
      <c r="F302" s="5">
        <f t="shared" si="8"/>
        <v>3990</v>
      </c>
      <c r="G302" t="str">
        <f t="shared" si="9"/>
        <v>Sunday</v>
      </c>
    </row>
    <row r="303" spans="1:7" x14ac:dyDescent="0.3">
      <c r="A303" s="4">
        <v>44290</v>
      </c>
      <c r="B303" t="s">
        <v>6</v>
      </c>
      <c r="C303" t="s">
        <v>39</v>
      </c>
      <c r="D303">
        <v>10</v>
      </c>
      <c r="E303">
        <f>VLOOKUP(B303,'SKU Master'!$B$1:$E$31,4,FALSE)</f>
        <v>199</v>
      </c>
      <c r="F303" s="5">
        <f t="shared" si="8"/>
        <v>1990</v>
      </c>
      <c r="G303" t="str">
        <f t="shared" si="9"/>
        <v>Sunday</v>
      </c>
    </row>
    <row r="304" spans="1:7" x14ac:dyDescent="0.3">
      <c r="A304" s="4">
        <v>44290</v>
      </c>
      <c r="B304" t="s">
        <v>7</v>
      </c>
      <c r="C304" t="s">
        <v>39</v>
      </c>
      <c r="D304">
        <v>9</v>
      </c>
      <c r="E304">
        <f>VLOOKUP(B304,'SKU Master'!$B$1:$E$31,4,FALSE)</f>
        <v>322</v>
      </c>
      <c r="F304" s="5">
        <f t="shared" si="8"/>
        <v>2898</v>
      </c>
      <c r="G304" t="str">
        <f t="shared" si="9"/>
        <v>Sunday</v>
      </c>
    </row>
    <row r="305" spans="1:7" x14ac:dyDescent="0.3">
      <c r="A305" s="4">
        <v>44290</v>
      </c>
      <c r="B305" t="s">
        <v>8</v>
      </c>
      <c r="C305" t="s">
        <v>39</v>
      </c>
      <c r="D305">
        <v>6</v>
      </c>
      <c r="E305">
        <f>VLOOKUP(B305,'SKU Master'!$B$1:$E$31,4,FALSE)</f>
        <v>161</v>
      </c>
      <c r="F305" s="5">
        <f t="shared" si="8"/>
        <v>966</v>
      </c>
      <c r="G305" t="str">
        <f t="shared" si="9"/>
        <v>Sunday</v>
      </c>
    </row>
    <row r="306" spans="1:7" x14ac:dyDescent="0.3">
      <c r="A306" s="4">
        <v>44290</v>
      </c>
      <c r="B306" t="s">
        <v>9</v>
      </c>
      <c r="C306" t="s">
        <v>39</v>
      </c>
      <c r="D306">
        <v>4</v>
      </c>
      <c r="E306">
        <f>VLOOKUP(B306,'SKU Master'!$B$1:$E$31,4,FALSE)</f>
        <v>109</v>
      </c>
      <c r="F306" s="5">
        <f t="shared" si="8"/>
        <v>436</v>
      </c>
      <c r="G306" t="str">
        <f t="shared" si="9"/>
        <v>Sunday</v>
      </c>
    </row>
    <row r="307" spans="1:7" x14ac:dyDescent="0.3">
      <c r="A307" s="4">
        <v>44290</v>
      </c>
      <c r="B307" t="s">
        <v>10</v>
      </c>
      <c r="C307" t="s">
        <v>39</v>
      </c>
      <c r="D307">
        <v>2</v>
      </c>
      <c r="E307">
        <f>VLOOKUP(B307,'SKU Master'!$B$1:$E$31,4,FALSE)</f>
        <v>122</v>
      </c>
      <c r="F307" s="5">
        <f t="shared" si="8"/>
        <v>244</v>
      </c>
      <c r="G307" t="str">
        <f t="shared" si="9"/>
        <v>Sunday</v>
      </c>
    </row>
    <row r="308" spans="1:7" x14ac:dyDescent="0.3">
      <c r="A308" s="4">
        <v>44290</v>
      </c>
      <c r="B308" t="s">
        <v>11</v>
      </c>
      <c r="C308" t="s">
        <v>39</v>
      </c>
      <c r="D308">
        <v>3</v>
      </c>
      <c r="E308">
        <f>VLOOKUP(B308,'SKU Master'!$B$1:$E$31,4,FALSE)</f>
        <v>96</v>
      </c>
      <c r="F308" s="5">
        <f t="shared" si="8"/>
        <v>288</v>
      </c>
      <c r="G308" t="str">
        <f t="shared" si="9"/>
        <v>Sunday</v>
      </c>
    </row>
    <row r="309" spans="1:7" x14ac:dyDescent="0.3">
      <c r="A309" s="4">
        <v>44290</v>
      </c>
      <c r="B309" t="s">
        <v>12</v>
      </c>
      <c r="C309" t="s">
        <v>39</v>
      </c>
      <c r="D309">
        <v>0</v>
      </c>
      <c r="E309">
        <f>VLOOKUP(B309,'SKU Master'!$B$1:$E$31,4,FALSE)</f>
        <v>73</v>
      </c>
      <c r="F309" s="5">
        <f t="shared" si="8"/>
        <v>0</v>
      </c>
      <c r="G309" t="str">
        <f t="shared" si="9"/>
        <v>Sunday</v>
      </c>
    </row>
    <row r="310" spans="1:7" x14ac:dyDescent="0.3">
      <c r="A310" s="4">
        <v>44290</v>
      </c>
      <c r="B310" t="s">
        <v>14</v>
      </c>
      <c r="C310" t="s">
        <v>39</v>
      </c>
      <c r="D310">
        <v>1</v>
      </c>
      <c r="E310">
        <f>VLOOKUP(B310,'SKU Master'!$B$1:$E$31,4,FALSE)</f>
        <v>225</v>
      </c>
      <c r="F310" s="5">
        <f t="shared" si="8"/>
        <v>225</v>
      </c>
      <c r="G310" t="str">
        <f t="shared" si="9"/>
        <v>Sunday</v>
      </c>
    </row>
    <row r="311" spans="1:7" x14ac:dyDescent="0.3">
      <c r="A311" s="4">
        <v>44290</v>
      </c>
      <c r="B311" t="s">
        <v>16</v>
      </c>
      <c r="C311" t="s">
        <v>39</v>
      </c>
      <c r="D311">
        <v>0</v>
      </c>
      <c r="E311">
        <f>VLOOKUP(B311,'SKU Master'!$B$1:$E$31,4,FALSE)</f>
        <v>559</v>
      </c>
      <c r="F311" s="5">
        <f t="shared" si="8"/>
        <v>0</v>
      </c>
      <c r="G311" t="str">
        <f t="shared" si="9"/>
        <v>Sunday</v>
      </c>
    </row>
    <row r="312" spans="1:7" x14ac:dyDescent="0.3">
      <c r="A312" s="4">
        <v>44290</v>
      </c>
      <c r="B312" t="s">
        <v>17</v>
      </c>
      <c r="C312" t="s">
        <v>39</v>
      </c>
      <c r="D312">
        <v>6</v>
      </c>
      <c r="E312">
        <f>VLOOKUP(B312,'SKU Master'!$B$1:$E$31,4,FALSE)</f>
        <v>3199</v>
      </c>
      <c r="F312" s="5">
        <f t="shared" si="8"/>
        <v>19194</v>
      </c>
      <c r="G312" t="str">
        <f t="shared" si="9"/>
        <v>Sunday</v>
      </c>
    </row>
    <row r="313" spans="1:7" x14ac:dyDescent="0.3">
      <c r="A313" s="4">
        <v>44290</v>
      </c>
      <c r="B313" t="s">
        <v>18</v>
      </c>
      <c r="C313" t="s">
        <v>39</v>
      </c>
      <c r="D313">
        <v>2</v>
      </c>
      <c r="E313">
        <f>VLOOKUP(B313,'SKU Master'!$B$1:$E$31,4,FALSE)</f>
        <v>371</v>
      </c>
      <c r="F313" s="5">
        <f t="shared" si="8"/>
        <v>742</v>
      </c>
      <c r="G313" t="str">
        <f t="shared" si="9"/>
        <v>Sunday</v>
      </c>
    </row>
    <row r="314" spans="1:7" x14ac:dyDescent="0.3">
      <c r="A314" s="4">
        <v>44290</v>
      </c>
      <c r="B314" t="s">
        <v>19</v>
      </c>
      <c r="C314" t="s">
        <v>39</v>
      </c>
      <c r="D314">
        <v>0</v>
      </c>
      <c r="E314">
        <f>VLOOKUP(B314,'SKU Master'!$B$1:$E$31,4,FALSE)</f>
        <v>2300</v>
      </c>
      <c r="F314" s="5">
        <f t="shared" si="8"/>
        <v>0</v>
      </c>
      <c r="G314" t="str">
        <f t="shared" si="9"/>
        <v>Sunday</v>
      </c>
    </row>
    <row r="315" spans="1:7" x14ac:dyDescent="0.3">
      <c r="A315" s="4">
        <v>44290</v>
      </c>
      <c r="B315" t="s">
        <v>20</v>
      </c>
      <c r="C315" t="s">
        <v>39</v>
      </c>
      <c r="D315">
        <v>2</v>
      </c>
      <c r="E315">
        <f>VLOOKUP(B315,'SKU Master'!$B$1:$E$31,4,FALSE)</f>
        <v>499</v>
      </c>
      <c r="F315" s="5">
        <f t="shared" si="8"/>
        <v>998</v>
      </c>
      <c r="G315" t="str">
        <f t="shared" si="9"/>
        <v>Sunday</v>
      </c>
    </row>
    <row r="316" spans="1:7" x14ac:dyDescent="0.3">
      <c r="A316" s="4">
        <v>44290</v>
      </c>
      <c r="B316" t="s">
        <v>21</v>
      </c>
      <c r="C316" t="s">
        <v>39</v>
      </c>
      <c r="D316">
        <v>4</v>
      </c>
      <c r="E316">
        <f>VLOOKUP(B316,'SKU Master'!$B$1:$E$31,4,FALSE)</f>
        <v>299</v>
      </c>
      <c r="F316" s="5">
        <f t="shared" si="8"/>
        <v>1196</v>
      </c>
      <c r="G316" t="str">
        <f t="shared" si="9"/>
        <v>Sunday</v>
      </c>
    </row>
    <row r="317" spans="1:7" x14ac:dyDescent="0.3">
      <c r="A317" s="4">
        <v>44290</v>
      </c>
      <c r="B317" t="s">
        <v>22</v>
      </c>
      <c r="C317" t="s">
        <v>39</v>
      </c>
      <c r="D317">
        <v>2</v>
      </c>
      <c r="E317">
        <f>VLOOKUP(B317,'SKU Master'!$B$1:$E$31,4,FALSE)</f>
        <v>901</v>
      </c>
      <c r="F317" s="5">
        <f t="shared" si="8"/>
        <v>1802</v>
      </c>
      <c r="G317" t="str">
        <f t="shared" si="9"/>
        <v>Sunday</v>
      </c>
    </row>
    <row r="318" spans="1:7" x14ac:dyDescent="0.3">
      <c r="A318" s="4">
        <v>44290</v>
      </c>
      <c r="B318" t="s">
        <v>23</v>
      </c>
      <c r="C318" t="s">
        <v>39</v>
      </c>
      <c r="D318">
        <v>0</v>
      </c>
      <c r="E318">
        <f>VLOOKUP(B318,'SKU Master'!$B$1:$E$31,4,FALSE)</f>
        <v>929</v>
      </c>
      <c r="F318" s="5">
        <f t="shared" si="8"/>
        <v>0</v>
      </c>
      <c r="G318" t="str">
        <f t="shared" si="9"/>
        <v>Sunday</v>
      </c>
    </row>
    <row r="319" spans="1:7" x14ac:dyDescent="0.3">
      <c r="A319" s="4">
        <v>44290</v>
      </c>
      <c r="B319" t="s">
        <v>24</v>
      </c>
      <c r="C319" t="s">
        <v>39</v>
      </c>
      <c r="D319">
        <v>0</v>
      </c>
      <c r="E319">
        <f>VLOOKUP(B319,'SKU Master'!$B$1:$E$31,4,FALSE)</f>
        <v>1030</v>
      </c>
      <c r="F319" s="5">
        <f t="shared" si="8"/>
        <v>0</v>
      </c>
      <c r="G319" t="str">
        <f t="shared" si="9"/>
        <v>Sunday</v>
      </c>
    </row>
    <row r="320" spans="1:7" x14ac:dyDescent="0.3">
      <c r="A320" s="4">
        <v>44290</v>
      </c>
      <c r="B320" t="s">
        <v>25</v>
      </c>
      <c r="C320" t="s">
        <v>39</v>
      </c>
      <c r="D320">
        <v>1</v>
      </c>
      <c r="E320">
        <f>VLOOKUP(B320,'SKU Master'!$B$1:$E$31,4,FALSE)</f>
        <v>1222</v>
      </c>
      <c r="F320" s="5">
        <f t="shared" si="8"/>
        <v>1222</v>
      </c>
      <c r="G320" t="str">
        <f t="shared" si="9"/>
        <v>Sunday</v>
      </c>
    </row>
    <row r="321" spans="1:7" x14ac:dyDescent="0.3">
      <c r="A321" s="4">
        <v>44290</v>
      </c>
      <c r="B321" t="s">
        <v>26</v>
      </c>
      <c r="C321" t="s">
        <v>39</v>
      </c>
      <c r="D321">
        <v>0</v>
      </c>
      <c r="E321">
        <f>VLOOKUP(B321,'SKU Master'!$B$1:$E$31,4,FALSE)</f>
        <v>649</v>
      </c>
      <c r="F321" s="5">
        <f t="shared" si="8"/>
        <v>0</v>
      </c>
      <c r="G321" t="str">
        <f t="shared" si="9"/>
        <v>Sunday</v>
      </c>
    </row>
    <row r="322" spans="1:7" x14ac:dyDescent="0.3">
      <c r="A322" s="4">
        <v>44290</v>
      </c>
      <c r="B322" t="s">
        <v>27</v>
      </c>
      <c r="C322" t="s">
        <v>39</v>
      </c>
      <c r="D322">
        <v>18</v>
      </c>
      <c r="E322">
        <f>VLOOKUP(B322,'SKU Master'!$B$1:$E$31,4,FALSE)</f>
        <v>1800</v>
      </c>
      <c r="F322" s="5">
        <f t="shared" ref="F322:F385" si="10">D322*E322</f>
        <v>32400</v>
      </c>
      <c r="G322" t="str">
        <f t="shared" ref="G322:G385" si="11">TEXT(A322,"dddd")</f>
        <v>Sunday</v>
      </c>
    </row>
    <row r="323" spans="1:7" x14ac:dyDescent="0.3">
      <c r="A323" s="4">
        <v>44290</v>
      </c>
      <c r="B323" t="s">
        <v>28</v>
      </c>
      <c r="C323" t="s">
        <v>39</v>
      </c>
      <c r="D323">
        <v>9</v>
      </c>
      <c r="E323">
        <f>VLOOKUP(B323,'SKU Master'!$B$1:$E$31,4,FALSE)</f>
        <v>345</v>
      </c>
      <c r="F323" s="5">
        <f t="shared" si="10"/>
        <v>3105</v>
      </c>
      <c r="G323" t="str">
        <f t="shared" si="11"/>
        <v>Sunday</v>
      </c>
    </row>
    <row r="324" spans="1:7" x14ac:dyDescent="0.3">
      <c r="A324" s="4">
        <v>44290</v>
      </c>
      <c r="B324" t="s">
        <v>29</v>
      </c>
      <c r="C324" t="s">
        <v>39</v>
      </c>
      <c r="D324">
        <v>9</v>
      </c>
      <c r="E324">
        <f>VLOOKUP(B324,'SKU Master'!$B$1:$E$31,4,FALSE)</f>
        <v>350</v>
      </c>
      <c r="F324" s="5">
        <f t="shared" si="10"/>
        <v>3150</v>
      </c>
      <c r="G324" t="str">
        <f t="shared" si="11"/>
        <v>Sunday</v>
      </c>
    </row>
    <row r="325" spans="1:7" x14ac:dyDescent="0.3">
      <c r="A325" s="4">
        <v>44290</v>
      </c>
      <c r="B325" t="s">
        <v>30</v>
      </c>
      <c r="C325" t="s">
        <v>39</v>
      </c>
      <c r="D325">
        <v>6</v>
      </c>
      <c r="E325">
        <f>VLOOKUP(B325,'SKU Master'!$B$1:$E$31,4,FALSE)</f>
        <v>1575</v>
      </c>
      <c r="F325" s="5">
        <f t="shared" si="10"/>
        <v>9450</v>
      </c>
      <c r="G325" t="str">
        <f t="shared" si="11"/>
        <v>Sunday</v>
      </c>
    </row>
    <row r="326" spans="1:7" x14ac:dyDescent="0.3">
      <c r="A326" s="4">
        <v>44290</v>
      </c>
      <c r="B326" t="s">
        <v>31</v>
      </c>
      <c r="C326" t="s">
        <v>39</v>
      </c>
      <c r="D326">
        <v>2</v>
      </c>
      <c r="E326">
        <f>VLOOKUP(B326,'SKU Master'!$B$1:$E$31,4,FALSE)</f>
        <v>1045</v>
      </c>
      <c r="F326" s="5">
        <f t="shared" si="10"/>
        <v>2090</v>
      </c>
      <c r="G326" t="str">
        <f t="shared" si="11"/>
        <v>Sunday</v>
      </c>
    </row>
    <row r="327" spans="1:7" x14ac:dyDescent="0.3">
      <c r="A327" s="4">
        <v>44290</v>
      </c>
      <c r="B327" t="s">
        <v>32</v>
      </c>
      <c r="C327" t="s">
        <v>39</v>
      </c>
      <c r="D327">
        <v>1</v>
      </c>
      <c r="E327">
        <f>VLOOKUP(B327,'SKU Master'!$B$1:$E$31,4,FALSE)</f>
        <v>1186</v>
      </c>
      <c r="F327" s="5">
        <f t="shared" si="10"/>
        <v>1186</v>
      </c>
      <c r="G327" t="str">
        <f t="shared" si="11"/>
        <v>Sunday</v>
      </c>
    </row>
    <row r="328" spans="1:7" x14ac:dyDescent="0.3">
      <c r="A328" s="4">
        <v>44290</v>
      </c>
      <c r="B328" t="s">
        <v>33</v>
      </c>
      <c r="C328" t="s">
        <v>39</v>
      </c>
      <c r="D328">
        <v>2</v>
      </c>
      <c r="E328">
        <f>VLOOKUP(B328,'SKU Master'!$B$1:$E$31,4,FALSE)</f>
        <v>374</v>
      </c>
      <c r="F328" s="5">
        <f t="shared" si="10"/>
        <v>748</v>
      </c>
      <c r="G328" t="str">
        <f t="shared" si="11"/>
        <v>Sunday</v>
      </c>
    </row>
    <row r="329" spans="1:7" x14ac:dyDescent="0.3">
      <c r="A329" s="4">
        <v>44290</v>
      </c>
      <c r="B329" t="s">
        <v>34</v>
      </c>
      <c r="C329" t="s">
        <v>39</v>
      </c>
      <c r="D329">
        <v>0</v>
      </c>
      <c r="E329">
        <f>VLOOKUP(B329,'SKU Master'!$B$1:$E$31,4,FALSE)</f>
        <v>1500</v>
      </c>
      <c r="F329" s="5">
        <f t="shared" si="10"/>
        <v>0</v>
      </c>
      <c r="G329" t="str">
        <f t="shared" si="11"/>
        <v>Sunday</v>
      </c>
    </row>
    <row r="330" spans="1:7" x14ac:dyDescent="0.3">
      <c r="A330" s="4">
        <v>44290</v>
      </c>
      <c r="B330" t="s">
        <v>35</v>
      </c>
      <c r="C330" t="s">
        <v>39</v>
      </c>
      <c r="D330">
        <v>0</v>
      </c>
      <c r="E330">
        <f>VLOOKUP(B330,'SKU Master'!$B$1:$E$31,4,FALSE)</f>
        <v>1800</v>
      </c>
      <c r="F330" s="5">
        <f t="shared" si="10"/>
        <v>0</v>
      </c>
      <c r="G330" t="str">
        <f t="shared" si="11"/>
        <v>Sunday</v>
      </c>
    </row>
    <row r="331" spans="1:7" x14ac:dyDescent="0.3">
      <c r="A331" s="4">
        <v>44290</v>
      </c>
      <c r="B331" t="s">
        <v>36</v>
      </c>
      <c r="C331" t="s">
        <v>39</v>
      </c>
      <c r="D331">
        <v>1</v>
      </c>
      <c r="E331">
        <f>VLOOKUP(B331,'SKU Master'!$B$1:$E$31,4,FALSE)</f>
        <v>1477</v>
      </c>
      <c r="F331" s="5">
        <f t="shared" si="10"/>
        <v>1477</v>
      </c>
      <c r="G331" t="str">
        <f t="shared" si="11"/>
        <v>Sunday</v>
      </c>
    </row>
    <row r="332" spans="1:7" x14ac:dyDescent="0.3">
      <c r="A332" s="4">
        <v>44290</v>
      </c>
      <c r="B332" t="s">
        <v>5</v>
      </c>
      <c r="C332" t="s">
        <v>40</v>
      </c>
      <c r="D332">
        <v>8</v>
      </c>
      <c r="E332">
        <f>VLOOKUP(B332,'SKU Master'!$B$1:$E$31,4,FALSE)</f>
        <v>210</v>
      </c>
      <c r="F332" s="5">
        <f t="shared" si="10"/>
        <v>1680</v>
      </c>
      <c r="G332" t="str">
        <f t="shared" si="11"/>
        <v>Sunday</v>
      </c>
    </row>
    <row r="333" spans="1:7" x14ac:dyDescent="0.3">
      <c r="A333" s="4">
        <v>44290</v>
      </c>
      <c r="B333" t="s">
        <v>6</v>
      </c>
      <c r="C333" t="s">
        <v>40</v>
      </c>
      <c r="D333">
        <v>8</v>
      </c>
      <c r="E333">
        <f>VLOOKUP(B333,'SKU Master'!$B$1:$E$31,4,FALSE)</f>
        <v>199</v>
      </c>
      <c r="F333" s="5">
        <f t="shared" si="10"/>
        <v>1592</v>
      </c>
      <c r="G333" t="str">
        <f t="shared" si="11"/>
        <v>Sunday</v>
      </c>
    </row>
    <row r="334" spans="1:7" x14ac:dyDescent="0.3">
      <c r="A334" s="4">
        <v>44290</v>
      </c>
      <c r="B334" t="s">
        <v>7</v>
      </c>
      <c r="C334" t="s">
        <v>40</v>
      </c>
      <c r="D334">
        <v>2</v>
      </c>
      <c r="E334">
        <f>VLOOKUP(B334,'SKU Master'!$B$1:$E$31,4,FALSE)</f>
        <v>322</v>
      </c>
      <c r="F334" s="5">
        <f t="shared" si="10"/>
        <v>644</v>
      </c>
      <c r="G334" t="str">
        <f t="shared" si="11"/>
        <v>Sunday</v>
      </c>
    </row>
    <row r="335" spans="1:7" x14ac:dyDescent="0.3">
      <c r="A335" s="4">
        <v>44290</v>
      </c>
      <c r="B335" t="s">
        <v>8</v>
      </c>
      <c r="C335" t="s">
        <v>40</v>
      </c>
      <c r="D335">
        <v>5</v>
      </c>
      <c r="E335">
        <f>VLOOKUP(B335,'SKU Master'!$B$1:$E$31,4,FALSE)</f>
        <v>161</v>
      </c>
      <c r="F335" s="5">
        <f t="shared" si="10"/>
        <v>805</v>
      </c>
      <c r="G335" t="str">
        <f t="shared" si="11"/>
        <v>Sunday</v>
      </c>
    </row>
    <row r="336" spans="1:7" x14ac:dyDescent="0.3">
      <c r="A336" s="4">
        <v>44290</v>
      </c>
      <c r="B336" t="s">
        <v>9</v>
      </c>
      <c r="C336" t="s">
        <v>40</v>
      </c>
      <c r="D336">
        <v>2</v>
      </c>
      <c r="E336">
        <f>VLOOKUP(B336,'SKU Master'!$B$1:$E$31,4,FALSE)</f>
        <v>109</v>
      </c>
      <c r="F336" s="5">
        <f t="shared" si="10"/>
        <v>218</v>
      </c>
      <c r="G336" t="str">
        <f t="shared" si="11"/>
        <v>Sunday</v>
      </c>
    </row>
    <row r="337" spans="1:7" x14ac:dyDescent="0.3">
      <c r="A337" s="4">
        <v>44290</v>
      </c>
      <c r="B337" t="s">
        <v>10</v>
      </c>
      <c r="C337" t="s">
        <v>40</v>
      </c>
      <c r="D337">
        <v>1</v>
      </c>
      <c r="E337">
        <f>VLOOKUP(B337,'SKU Master'!$B$1:$E$31,4,FALSE)</f>
        <v>122</v>
      </c>
      <c r="F337" s="5">
        <f t="shared" si="10"/>
        <v>122</v>
      </c>
      <c r="G337" t="str">
        <f t="shared" si="11"/>
        <v>Sunday</v>
      </c>
    </row>
    <row r="338" spans="1:7" x14ac:dyDescent="0.3">
      <c r="A338" s="4">
        <v>44290</v>
      </c>
      <c r="B338" t="s">
        <v>11</v>
      </c>
      <c r="C338" t="s">
        <v>40</v>
      </c>
      <c r="D338">
        <v>2</v>
      </c>
      <c r="E338">
        <f>VLOOKUP(B338,'SKU Master'!$B$1:$E$31,4,FALSE)</f>
        <v>96</v>
      </c>
      <c r="F338" s="5">
        <f t="shared" si="10"/>
        <v>192</v>
      </c>
      <c r="G338" t="str">
        <f t="shared" si="11"/>
        <v>Sunday</v>
      </c>
    </row>
    <row r="339" spans="1:7" x14ac:dyDescent="0.3">
      <c r="A339" s="4">
        <v>44290</v>
      </c>
      <c r="B339" t="s">
        <v>12</v>
      </c>
      <c r="C339" t="s">
        <v>40</v>
      </c>
      <c r="D339">
        <v>1</v>
      </c>
      <c r="E339">
        <f>VLOOKUP(B339,'SKU Master'!$B$1:$E$31,4,FALSE)</f>
        <v>73</v>
      </c>
      <c r="F339" s="5">
        <f t="shared" si="10"/>
        <v>73</v>
      </c>
      <c r="G339" t="str">
        <f t="shared" si="11"/>
        <v>Sunday</v>
      </c>
    </row>
    <row r="340" spans="1:7" x14ac:dyDescent="0.3">
      <c r="A340" s="4">
        <v>44290</v>
      </c>
      <c r="B340" t="s">
        <v>14</v>
      </c>
      <c r="C340" t="s">
        <v>40</v>
      </c>
      <c r="D340">
        <v>1</v>
      </c>
      <c r="E340">
        <f>VLOOKUP(B340,'SKU Master'!$B$1:$E$31,4,FALSE)</f>
        <v>225</v>
      </c>
      <c r="F340" s="5">
        <f t="shared" si="10"/>
        <v>225</v>
      </c>
      <c r="G340" t="str">
        <f t="shared" si="11"/>
        <v>Sunday</v>
      </c>
    </row>
    <row r="341" spans="1:7" x14ac:dyDescent="0.3">
      <c r="A341" s="4">
        <v>44290</v>
      </c>
      <c r="B341" t="s">
        <v>16</v>
      </c>
      <c r="C341" t="s">
        <v>40</v>
      </c>
      <c r="D341">
        <v>1</v>
      </c>
      <c r="E341">
        <f>VLOOKUP(B341,'SKU Master'!$B$1:$E$31,4,FALSE)</f>
        <v>559</v>
      </c>
      <c r="F341" s="5">
        <f t="shared" si="10"/>
        <v>559</v>
      </c>
      <c r="G341" t="str">
        <f t="shared" si="11"/>
        <v>Sunday</v>
      </c>
    </row>
    <row r="342" spans="1:7" x14ac:dyDescent="0.3">
      <c r="A342" s="4">
        <v>44290</v>
      </c>
      <c r="B342" t="s">
        <v>17</v>
      </c>
      <c r="C342" t="s">
        <v>40</v>
      </c>
      <c r="D342">
        <v>24</v>
      </c>
      <c r="E342">
        <f>VLOOKUP(B342,'SKU Master'!$B$1:$E$31,4,FALSE)</f>
        <v>3199</v>
      </c>
      <c r="F342" s="5">
        <f t="shared" si="10"/>
        <v>76776</v>
      </c>
      <c r="G342" t="str">
        <f t="shared" si="11"/>
        <v>Sunday</v>
      </c>
    </row>
    <row r="343" spans="1:7" x14ac:dyDescent="0.3">
      <c r="A343" s="4">
        <v>44290</v>
      </c>
      <c r="B343" t="s">
        <v>18</v>
      </c>
      <c r="C343" t="s">
        <v>40</v>
      </c>
      <c r="D343">
        <v>14</v>
      </c>
      <c r="E343">
        <f>VLOOKUP(B343,'SKU Master'!$B$1:$E$31,4,FALSE)</f>
        <v>371</v>
      </c>
      <c r="F343" s="5">
        <f t="shared" si="10"/>
        <v>5194</v>
      </c>
      <c r="G343" t="str">
        <f t="shared" si="11"/>
        <v>Sunday</v>
      </c>
    </row>
    <row r="344" spans="1:7" x14ac:dyDescent="0.3">
      <c r="A344" s="4">
        <v>44290</v>
      </c>
      <c r="B344" t="s">
        <v>19</v>
      </c>
      <c r="C344" t="s">
        <v>40</v>
      </c>
      <c r="D344">
        <v>10</v>
      </c>
      <c r="E344">
        <f>VLOOKUP(B344,'SKU Master'!$B$1:$E$31,4,FALSE)</f>
        <v>2300</v>
      </c>
      <c r="F344" s="5">
        <f t="shared" si="10"/>
        <v>23000</v>
      </c>
      <c r="G344" t="str">
        <f t="shared" si="11"/>
        <v>Sunday</v>
      </c>
    </row>
    <row r="345" spans="1:7" x14ac:dyDescent="0.3">
      <c r="A345" s="4">
        <v>44290</v>
      </c>
      <c r="B345" t="s">
        <v>20</v>
      </c>
      <c r="C345" t="s">
        <v>40</v>
      </c>
      <c r="D345">
        <v>6</v>
      </c>
      <c r="E345">
        <f>VLOOKUP(B345,'SKU Master'!$B$1:$E$31,4,FALSE)</f>
        <v>499</v>
      </c>
      <c r="F345" s="5">
        <f t="shared" si="10"/>
        <v>2994</v>
      </c>
      <c r="G345" t="str">
        <f t="shared" si="11"/>
        <v>Sunday</v>
      </c>
    </row>
    <row r="346" spans="1:7" x14ac:dyDescent="0.3">
      <c r="A346" s="4">
        <v>44290</v>
      </c>
      <c r="B346" t="s">
        <v>21</v>
      </c>
      <c r="C346" t="s">
        <v>40</v>
      </c>
      <c r="D346">
        <v>5</v>
      </c>
      <c r="E346">
        <f>VLOOKUP(B346,'SKU Master'!$B$1:$E$31,4,FALSE)</f>
        <v>299</v>
      </c>
      <c r="F346" s="5">
        <f t="shared" si="10"/>
        <v>1495</v>
      </c>
      <c r="G346" t="str">
        <f t="shared" si="11"/>
        <v>Sunday</v>
      </c>
    </row>
    <row r="347" spans="1:7" x14ac:dyDescent="0.3">
      <c r="A347" s="4">
        <v>44290</v>
      </c>
      <c r="B347" t="s">
        <v>22</v>
      </c>
      <c r="C347" t="s">
        <v>40</v>
      </c>
      <c r="D347">
        <v>3</v>
      </c>
      <c r="E347">
        <f>VLOOKUP(B347,'SKU Master'!$B$1:$E$31,4,FALSE)</f>
        <v>901</v>
      </c>
      <c r="F347" s="5">
        <f t="shared" si="10"/>
        <v>2703</v>
      </c>
      <c r="G347" t="str">
        <f t="shared" si="11"/>
        <v>Sunday</v>
      </c>
    </row>
    <row r="348" spans="1:7" x14ac:dyDescent="0.3">
      <c r="A348" s="4">
        <v>44290</v>
      </c>
      <c r="B348" t="s">
        <v>23</v>
      </c>
      <c r="C348" t="s">
        <v>40</v>
      </c>
      <c r="D348">
        <v>3</v>
      </c>
      <c r="E348">
        <f>VLOOKUP(B348,'SKU Master'!$B$1:$E$31,4,FALSE)</f>
        <v>929</v>
      </c>
      <c r="F348" s="5">
        <f t="shared" si="10"/>
        <v>2787</v>
      </c>
      <c r="G348" t="str">
        <f t="shared" si="11"/>
        <v>Sunday</v>
      </c>
    </row>
    <row r="349" spans="1:7" x14ac:dyDescent="0.3">
      <c r="A349" s="4">
        <v>44290</v>
      </c>
      <c r="B349" t="s">
        <v>24</v>
      </c>
      <c r="C349" t="s">
        <v>40</v>
      </c>
      <c r="D349">
        <v>3</v>
      </c>
      <c r="E349">
        <f>VLOOKUP(B349,'SKU Master'!$B$1:$E$31,4,FALSE)</f>
        <v>1030</v>
      </c>
      <c r="F349" s="5">
        <f t="shared" si="10"/>
        <v>3090</v>
      </c>
      <c r="G349" t="str">
        <f t="shared" si="11"/>
        <v>Sunday</v>
      </c>
    </row>
    <row r="350" spans="1:7" x14ac:dyDescent="0.3">
      <c r="A350" s="4">
        <v>44290</v>
      </c>
      <c r="B350" t="s">
        <v>25</v>
      </c>
      <c r="C350" t="s">
        <v>40</v>
      </c>
      <c r="D350">
        <v>2</v>
      </c>
      <c r="E350">
        <f>VLOOKUP(B350,'SKU Master'!$B$1:$E$31,4,FALSE)</f>
        <v>1222</v>
      </c>
      <c r="F350" s="5">
        <f t="shared" si="10"/>
        <v>2444</v>
      </c>
      <c r="G350" t="str">
        <f t="shared" si="11"/>
        <v>Sunday</v>
      </c>
    </row>
    <row r="351" spans="1:7" x14ac:dyDescent="0.3">
      <c r="A351" s="4">
        <v>44290</v>
      </c>
      <c r="B351" t="s">
        <v>26</v>
      </c>
      <c r="C351" t="s">
        <v>40</v>
      </c>
      <c r="D351">
        <v>0</v>
      </c>
      <c r="E351">
        <f>VLOOKUP(B351,'SKU Master'!$B$1:$E$31,4,FALSE)</f>
        <v>649</v>
      </c>
      <c r="F351" s="5">
        <f t="shared" si="10"/>
        <v>0</v>
      </c>
      <c r="G351" t="str">
        <f t="shared" si="11"/>
        <v>Sunday</v>
      </c>
    </row>
    <row r="352" spans="1:7" x14ac:dyDescent="0.3">
      <c r="A352" s="4">
        <v>44290</v>
      </c>
      <c r="B352" t="s">
        <v>27</v>
      </c>
      <c r="C352" t="s">
        <v>40</v>
      </c>
      <c r="D352">
        <v>9</v>
      </c>
      <c r="E352">
        <f>VLOOKUP(B352,'SKU Master'!$B$1:$E$31,4,FALSE)</f>
        <v>1800</v>
      </c>
      <c r="F352" s="5">
        <f t="shared" si="10"/>
        <v>16200</v>
      </c>
      <c r="G352" t="str">
        <f t="shared" si="11"/>
        <v>Sunday</v>
      </c>
    </row>
    <row r="353" spans="1:7" x14ac:dyDescent="0.3">
      <c r="A353" s="4">
        <v>44290</v>
      </c>
      <c r="B353" t="s">
        <v>28</v>
      </c>
      <c r="C353" t="s">
        <v>40</v>
      </c>
      <c r="D353">
        <v>9</v>
      </c>
      <c r="E353">
        <f>VLOOKUP(B353,'SKU Master'!$B$1:$E$31,4,FALSE)</f>
        <v>345</v>
      </c>
      <c r="F353" s="5">
        <f t="shared" si="10"/>
        <v>3105</v>
      </c>
      <c r="G353" t="str">
        <f t="shared" si="11"/>
        <v>Sunday</v>
      </c>
    </row>
    <row r="354" spans="1:7" x14ac:dyDescent="0.3">
      <c r="A354" s="4">
        <v>44290</v>
      </c>
      <c r="B354" t="s">
        <v>29</v>
      </c>
      <c r="C354" t="s">
        <v>40</v>
      </c>
      <c r="D354">
        <v>2</v>
      </c>
      <c r="E354">
        <f>VLOOKUP(B354,'SKU Master'!$B$1:$E$31,4,FALSE)</f>
        <v>350</v>
      </c>
      <c r="F354" s="5">
        <f t="shared" si="10"/>
        <v>700</v>
      </c>
      <c r="G354" t="str">
        <f t="shared" si="11"/>
        <v>Sunday</v>
      </c>
    </row>
    <row r="355" spans="1:7" x14ac:dyDescent="0.3">
      <c r="A355" s="4">
        <v>44290</v>
      </c>
      <c r="B355" t="s">
        <v>30</v>
      </c>
      <c r="C355" t="s">
        <v>40</v>
      </c>
      <c r="D355">
        <v>2</v>
      </c>
      <c r="E355">
        <f>VLOOKUP(B355,'SKU Master'!$B$1:$E$31,4,FALSE)</f>
        <v>1575</v>
      </c>
      <c r="F355" s="5">
        <f t="shared" si="10"/>
        <v>3150</v>
      </c>
      <c r="G355" t="str">
        <f t="shared" si="11"/>
        <v>Sunday</v>
      </c>
    </row>
    <row r="356" spans="1:7" x14ac:dyDescent="0.3">
      <c r="A356" s="4">
        <v>44290</v>
      </c>
      <c r="B356" t="s">
        <v>31</v>
      </c>
      <c r="C356" t="s">
        <v>40</v>
      </c>
      <c r="D356">
        <v>6</v>
      </c>
      <c r="E356">
        <f>VLOOKUP(B356,'SKU Master'!$B$1:$E$31,4,FALSE)</f>
        <v>1045</v>
      </c>
      <c r="F356" s="5">
        <f t="shared" si="10"/>
        <v>6270</v>
      </c>
      <c r="G356" t="str">
        <f t="shared" si="11"/>
        <v>Sunday</v>
      </c>
    </row>
    <row r="357" spans="1:7" x14ac:dyDescent="0.3">
      <c r="A357" s="4">
        <v>44290</v>
      </c>
      <c r="B357" t="s">
        <v>32</v>
      </c>
      <c r="C357" t="s">
        <v>40</v>
      </c>
      <c r="D357">
        <v>4</v>
      </c>
      <c r="E357">
        <f>VLOOKUP(B357,'SKU Master'!$B$1:$E$31,4,FALSE)</f>
        <v>1186</v>
      </c>
      <c r="F357" s="5">
        <f t="shared" si="10"/>
        <v>4744</v>
      </c>
      <c r="G357" t="str">
        <f t="shared" si="11"/>
        <v>Sunday</v>
      </c>
    </row>
    <row r="358" spans="1:7" x14ac:dyDescent="0.3">
      <c r="A358" s="4">
        <v>44290</v>
      </c>
      <c r="B358" t="s">
        <v>33</v>
      </c>
      <c r="C358" t="s">
        <v>40</v>
      </c>
      <c r="D358">
        <v>3</v>
      </c>
      <c r="E358">
        <f>VLOOKUP(B358,'SKU Master'!$B$1:$E$31,4,FALSE)</f>
        <v>374</v>
      </c>
      <c r="F358" s="5">
        <f t="shared" si="10"/>
        <v>1122</v>
      </c>
      <c r="G358" t="str">
        <f t="shared" si="11"/>
        <v>Sunday</v>
      </c>
    </row>
    <row r="359" spans="1:7" x14ac:dyDescent="0.3">
      <c r="A359" s="4">
        <v>44290</v>
      </c>
      <c r="B359" t="s">
        <v>34</v>
      </c>
      <c r="C359" t="s">
        <v>40</v>
      </c>
      <c r="D359">
        <v>1</v>
      </c>
      <c r="E359">
        <f>VLOOKUP(B359,'SKU Master'!$B$1:$E$31,4,FALSE)</f>
        <v>1500</v>
      </c>
      <c r="F359" s="5">
        <f t="shared" si="10"/>
        <v>1500</v>
      </c>
      <c r="G359" t="str">
        <f t="shared" si="11"/>
        <v>Sunday</v>
      </c>
    </row>
    <row r="360" spans="1:7" x14ac:dyDescent="0.3">
      <c r="A360" s="4">
        <v>44290</v>
      </c>
      <c r="B360" t="s">
        <v>35</v>
      </c>
      <c r="C360" t="s">
        <v>40</v>
      </c>
      <c r="D360">
        <v>0</v>
      </c>
      <c r="E360">
        <f>VLOOKUP(B360,'SKU Master'!$B$1:$E$31,4,FALSE)</f>
        <v>1800</v>
      </c>
      <c r="F360" s="5">
        <f t="shared" si="10"/>
        <v>0</v>
      </c>
      <c r="G360" t="str">
        <f t="shared" si="11"/>
        <v>Sunday</v>
      </c>
    </row>
    <row r="361" spans="1:7" x14ac:dyDescent="0.3">
      <c r="A361" s="4">
        <v>44290</v>
      </c>
      <c r="B361" t="s">
        <v>36</v>
      </c>
      <c r="C361" t="s">
        <v>40</v>
      </c>
      <c r="D361">
        <v>2</v>
      </c>
      <c r="E361">
        <f>VLOOKUP(B361,'SKU Master'!$B$1:$E$31,4,FALSE)</f>
        <v>1477</v>
      </c>
      <c r="F361" s="5">
        <f t="shared" si="10"/>
        <v>2954</v>
      </c>
      <c r="G361" t="str">
        <f t="shared" si="11"/>
        <v>Sunday</v>
      </c>
    </row>
    <row r="362" spans="1:7" x14ac:dyDescent="0.3">
      <c r="A362" s="4">
        <v>44291</v>
      </c>
      <c r="B362" t="s">
        <v>5</v>
      </c>
      <c r="C362" t="s">
        <v>38</v>
      </c>
      <c r="D362">
        <v>36</v>
      </c>
      <c r="E362">
        <f>VLOOKUP(B362,'SKU Master'!$B$1:$E$31,4,FALSE)</f>
        <v>210</v>
      </c>
      <c r="F362" s="5">
        <f t="shared" si="10"/>
        <v>7560</v>
      </c>
      <c r="G362" t="str">
        <f t="shared" si="11"/>
        <v>Monday</v>
      </c>
    </row>
    <row r="363" spans="1:7" x14ac:dyDescent="0.3">
      <c r="A363" s="4">
        <v>44291</v>
      </c>
      <c r="B363" t="s">
        <v>6</v>
      </c>
      <c r="C363" t="s">
        <v>38</v>
      </c>
      <c r="D363">
        <v>19</v>
      </c>
      <c r="E363">
        <f>VLOOKUP(B363,'SKU Master'!$B$1:$E$31,4,FALSE)</f>
        <v>199</v>
      </c>
      <c r="F363" s="5">
        <f t="shared" si="10"/>
        <v>3781</v>
      </c>
      <c r="G363" t="str">
        <f t="shared" si="11"/>
        <v>Monday</v>
      </c>
    </row>
    <row r="364" spans="1:7" x14ac:dyDescent="0.3">
      <c r="A364" s="4">
        <v>44291</v>
      </c>
      <c r="B364" t="s">
        <v>7</v>
      </c>
      <c r="C364" t="s">
        <v>38</v>
      </c>
      <c r="D364">
        <v>12</v>
      </c>
      <c r="E364">
        <f>VLOOKUP(B364,'SKU Master'!$B$1:$E$31,4,FALSE)</f>
        <v>322</v>
      </c>
      <c r="F364" s="5">
        <f t="shared" si="10"/>
        <v>3864</v>
      </c>
      <c r="G364" t="str">
        <f t="shared" si="11"/>
        <v>Monday</v>
      </c>
    </row>
    <row r="365" spans="1:7" x14ac:dyDescent="0.3">
      <c r="A365" s="4">
        <v>44291</v>
      </c>
      <c r="B365" t="s">
        <v>8</v>
      </c>
      <c r="C365" t="s">
        <v>38</v>
      </c>
      <c r="D365">
        <v>10</v>
      </c>
      <c r="E365">
        <f>VLOOKUP(B365,'SKU Master'!$B$1:$E$31,4,FALSE)</f>
        <v>161</v>
      </c>
      <c r="F365" s="5">
        <f t="shared" si="10"/>
        <v>1610</v>
      </c>
      <c r="G365" t="str">
        <f t="shared" si="11"/>
        <v>Monday</v>
      </c>
    </row>
    <row r="366" spans="1:7" x14ac:dyDescent="0.3">
      <c r="A366" s="4">
        <v>44291</v>
      </c>
      <c r="B366" t="s">
        <v>9</v>
      </c>
      <c r="C366" t="s">
        <v>38</v>
      </c>
      <c r="D366">
        <v>7</v>
      </c>
      <c r="E366">
        <f>VLOOKUP(B366,'SKU Master'!$B$1:$E$31,4,FALSE)</f>
        <v>109</v>
      </c>
      <c r="F366" s="5">
        <f t="shared" si="10"/>
        <v>763</v>
      </c>
      <c r="G366" t="str">
        <f t="shared" si="11"/>
        <v>Monday</v>
      </c>
    </row>
    <row r="367" spans="1:7" x14ac:dyDescent="0.3">
      <c r="A367" s="4">
        <v>44291</v>
      </c>
      <c r="B367" t="s">
        <v>10</v>
      </c>
      <c r="C367" t="s">
        <v>38</v>
      </c>
      <c r="D367">
        <v>4</v>
      </c>
      <c r="E367">
        <f>VLOOKUP(B367,'SKU Master'!$B$1:$E$31,4,FALSE)</f>
        <v>122</v>
      </c>
      <c r="F367" s="5">
        <f t="shared" si="10"/>
        <v>488</v>
      </c>
      <c r="G367" t="str">
        <f t="shared" si="11"/>
        <v>Monday</v>
      </c>
    </row>
    <row r="368" spans="1:7" x14ac:dyDescent="0.3">
      <c r="A368" s="4">
        <v>44291</v>
      </c>
      <c r="B368" t="s">
        <v>11</v>
      </c>
      <c r="C368" t="s">
        <v>38</v>
      </c>
      <c r="D368">
        <v>4</v>
      </c>
      <c r="E368">
        <f>VLOOKUP(B368,'SKU Master'!$B$1:$E$31,4,FALSE)</f>
        <v>96</v>
      </c>
      <c r="F368" s="5">
        <f t="shared" si="10"/>
        <v>384</v>
      </c>
      <c r="G368" t="str">
        <f t="shared" si="11"/>
        <v>Monday</v>
      </c>
    </row>
    <row r="369" spans="1:7" x14ac:dyDescent="0.3">
      <c r="A369" s="4">
        <v>44291</v>
      </c>
      <c r="B369" t="s">
        <v>12</v>
      </c>
      <c r="C369" t="s">
        <v>38</v>
      </c>
      <c r="D369">
        <v>2</v>
      </c>
      <c r="E369">
        <f>VLOOKUP(B369,'SKU Master'!$B$1:$E$31,4,FALSE)</f>
        <v>73</v>
      </c>
      <c r="F369" s="5">
        <f t="shared" si="10"/>
        <v>146</v>
      </c>
      <c r="G369" t="str">
        <f t="shared" si="11"/>
        <v>Monday</v>
      </c>
    </row>
    <row r="370" spans="1:7" x14ac:dyDescent="0.3">
      <c r="A370" s="4">
        <v>44291</v>
      </c>
      <c r="B370" t="s">
        <v>14</v>
      </c>
      <c r="C370" t="s">
        <v>38</v>
      </c>
      <c r="D370">
        <v>0</v>
      </c>
      <c r="E370">
        <f>VLOOKUP(B370,'SKU Master'!$B$1:$E$31,4,FALSE)</f>
        <v>225</v>
      </c>
      <c r="F370" s="5">
        <f t="shared" si="10"/>
        <v>0</v>
      </c>
      <c r="G370" t="str">
        <f t="shared" si="11"/>
        <v>Monday</v>
      </c>
    </row>
    <row r="371" spans="1:7" x14ac:dyDescent="0.3">
      <c r="A371" s="4">
        <v>44291</v>
      </c>
      <c r="B371" t="s">
        <v>16</v>
      </c>
      <c r="C371" t="s">
        <v>38</v>
      </c>
      <c r="D371">
        <v>1</v>
      </c>
      <c r="E371">
        <f>VLOOKUP(B371,'SKU Master'!$B$1:$E$31,4,FALSE)</f>
        <v>559</v>
      </c>
      <c r="F371" s="5">
        <f t="shared" si="10"/>
        <v>559</v>
      </c>
      <c r="G371" t="str">
        <f t="shared" si="11"/>
        <v>Monday</v>
      </c>
    </row>
    <row r="372" spans="1:7" x14ac:dyDescent="0.3">
      <c r="A372" s="4">
        <v>44291</v>
      </c>
      <c r="B372" t="s">
        <v>17</v>
      </c>
      <c r="C372" t="s">
        <v>38</v>
      </c>
      <c r="D372">
        <v>30</v>
      </c>
      <c r="E372">
        <f>VLOOKUP(B372,'SKU Master'!$B$1:$E$31,4,FALSE)</f>
        <v>3199</v>
      </c>
      <c r="F372" s="5">
        <f t="shared" si="10"/>
        <v>95970</v>
      </c>
      <c r="G372" t="str">
        <f t="shared" si="11"/>
        <v>Monday</v>
      </c>
    </row>
    <row r="373" spans="1:7" x14ac:dyDescent="0.3">
      <c r="A373" s="4">
        <v>44291</v>
      </c>
      <c r="B373" t="s">
        <v>18</v>
      </c>
      <c r="C373" t="s">
        <v>38</v>
      </c>
      <c r="D373">
        <v>15</v>
      </c>
      <c r="E373">
        <f>VLOOKUP(B373,'SKU Master'!$B$1:$E$31,4,FALSE)</f>
        <v>371</v>
      </c>
      <c r="F373" s="5">
        <f t="shared" si="10"/>
        <v>5565</v>
      </c>
      <c r="G373" t="str">
        <f t="shared" si="11"/>
        <v>Monday</v>
      </c>
    </row>
    <row r="374" spans="1:7" x14ac:dyDescent="0.3">
      <c r="A374" s="4">
        <v>44291</v>
      </c>
      <c r="B374" t="s">
        <v>19</v>
      </c>
      <c r="C374" t="s">
        <v>38</v>
      </c>
      <c r="D374">
        <v>12</v>
      </c>
      <c r="E374">
        <f>VLOOKUP(B374,'SKU Master'!$B$1:$E$31,4,FALSE)</f>
        <v>2300</v>
      </c>
      <c r="F374" s="5">
        <f t="shared" si="10"/>
        <v>27600</v>
      </c>
      <c r="G374" t="str">
        <f t="shared" si="11"/>
        <v>Monday</v>
      </c>
    </row>
    <row r="375" spans="1:7" x14ac:dyDescent="0.3">
      <c r="A375" s="4">
        <v>44291</v>
      </c>
      <c r="B375" t="s">
        <v>20</v>
      </c>
      <c r="C375" t="s">
        <v>38</v>
      </c>
      <c r="D375">
        <v>12</v>
      </c>
      <c r="E375">
        <f>VLOOKUP(B375,'SKU Master'!$B$1:$E$31,4,FALSE)</f>
        <v>499</v>
      </c>
      <c r="F375" s="5">
        <f t="shared" si="10"/>
        <v>5988</v>
      </c>
      <c r="G375" t="str">
        <f t="shared" si="11"/>
        <v>Monday</v>
      </c>
    </row>
    <row r="376" spans="1:7" x14ac:dyDescent="0.3">
      <c r="A376" s="4">
        <v>44291</v>
      </c>
      <c r="B376" t="s">
        <v>21</v>
      </c>
      <c r="C376" t="s">
        <v>38</v>
      </c>
      <c r="D376">
        <v>7</v>
      </c>
      <c r="E376">
        <f>VLOOKUP(B376,'SKU Master'!$B$1:$E$31,4,FALSE)</f>
        <v>299</v>
      </c>
      <c r="F376" s="5">
        <f t="shared" si="10"/>
        <v>2093</v>
      </c>
      <c r="G376" t="str">
        <f t="shared" si="11"/>
        <v>Monday</v>
      </c>
    </row>
    <row r="377" spans="1:7" x14ac:dyDescent="0.3">
      <c r="A377" s="4">
        <v>44291</v>
      </c>
      <c r="B377" t="s">
        <v>22</v>
      </c>
      <c r="C377" t="s">
        <v>38</v>
      </c>
      <c r="D377">
        <v>3</v>
      </c>
      <c r="E377">
        <f>VLOOKUP(B377,'SKU Master'!$B$1:$E$31,4,FALSE)</f>
        <v>901</v>
      </c>
      <c r="F377" s="5">
        <f t="shared" si="10"/>
        <v>2703</v>
      </c>
      <c r="G377" t="str">
        <f t="shared" si="11"/>
        <v>Monday</v>
      </c>
    </row>
    <row r="378" spans="1:7" x14ac:dyDescent="0.3">
      <c r="A378" s="4">
        <v>44291</v>
      </c>
      <c r="B378" t="s">
        <v>23</v>
      </c>
      <c r="C378" t="s">
        <v>38</v>
      </c>
      <c r="D378">
        <v>5</v>
      </c>
      <c r="E378">
        <f>VLOOKUP(B378,'SKU Master'!$B$1:$E$31,4,FALSE)</f>
        <v>929</v>
      </c>
      <c r="F378" s="5">
        <f t="shared" si="10"/>
        <v>4645</v>
      </c>
      <c r="G378" t="str">
        <f t="shared" si="11"/>
        <v>Monday</v>
      </c>
    </row>
    <row r="379" spans="1:7" x14ac:dyDescent="0.3">
      <c r="A379" s="4">
        <v>44291</v>
      </c>
      <c r="B379" t="s">
        <v>24</v>
      </c>
      <c r="C379" t="s">
        <v>38</v>
      </c>
      <c r="D379">
        <v>1</v>
      </c>
      <c r="E379">
        <f>VLOOKUP(B379,'SKU Master'!$B$1:$E$31,4,FALSE)</f>
        <v>1030</v>
      </c>
      <c r="F379" s="5">
        <f t="shared" si="10"/>
        <v>1030</v>
      </c>
      <c r="G379" t="str">
        <f t="shared" si="11"/>
        <v>Monday</v>
      </c>
    </row>
    <row r="380" spans="1:7" x14ac:dyDescent="0.3">
      <c r="A380" s="4">
        <v>44291</v>
      </c>
      <c r="B380" t="s">
        <v>25</v>
      </c>
      <c r="C380" t="s">
        <v>38</v>
      </c>
      <c r="D380">
        <v>0</v>
      </c>
      <c r="E380">
        <f>VLOOKUP(B380,'SKU Master'!$B$1:$E$31,4,FALSE)</f>
        <v>1222</v>
      </c>
      <c r="F380" s="5">
        <f t="shared" si="10"/>
        <v>0</v>
      </c>
      <c r="G380" t="str">
        <f t="shared" si="11"/>
        <v>Monday</v>
      </c>
    </row>
    <row r="381" spans="1:7" x14ac:dyDescent="0.3">
      <c r="A381" s="4">
        <v>44291</v>
      </c>
      <c r="B381" t="s">
        <v>26</v>
      </c>
      <c r="C381" t="s">
        <v>38</v>
      </c>
      <c r="D381">
        <v>2</v>
      </c>
      <c r="E381">
        <f>VLOOKUP(B381,'SKU Master'!$B$1:$E$31,4,FALSE)</f>
        <v>649</v>
      </c>
      <c r="F381" s="5">
        <f t="shared" si="10"/>
        <v>1298</v>
      </c>
      <c r="G381" t="str">
        <f t="shared" si="11"/>
        <v>Monday</v>
      </c>
    </row>
    <row r="382" spans="1:7" x14ac:dyDescent="0.3">
      <c r="A382" s="4">
        <v>44291</v>
      </c>
      <c r="B382" t="s">
        <v>27</v>
      </c>
      <c r="C382" t="s">
        <v>38</v>
      </c>
      <c r="D382">
        <v>24</v>
      </c>
      <c r="E382">
        <f>VLOOKUP(B382,'SKU Master'!$B$1:$E$31,4,FALSE)</f>
        <v>1800</v>
      </c>
      <c r="F382" s="5">
        <f t="shared" si="10"/>
        <v>43200</v>
      </c>
      <c r="G382" t="str">
        <f t="shared" si="11"/>
        <v>Monday</v>
      </c>
    </row>
    <row r="383" spans="1:7" x14ac:dyDescent="0.3">
      <c r="A383" s="4">
        <v>44291</v>
      </c>
      <c r="B383" t="s">
        <v>28</v>
      </c>
      <c r="C383" t="s">
        <v>38</v>
      </c>
      <c r="D383">
        <v>19</v>
      </c>
      <c r="E383">
        <f>VLOOKUP(B383,'SKU Master'!$B$1:$E$31,4,FALSE)</f>
        <v>345</v>
      </c>
      <c r="F383" s="5">
        <f t="shared" si="10"/>
        <v>6555</v>
      </c>
      <c r="G383" t="str">
        <f t="shared" si="11"/>
        <v>Monday</v>
      </c>
    </row>
    <row r="384" spans="1:7" x14ac:dyDescent="0.3">
      <c r="A384" s="4">
        <v>44291</v>
      </c>
      <c r="B384" t="s">
        <v>29</v>
      </c>
      <c r="C384" t="s">
        <v>38</v>
      </c>
      <c r="D384">
        <v>12</v>
      </c>
      <c r="E384">
        <f>VLOOKUP(B384,'SKU Master'!$B$1:$E$31,4,FALSE)</f>
        <v>350</v>
      </c>
      <c r="F384" s="5">
        <f t="shared" si="10"/>
        <v>4200</v>
      </c>
      <c r="G384" t="str">
        <f t="shared" si="11"/>
        <v>Monday</v>
      </c>
    </row>
    <row r="385" spans="1:7" x14ac:dyDescent="0.3">
      <c r="A385" s="4">
        <v>44291</v>
      </c>
      <c r="B385" t="s">
        <v>30</v>
      </c>
      <c r="C385" t="s">
        <v>38</v>
      </c>
      <c r="D385">
        <v>7</v>
      </c>
      <c r="E385">
        <f>VLOOKUP(B385,'SKU Master'!$B$1:$E$31,4,FALSE)</f>
        <v>1575</v>
      </c>
      <c r="F385" s="5">
        <f t="shared" si="10"/>
        <v>11025</v>
      </c>
      <c r="G385" t="str">
        <f t="shared" si="11"/>
        <v>Monday</v>
      </c>
    </row>
    <row r="386" spans="1:7" x14ac:dyDescent="0.3">
      <c r="A386" s="4">
        <v>44291</v>
      </c>
      <c r="B386" t="s">
        <v>31</v>
      </c>
      <c r="C386" t="s">
        <v>38</v>
      </c>
      <c r="D386">
        <v>4</v>
      </c>
      <c r="E386">
        <f>VLOOKUP(B386,'SKU Master'!$B$1:$E$31,4,FALSE)</f>
        <v>1045</v>
      </c>
      <c r="F386" s="5">
        <f t="shared" ref="F386:F449" si="12">D386*E386</f>
        <v>4180</v>
      </c>
      <c r="G386" t="str">
        <f t="shared" ref="G386:G449" si="13">TEXT(A386,"dddd")</f>
        <v>Monday</v>
      </c>
    </row>
    <row r="387" spans="1:7" x14ac:dyDescent="0.3">
      <c r="A387" s="4">
        <v>44291</v>
      </c>
      <c r="B387" t="s">
        <v>32</v>
      </c>
      <c r="C387" t="s">
        <v>38</v>
      </c>
      <c r="D387">
        <v>2</v>
      </c>
      <c r="E387">
        <f>VLOOKUP(B387,'SKU Master'!$B$1:$E$31,4,FALSE)</f>
        <v>1186</v>
      </c>
      <c r="F387" s="5">
        <f t="shared" si="12"/>
        <v>2372</v>
      </c>
      <c r="G387" t="str">
        <f t="shared" si="13"/>
        <v>Monday</v>
      </c>
    </row>
    <row r="388" spans="1:7" x14ac:dyDescent="0.3">
      <c r="A388" s="4">
        <v>44291</v>
      </c>
      <c r="B388" t="s">
        <v>33</v>
      </c>
      <c r="C388" t="s">
        <v>38</v>
      </c>
      <c r="D388">
        <v>2</v>
      </c>
      <c r="E388">
        <f>VLOOKUP(B388,'SKU Master'!$B$1:$E$31,4,FALSE)</f>
        <v>374</v>
      </c>
      <c r="F388" s="5">
        <f t="shared" si="12"/>
        <v>748</v>
      </c>
      <c r="G388" t="str">
        <f t="shared" si="13"/>
        <v>Monday</v>
      </c>
    </row>
    <row r="389" spans="1:7" x14ac:dyDescent="0.3">
      <c r="A389" s="4">
        <v>44291</v>
      </c>
      <c r="B389" t="s">
        <v>34</v>
      </c>
      <c r="C389" t="s">
        <v>38</v>
      </c>
      <c r="D389">
        <v>1</v>
      </c>
      <c r="E389">
        <f>VLOOKUP(B389,'SKU Master'!$B$1:$E$31,4,FALSE)</f>
        <v>1500</v>
      </c>
      <c r="F389" s="5">
        <f t="shared" si="12"/>
        <v>1500</v>
      </c>
      <c r="G389" t="str">
        <f t="shared" si="13"/>
        <v>Monday</v>
      </c>
    </row>
    <row r="390" spans="1:7" x14ac:dyDescent="0.3">
      <c r="A390" s="4">
        <v>44291</v>
      </c>
      <c r="B390" t="s">
        <v>35</v>
      </c>
      <c r="C390" t="s">
        <v>38</v>
      </c>
      <c r="D390">
        <v>0</v>
      </c>
      <c r="E390">
        <f>VLOOKUP(B390,'SKU Master'!$B$1:$E$31,4,FALSE)</f>
        <v>1800</v>
      </c>
      <c r="F390" s="5">
        <f t="shared" si="12"/>
        <v>0</v>
      </c>
      <c r="G390" t="str">
        <f t="shared" si="13"/>
        <v>Monday</v>
      </c>
    </row>
    <row r="391" spans="1:7" x14ac:dyDescent="0.3">
      <c r="A391" s="4">
        <v>44291</v>
      </c>
      <c r="B391" t="s">
        <v>36</v>
      </c>
      <c r="C391" t="s">
        <v>38</v>
      </c>
      <c r="D391">
        <v>0</v>
      </c>
      <c r="E391">
        <f>VLOOKUP(B391,'SKU Master'!$B$1:$E$31,4,FALSE)</f>
        <v>1477</v>
      </c>
      <c r="F391" s="5">
        <f t="shared" si="12"/>
        <v>0</v>
      </c>
      <c r="G391" t="str">
        <f t="shared" si="13"/>
        <v>Monday</v>
      </c>
    </row>
    <row r="392" spans="1:7" x14ac:dyDescent="0.3">
      <c r="A392" s="4">
        <v>44291</v>
      </c>
      <c r="B392" t="s">
        <v>5</v>
      </c>
      <c r="C392" t="s">
        <v>39</v>
      </c>
      <c r="D392">
        <v>24</v>
      </c>
      <c r="E392">
        <f>VLOOKUP(B392,'SKU Master'!$B$1:$E$31,4,FALSE)</f>
        <v>210</v>
      </c>
      <c r="F392" s="5">
        <f t="shared" si="12"/>
        <v>5040</v>
      </c>
      <c r="G392" t="str">
        <f t="shared" si="13"/>
        <v>Monday</v>
      </c>
    </row>
    <row r="393" spans="1:7" x14ac:dyDescent="0.3">
      <c r="A393" s="4">
        <v>44291</v>
      </c>
      <c r="B393" t="s">
        <v>6</v>
      </c>
      <c r="C393" t="s">
        <v>39</v>
      </c>
      <c r="D393">
        <v>11</v>
      </c>
      <c r="E393">
        <f>VLOOKUP(B393,'SKU Master'!$B$1:$E$31,4,FALSE)</f>
        <v>199</v>
      </c>
      <c r="F393" s="5">
        <f t="shared" si="12"/>
        <v>2189</v>
      </c>
      <c r="G393" t="str">
        <f t="shared" si="13"/>
        <v>Monday</v>
      </c>
    </row>
    <row r="394" spans="1:7" x14ac:dyDescent="0.3">
      <c r="A394" s="4">
        <v>44291</v>
      </c>
      <c r="B394" t="s">
        <v>7</v>
      </c>
      <c r="C394" t="s">
        <v>39</v>
      </c>
      <c r="D394">
        <v>8</v>
      </c>
      <c r="E394">
        <f>VLOOKUP(B394,'SKU Master'!$B$1:$E$31,4,FALSE)</f>
        <v>322</v>
      </c>
      <c r="F394" s="5">
        <f t="shared" si="12"/>
        <v>2576</v>
      </c>
      <c r="G394" t="str">
        <f t="shared" si="13"/>
        <v>Monday</v>
      </c>
    </row>
    <row r="395" spans="1:7" x14ac:dyDescent="0.3">
      <c r="A395" s="4">
        <v>44291</v>
      </c>
      <c r="B395" t="s">
        <v>8</v>
      </c>
      <c r="C395" t="s">
        <v>39</v>
      </c>
      <c r="D395">
        <v>8</v>
      </c>
      <c r="E395">
        <f>VLOOKUP(B395,'SKU Master'!$B$1:$E$31,4,FALSE)</f>
        <v>161</v>
      </c>
      <c r="F395" s="5">
        <f t="shared" si="12"/>
        <v>1288</v>
      </c>
      <c r="G395" t="str">
        <f t="shared" si="13"/>
        <v>Monday</v>
      </c>
    </row>
    <row r="396" spans="1:7" x14ac:dyDescent="0.3">
      <c r="A396" s="4">
        <v>44291</v>
      </c>
      <c r="B396" t="s">
        <v>9</v>
      </c>
      <c r="C396" t="s">
        <v>39</v>
      </c>
      <c r="D396">
        <v>4</v>
      </c>
      <c r="E396">
        <f>VLOOKUP(B396,'SKU Master'!$B$1:$E$31,4,FALSE)</f>
        <v>109</v>
      </c>
      <c r="F396" s="5">
        <f t="shared" si="12"/>
        <v>436</v>
      </c>
      <c r="G396" t="str">
        <f t="shared" si="13"/>
        <v>Monday</v>
      </c>
    </row>
    <row r="397" spans="1:7" x14ac:dyDescent="0.3">
      <c r="A397" s="4">
        <v>44291</v>
      </c>
      <c r="B397" t="s">
        <v>10</v>
      </c>
      <c r="C397" t="s">
        <v>39</v>
      </c>
      <c r="D397">
        <v>2</v>
      </c>
      <c r="E397">
        <f>VLOOKUP(B397,'SKU Master'!$B$1:$E$31,4,FALSE)</f>
        <v>122</v>
      </c>
      <c r="F397" s="5">
        <f t="shared" si="12"/>
        <v>244</v>
      </c>
      <c r="G397" t="str">
        <f t="shared" si="13"/>
        <v>Monday</v>
      </c>
    </row>
    <row r="398" spans="1:7" x14ac:dyDescent="0.3">
      <c r="A398" s="4">
        <v>44291</v>
      </c>
      <c r="B398" t="s">
        <v>11</v>
      </c>
      <c r="C398" t="s">
        <v>39</v>
      </c>
      <c r="D398">
        <v>3</v>
      </c>
      <c r="E398">
        <f>VLOOKUP(B398,'SKU Master'!$B$1:$E$31,4,FALSE)</f>
        <v>96</v>
      </c>
      <c r="F398" s="5">
        <f t="shared" si="12"/>
        <v>288</v>
      </c>
      <c r="G398" t="str">
        <f t="shared" si="13"/>
        <v>Monday</v>
      </c>
    </row>
    <row r="399" spans="1:7" x14ac:dyDescent="0.3">
      <c r="A399" s="4">
        <v>44291</v>
      </c>
      <c r="B399" t="s">
        <v>12</v>
      </c>
      <c r="C399" t="s">
        <v>39</v>
      </c>
      <c r="D399">
        <v>1</v>
      </c>
      <c r="E399">
        <f>VLOOKUP(B399,'SKU Master'!$B$1:$E$31,4,FALSE)</f>
        <v>73</v>
      </c>
      <c r="F399" s="5">
        <f t="shared" si="12"/>
        <v>73</v>
      </c>
      <c r="G399" t="str">
        <f t="shared" si="13"/>
        <v>Monday</v>
      </c>
    </row>
    <row r="400" spans="1:7" x14ac:dyDescent="0.3">
      <c r="A400" s="4">
        <v>44291</v>
      </c>
      <c r="B400" t="s">
        <v>14</v>
      </c>
      <c r="C400" t="s">
        <v>39</v>
      </c>
      <c r="D400">
        <v>0</v>
      </c>
      <c r="E400">
        <f>VLOOKUP(B400,'SKU Master'!$B$1:$E$31,4,FALSE)</f>
        <v>225</v>
      </c>
      <c r="F400" s="5">
        <f t="shared" si="12"/>
        <v>0</v>
      </c>
      <c r="G400" t="str">
        <f t="shared" si="13"/>
        <v>Monday</v>
      </c>
    </row>
    <row r="401" spans="1:7" x14ac:dyDescent="0.3">
      <c r="A401" s="4">
        <v>44291</v>
      </c>
      <c r="B401" t="s">
        <v>16</v>
      </c>
      <c r="C401" t="s">
        <v>39</v>
      </c>
      <c r="D401">
        <v>1</v>
      </c>
      <c r="E401">
        <f>VLOOKUP(B401,'SKU Master'!$B$1:$E$31,4,FALSE)</f>
        <v>559</v>
      </c>
      <c r="F401" s="5">
        <f t="shared" si="12"/>
        <v>559</v>
      </c>
      <c r="G401" t="str">
        <f t="shared" si="13"/>
        <v>Monday</v>
      </c>
    </row>
    <row r="402" spans="1:7" x14ac:dyDescent="0.3">
      <c r="A402" s="4">
        <v>44291</v>
      </c>
      <c r="B402" t="s">
        <v>17</v>
      </c>
      <c r="C402" t="s">
        <v>39</v>
      </c>
      <c r="D402">
        <v>21</v>
      </c>
      <c r="E402">
        <f>VLOOKUP(B402,'SKU Master'!$B$1:$E$31,4,FALSE)</f>
        <v>3199</v>
      </c>
      <c r="F402" s="5">
        <f t="shared" si="12"/>
        <v>67179</v>
      </c>
      <c r="G402" t="str">
        <f t="shared" si="13"/>
        <v>Monday</v>
      </c>
    </row>
    <row r="403" spans="1:7" x14ac:dyDescent="0.3">
      <c r="A403" s="4">
        <v>44291</v>
      </c>
      <c r="B403" t="s">
        <v>18</v>
      </c>
      <c r="C403" t="s">
        <v>39</v>
      </c>
      <c r="D403">
        <v>7</v>
      </c>
      <c r="E403">
        <f>VLOOKUP(B403,'SKU Master'!$B$1:$E$31,4,FALSE)</f>
        <v>371</v>
      </c>
      <c r="F403" s="5">
        <f t="shared" si="12"/>
        <v>2597</v>
      </c>
      <c r="G403" t="str">
        <f t="shared" si="13"/>
        <v>Monday</v>
      </c>
    </row>
    <row r="404" spans="1:7" x14ac:dyDescent="0.3">
      <c r="A404" s="4">
        <v>44291</v>
      </c>
      <c r="B404" t="s">
        <v>19</v>
      </c>
      <c r="C404" t="s">
        <v>39</v>
      </c>
      <c r="D404">
        <v>0</v>
      </c>
      <c r="E404">
        <f>VLOOKUP(B404,'SKU Master'!$B$1:$E$31,4,FALSE)</f>
        <v>2300</v>
      </c>
      <c r="F404" s="5">
        <f t="shared" si="12"/>
        <v>0</v>
      </c>
      <c r="G404" t="str">
        <f t="shared" si="13"/>
        <v>Monday</v>
      </c>
    </row>
    <row r="405" spans="1:7" x14ac:dyDescent="0.3">
      <c r="A405" s="4">
        <v>44291</v>
      </c>
      <c r="B405" t="s">
        <v>20</v>
      </c>
      <c r="C405" t="s">
        <v>39</v>
      </c>
      <c r="D405">
        <v>1</v>
      </c>
      <c r="E405">
        <f>VLOOKUP(B405,'SKU Master'!$B$1:$E$31,4,FALSE)</f>
        <v>499</v>
      </c>
      <c r="F405" s="5">
        <f t="shared" si="12"/>
        <v>499</v>
      </c>
      <c r="G405" t="str">
        <f t="shared" si="13"/>
        <v>Monday</v>
      </c>
    </row>
    <row r="406" spans="1:7" x14ac:dyDescent="0.3">
      <c r="A406" s="4">
        <v>44291</v>
      </c>
      <c r="B406" t="s">
        <v>21</v>
      </c>
      <c r="C406" t="s">
        <v>39</v>
      </c>
      <c r="D406">
        <v>3</v>
      </c>
      <c r="E406">
        <f>VLOOKUP(B406,'SKU Master'!$B$1:$E$31,4,FALSE)</f>
        <v>299</v>
      </c>
      <c r="F406" s="5">
        <f t="shared" si="12"/>
        <v>897</v>
      </c>
      <c r="G406" t="str">
        <f t="shared" si="13"/>
        <v>Monday</v>
      </c>
    </row>
    <row r="407" spans="1:7" x14ac:dyDescent="0.3">
      <c r="A407" s="4">
        <v>44291</v>
      </c>
      <c r="B407" t="s">
        <v>22</v>
      </c>
      <c r="C407" t="s">
        <v>39</v>
      </c>
      <c r="D407">
        <v>1</v>
      </c>
      <c r="E407">
        <f>VLOOKUP(B407,'SKU Master'!$B$1:$E$31,4,FALSE)</f>
        <v>901</v>
      </c>
      <c r="F407" s="5">
        <f t="shared" si="12"/>
        <v>901</v>
      </c>
      <c r="G407" t="str">
        <f t="shared" si="13"/>
        <v>Monday</v>
      </c>
    </row>
    <row r="408" spans="1:7" x14ac:dyDescent="0.3">
      <c r="A408" s="4">
        <v>44291</v>
      </c>
      <c r="B408" t="s">
        <v>23</v>
      </c>
      <c r="C408" t="s">
        <v>39</v>
      </c>
      <c r="D408">
        <v>1</v>
      </c>
      <c r="E408">
        <f>VLOOKUP(B408,'SKU Master'!$B$1:$E$31,4,FALSE)</f>
        <v>929</v>
      </c>
      <c r="F408" s="5">
        <f t="shared" si="12"/>
        <v>929</v>
      </c>
      <c r="G408" t="str">
        <f t="shared" si="13"/>
        <v>Monday</v>
      </c>
    </row>
    <row r="409" spans="1:7" x14ac:dyDescent="0.3">
      <c r="A409" s="4">
        <v>44291</v>
      </c>
      <c r="B409" t="s">
        <v>24</v>
      </c>
      <c r="C409" t="s">
        <v>39</v>
      </c>
      <c r="D409">
        <v>0</v>
      </c>
      <c r="E409">
        <f>VLOOKUP(B409,'SKU Master'!$B$1:$E$31,4,FALSE)</f>
        <v>1030</v>
      </c>
      <c r="F409" s="5">
        <f t="shared" si="12"/>
        <v>0</v>
      </c>
      <c r="G409" t="str">
        <f t="shared" si="13"/>
        <v>Monday</v>
      </c>
    </row>
    <row r="410" spans="1:7" x14ac:dyDescent="0.3">
      <c r="A410" s="4">
        <v>44291</v>
      </c>
      <c r="B410" t="s">
        <v>25</v>
      </c>
      <c r="C410" t="s">
        <v>39</v>
      </c>
      <c r="D410">
        <v>0</v>
      </c>
      <c r="E410">
        <f>VLOOKUP(B410,'SKU Master'!$B$1:$E$31,4,FALSE)</f>
        <v>1222</v>
      </c>
      <c r="F410" s="5">
        <f t="shared" si="12"/>
        <v>0</v>
      </c>
      <c r="G410" t="str">
        <f t="shared" si="13"/>
        <v>Monday</v>
      </c>
    </row>
    <row r="411" spans="1:7" x14ac:dyDescent="0.3">
      <c r="A411" s="4">
        <v>44291</v>
      </c>
      <c r="B411" t="s">
        <v>26</v>
      </c>
      <c r="C411" t="s">
        <v>39</v>
      </c>
      <c r="D411">
        <v>1</v>
      </c>
      <c r="E411">
        <f>VLOOKUP(B411,'SKU Master'!$B$1:$E$31,4,FALSE)</f>
        <v>649</v>
      </c>
      <c r="F411" s="5">
        <f t="shared" si="12"/>
        <v>649</v>
      </c>
      <c r="G411" t="str">
        <f t="shared" si="13"/>
        <v>Monday</v>
      </c>
    </row>
    <row r="412" spans="1:7" x14ac:dyDescent="0.3">
      <c r="A412" s="4">
        <v>44291</v>
      </c>
      <c r="B412" t="s">
        <v>27</v>
      </c>
      <c r="C412" t="s">
        <v>39</v>
      </c>
      <c r="D412">
        <v>18</v>
      </c>
      <c r="E412">
        <f>VLOOKUP(B412,'SKU Master'!$B$1:$E$31,4,FALSE)</f>
        <v>1800</v>
      </c>
      <c r="F412" s="5">
        <f t="shared" si="12"/>
        <v>32400</v>
      </c>
      <c r="G412" t="str">
        <f t="shared" si="13"/>
        <v>Monday</v>
      </c>
    </row>
    <row r="413" spans="1:7" x14ac:dyDescent="0.3">
      <c r="A413" s="4">
        <v>44291</v>
      </c>
      <c r="B413" t="s">
        <v>28</v>
      </c>
      <c r="C413" t="s">
        <v>39</v>
      </c>
      <c r="D413">
        <v>14</v>
      </c>
      <c r="E413">
        <f>VLOOKUP(B413,'SKU Master'!$B$1:$E$31,4,FALSE)</f>
        <v>345</v>
      </c>
      <c r="F413" s="5">
        <f t="shared" si="12"/>
        <v>4830</v>
      </c>
      <c r="G413" t="str">
        <f t="shared" si="13"/>
        <v>Monday</v>
      </c>
    </row>
    <row r="414" spans="1:7" x14ac:dyDescent="0.3">
      <c r="A414" s="4">
        <v>44291</v>
      </c>
      <c r="B414" t="s">
        <v>29</v>
      </c>
      <c r="C414" t="s">
        <v>39</v>
      </c>
      <c r="D414">
        <v>7</v>
      </c>
      <c r="E414">
        <f>VLOOKUP(B414,'SKU Master'!$B$1:$E$31,4,FALSE)</f>
        <v>350</v>
      </c>
      <c r="F414" s="5">
        <f t="shared" si="12"/>
        <v>2450</v>
      </c>
      <c r="G414" t="str">
        <f t="shared" si="13"/>
        <v>Monday</v>
      </c>
    </row>
    <row r="415" spans="1:7" x14ac:dyDescent="0.3">
      <c r="A415" s="4">
        <v>44291</v>
      </c>
      <c r="B415" t="s">
        <v>30</v>
      </c>
      <c r="C415" t="s">
        <v>39</v>
      </c>
      <c r="D415">
        <v>5</v>
      </c>
      <c r="E415">
        <f>VLOOKUP(B415,'SKU Master'!$B$1:$E$31,4,FALSE)</f>
        <v>1575</v>
      </c>
      <c r="F415" s="5">
        <f t="shared" si="12"/>
        <v>7875</v>
      </c>
      <c r="G415" t="str">
        <f t="shared" si="13"/>
        <v>Monday</v>
      </c>
    </row>
    <row r="416" spans="1:7" x14ac:dyDescent="0.3">
      <c r="A416" s="4">
        <v>44291</v>
      </c>
      <c r="B416" t="s">
        <v>31</v>
      </c>
      <c r="C416" t="s">
        <v>39</v>
      </c>
      <c r="D416">
        <v>3</v>
      </c>
      <c r="E416">
        <f>VLOOKUP(B416,'SKU Master'!$B$1:$E$31,4,FALSE)</f>
        <v>1045</v>
      </c>
      <c r="F416" s="5">
        <f t="shared" si="12"/>
        <v>3135</v>
      </c>
      <c r="G416" t="str">
        <f t="shared" si="13"/>
        <v>Monday</v>
      </c>
    </row>
    <row r="417" spans="1:7" x14ac:dyDescent="0.3">
      <c r="A417" s="4">
        <v>44291</v>
      </c>
      <c r="B417" t="s">
        <v>32</v>
      </c>
      <c r="C417" t="s">
        <v>39</v>
      </c>
      <c r="D417">
        <v>0</v>
      </c>
      <c r="E417">
        <f>VLOOKUP(B417,'SKU Master'!$B$1:$E$31,4,FALSE)</f>
        <v>1186</v>
      </c>
      <c r="F417" s="5">
        <f t="shared" si="12"/>
        <v>0</v>
      </c>
      <c r="G417" t="str">
        <f t="shared" si="13"/>
        <v>Monday</v>
      </c>
    </row>
    <row r="418" spans="1:7" x14ac:dyDescent="0.3">
      <c r="A418" s="4">
        <v>44291</v>
      </c>
      <c r="B418" t="s">
        <v>33</v>
      </c>
      <c r="C418" t="s">
        <v>39</v>
      </c>
      <c r="D418">
        <v>0</v>
      </c>
      <c r="E418">
        <f>VLOOKUP(B418,'SKU Master'!$B$1:$E$31,4,FALSE)</f>
        <v>374</v>
      </c>
      <c r="F418" s="5">
        <f t="shared" si="12"/>
        <v>0</v>
      </c>
      <c r="G418" t="str">
        <f t="shared" si="13"/>
        <v>Monday</v>
      </c>
    </row>
    <row r="419" spans="1:7" x14ac:dyDescent="0.3">
      <c r="A419" s="4">
        <v>44291</v>
      </c>
      <c r="B419" t="s">
        <v>34</v>
      </c>
      <c r="C419" t="s">
        <v>39</v>
      </c>
      <c r="D419">
        <v>0</v>
      </c>
      <c r="E419">
        <f>VLOOKUP(B419,'SKU Master'!$B$1:$E$31,4,FALSE)</f>
        <v>1500</v>
      </c>
      <c r="F419" s="5">
        <f t="shared" si="12"/>
        <v>0</v>
      </c>
      <c r="G419" t="str">
        <f t="shared" si="13"/>
        <v>Monday</v>
      </c>
    </row>
    <row r="420" spans="1:7" x14ac:dyDescent="0.3">
      <c r="A420" s="4">
        <v>44291</v>
      </c>
      <c r="B420" t="s">
        <v>35</v>
      </c>
      <c r="C420" t="s">
        <v>39</v>
      </c>
      <c r="D420">
        <v>0</v>
      </c>
      <c r="E420">
        <f>VLOOKUP(B420,'SKU Master'!$B$1:$E$31,4,FALSE)</f>
        <v>1800</v>
      </c>
      <c r="F420" s="5">
        <f t="shared" si="12"/>
        <v>0</v>
      </c>
      <c r="G420" t="str">
        <f t="shared" si="13"/>
        <v>Monday</v>
      </c>
    </row>
    <row r="421" spans="1:7" x14ac:dyDescent="0.3">
      <c r="A421" s="4">
        <v>44291</v>
      </c>
      <c r="B421" t="s">
        <v>36</v>
      </c>
      <c r="C421" t="s">
        <v>39</v>
      </c>
      <c r="D421">
        <v>0</v>
      </c>
      <c r="E421">
        <f>VLOOKUP(B421,'SKU Master'!$B$1:$E$31,4,FALSE)</f>
        <v>1477</v>
      </c>
      <c r="F421" s="5">
        <f t="shared" si="12"/>
        <v>0</v>
      </c>
      <c r="G421" t="str">
        <f t="shared" si="13"/>
        <v>Monday</v>
      </c>
    </row>
    <row r="422" spans="1:7" x14ac:dyDescent="0.3">
      <c r="A422" s="4">
        <v>44291</v>
      </c>
      <c r="B422" t="s">
        <v>5</v>
      </c>
      <c r="C422" t="s">
        <v>40</v>
      </c>
      <c r="D422">
        <v>2</v>
      </c>
      <c r="E422">
        <f>VLOOKUP(B422,'SKU Master'!$B$1:$E$31,4,FALSE)</f>
        <v>210</v>
      </c>
      <c r="F422" s="5">
        <f t="shared" si="12"/>
        <v>420</v>
      </c>
      <c r="G422" t="str">
        <f t="shared" si="13"/>
        <v>Monday</v>
      </c>
    </row>
    <row r="423" spans="1:7" x14ac:dyDescent="0.3">
      <c r="A423" s="4">
        <v>44291</v>
      </c>
      <c r="B423" t="s">
        <v>6</v>
      </c>
      <c r="C423" t="s">
        <v>40</v>
      </c>
      <c r="D423">
        <v>5</v>
      </c>
      <c r="E423">
        <f>VLOOKUP(B423,'SKU Master'!$B$1:$E$31,4,FALSE)</f>
        <v>199</v>
      </c>
      <c r="F423" s="5">
        <f t="shared" si="12"/>
        <v>995</v>
      </c>
      <c r="G423" t="str">
        <f t="shared" si="13"/>
        <v>Monday</v>
      </c>
    </row>
    <row r="424" spans="1:7" x14ac:dyDescent="0.3">
      <c r="A424" s="4">
        <v>44291</v>
      </c>
      <c r="B424" t="s">
        <v>7</v>
      </c>
      <c r="C424" t="s">
        <v>40</v>
      </c>
      <c r="D424">
        <v>4</v>
      </c>
      <c r="E424">
        <f>VLOOKUP(B424,'SKU Master'!$B$1:$E$31,4,FALSE)</f>
        <v>322</v>
      </c>
      <c r="F424" s="5">
        <f t="shared" si="12"/>
        <v>1288</v>
      </c>
      <c r="G424" t="str">
        <f t="shared" si="13"/>
        <v>Monday</v>
      </c>
    </row>
    <row r="425" spans="1:7" x14ac:dyDescent="0.3">
      <c r="A425" s="4">
        <v>44291</v>
      </c>
      <c r="B425" t="s">
        <v>8</v>
      </c>
      <c r="C425" t="s">
        <v>40</v>
      </c>
      <c r="D425">
        <v>2</v>
      </c>
      <c r="E425">
        <f>VLOOKUP(B425,'SKU Master'!$B$1:$E$31,4,FALSE)</f>
        <v>161</v>
      </c>
      <c r="F425" s="5">
        <f t="shared" si="12"/>
        <v>322</v>
      </c>
      <c r="G425" t="str">
        <f t="shared" si="13"/>
        <v>Monday</v>
      </c>
    </row>
    <row r="426" spans="1:7" x14ac:dyDescent="0.3">
      <c r="A426" s="4">
        <v>44291</v>
      </c>
      <c r="B426" t="s">
        <v>9</v>
      </c>
      <c r="C426" t="s">
        <v>40</v>
      </c>
      <c r="D426">
        <v>2</v>
      </c>
      <c r="E426">
        <f>VLOOKUP(B426,'SKU Master'!$B$1:$E$31,4,FALSE)</f>
        <v>109</v>
      </c>
      <c r="F426" s="5">
        <f t="shared" si="12"/>
        <v>218</v>
      </c>
      <c r="G426" t="str">
        <f t="shared" si="13"/>
        <v>Monday</v>
      </c>
    </row>
    <row r="427" spans="1:7" x14ac:dyDescent="0.3">
      <c r="A427" s="4">
        <v>44291</v>
      </c>
      <c r="B427" t="s">
        <v>10</v>
      </c>
      <c r="C427" t="s">
        <v>40</v>
      </c>
      <c r="D427">
        <v>2</v>
      </c>
      <c r="E427">
        <f>VLOOKUP(B427,'SKU Master'!$B$1:$E$31,4,FALSE)</f>
        <v>122</v>
      </c>
      <c r="F427" s="5">
        <f t="shared" si="12"/>
        <v>244</v>
      </c>
      <c r="G427" t="str">
        <f t="shared" si="13"/>
        <v>Monday</v>
      </c>
    </row>
    <row r="428" spans="1:7" x14ac:dyDescent="0.3">
      <c r="A428" s="4">
        <v>44291</v>
      </c>
      <c r="B428" t="s">
        <v>11</v>
      </c>
      <c r="C428" t="s">
        <v>40</v>
      </c>
      <c r="D428">
        <v>2</v>
      </c>
      <c r="E428">
        <f>VLOOKUP(B428,'SKU Master'!$B$1:$E$31,4,FALSE)</f>
        <v>96</v>
      </c>
      <c r="F428" s="5">
        <f t="shared" si="12"/>
        <v>192</v>
      </c>
      <c r="G428" t="str">
        <f t="shared" si="13"/>
        <v>Monday</v>
      </c>
    </row>
    <row r="429" spans="1:7" x14ac:dyDescent="0.3">
      <c r="A429" s="4">
        <v>44291</v>
      </c>
      <c r="B429" t="s">
        <v>12</v>
      </c>
      <c r="C429" t="s">
        <v>40</v>
      </c>
      <c r="D429">
        <v>2</v>
      </c>
      <c r="E429">
        <f>VLOOKUP(B429,'SKU Master'!$B$1:$E$31,4,FALSE)</f>
        <v>73</v>
      </c>
      <c r="F429" s="5">
        <f t="shared" si="12"/>
        <v>146</v>
      </c>
      <c r="G429" t="str">
        <f t="shared" si="13"/>
        <v>Monday</v>
      </c>
    </row>
    <row r="430" spans="1:7" x14ac:dyDescent="0.3">
      <c r="A430" s="4">
        <v>44291</v>
      </c>
      <c r="B430" t="s">
        <v>14</v>
      </c>
      <c r="C430" t="s">
        <v>40</v>
      </c>
      <c r="D430">
        <v>1</v>
      </c>
      <c r="E430">
        <f>VLOOKUP(B430,'SKU Master'!$B$1:$E$31,4,FALSE)</f>
        <v>225</v>
      </c>
      <c r="F430" s="5">
        <f t="shared" si="12"/>
        <v>225</v>
      </c>
      <c r="G430" t="str">
        <f t="shared" si="13"/>
        <v>Monday</v>
      </c>
    </row>
    <row r="431" spans="1:7" x14ac:dyDescent="0.3">
      <c r="A431" s="4">
        <v>44291</v>
      </c>
      <c r="B431" t="s">
        <v>16</v>
      </c>
      <c r="C431" t="s">
        <v>40</v>
      </c>
      <c r="D431">
        <v>1</v>
      </c>
      <c r="E431">
        <f>VLOOKUP(B431,'SKU Master'!$B$1:$E$31,4,FALSE)</f>
        <v>559</v>
      </c>
      <c r="F431" s="5">
        <f t="shared" si="12"/>
        <v>559</v>
      </c>
      <c r="G431" t="str">
        <f t="shared" si="13"/>
        <v>Monday</v>
      </c>
    </row>
    <row r="432" spans="1:7" x14ac:dyDescent="0.3">
      <c r="A432" s="4">
        <v>44291</v>
      </c>
      <c r="B432" t="s">
        <v>17</v>
      </c>
      <c r="C432" t="s">
        <v>40</v>
      </c>
      <c r="D432">
        <v>14</v>
      </c>
      <c r="E432">
        <f>VLOOKUP(B432,'SKU Master'!$B$1:$E$31,4,FALSE)</f>
        <v>3199</v>
      </c>
      <c r="F432" s="5">
        <f t="shared" si="12"/>
        <v>44786</v>
      </c>
      <c r="G432" t="str">
        <f t="shared" si="13"/>
        <v>Monday</v>
      </c>
    </row>
    <row r="433" spans="1:7" x14ac:dyDescent="0.3">
      <c r="A433" s="4">
        <v>44291</v>
      </c>
      <c r="B433" t="s">
        <v>18</v>
      </c>
      <c r="C433" t="s">
        <v>40</v>
      </c>
      <c r="D433">
        <v>6</v>
      </c>
      <c r="E433">
        <f>VLOOKUP(B433,'SKU Master'!$B$1:$E$31,4,FALSE)</f>
        <v>371</v>
      </c>
      <c r="F433" s="5">
        <f t="shared" si="12"/>
        <v>2226</v>
      </c>
      <c r="G433" t="str">
        <f t="shared" si="13"/>
        <v>Monday</v>
      </c>
    </row>
    <row r="434" spans="1:7" x14ac:dyDescent="0.3">
      <c r="A434" s="4">
        <v>44291</v>
      </c>
      <c r="B434" t="s">
        <v>19</v>
      </c>
      <c r="C434" t="s">
        <v>40</v>
      </c>
      <c r="D434">
        <v>9</v>
      </c>
      <c r="E434">
        <f>VLOOKUP(B434,'SKU Master'!$B$1:$E$31,4,FALSE)</f>
        <v>2300</v>
      </c>
      <c r="F434" s="5">
        <f t="shared" si="12"/>
        <v>20700</v>
      </c>
      <c r="G434" t="str">
        <f t="shared" si="13"/>
        <v>Monday</v>
      </c>
    </row>
    <row r="435" spans="1:7" x14ac:dyDescent="0.3">
      <c r="A435" s="4">
        <v>44291</v>
      </c>
      <c r="B435" t="s">
        <v>20</v>
      </c>
      <c r="C435" t="s">
        <v>40</v>
      </c>
      <c r="D435">
        <v>7</v>
      </c>
      <c r="E435">
        <f>VLOOKUP(B435,'SKU Master'!$B$1:$E$31,4,FALSE)</f>
        <v>499</v>
      </c>
      <c r="F435" s="5">
        <f t="shared" si="12"/>
        <v>3493</v>
      </c>
      <c r="G435" t="str">
        <f t="shared" si="13"/>
        <v>Monday</v>
      </c>
    </row>
    <row r="436" spans="1:7" x14ac:dyDescent="0.3">
      <c r="A436" s="4">
        <v>44291</v>
      </c>
      <c r="B436" t="s">
        <v>21</v>
      </c>
      <c r="C436" t="s">
        <v>40</v>
      </c>
      <c r="D436">
        <v>3</v>
      </c>
      <c r="E436">
        <f>VLOOKUP(B436,'SKU Master'!$B$1:$E$31,4,FALSE)</f>
        <v>299</v>
      </c>
      <c r="F436" s="5">
        <f t="shared" si="12"/>
        <v>897</v>
      </c>
      <c r="G436" t="str">
        <f t="shared" si="13"/>
        <v>Monday</v>
      </c>
    </row>
    <row r="437" spans="1:7" x14ac:dyDescent="0.3">
      <c r="A437" s="4">
        <v>44291</v>
      </c>
      <c r="B437" t="s">
        <v>22</v>
      </c>
      <c r="C437" t="s">
        <v>40</v>
      </c>
      <c r="D437">
        <v>3</v>
      </c>
      <c r="E437">
        <f>VLOOKUP(B437,'SKU Master'!$B$1:$E$31,4,FALSE)</f>
        <v>901</v>
      </c>
      <c r="F437" s="5">
        <f t="shared" si="12"/>
        <v>2703</v>
      </c>
      <c r="G437" t="str">
        <f t="shared" si="13"/>
        <v>Monday</v>
      </c>
    </row>
    <row r="438" spans="1:7" x14ac:dyDescent="0.3">
      <c r="A438" s="4">
        <v>44291</v>
      </c>
      <c r="B438" t="s">
        <v>23</v>
      </c>
      <c r="C438" t="s">
        <v>40</v>
      </c>
      <c r="D438">
        <v>3</v>
      </c>
      <c r="E438">
        <f>VLOOKUP(B438,'SKU Master'!$B$1:$E$31,4,FALSE)</f>
        <v>929</v>
      </c>
      <c r="F438" s="5">
        <f t="shared" si="12"/>
        <v>2787</v>
      </c>
      <c r="G438" t="str">
        <f t="shared" si="13"/>
        <v>Monday</v>
      </c>
    </row>
    <row r="439" spans="1:7" x14ac:dyDescent="0.3">
      <c r="A439" s="4">
        <v>44291</v>
      </c>
      <c r="B439" t="s">
        <v>24</v>
      </c>
      <c r="C439" t="s">
        <v>40</v>
      </c>
      <c r="D439">
        <v>1</v>
      </c>
      <c r="E439">
        <f>VLOOKUP(B439,'SKU Master'!$B$1:$E$31,4,FALSE)</f>
        <v>1030</v>
      </c>
      <c r="F439" s="5">
        <f t="shared" si="12"/>
        <v>1030</v>
      </c>
      <c r="G439" t="str">
        <f t="shared" si="13"/>
        <v>Monday</v>
      </c>
    </row>
    <row r="440" spans="1:7" x14ac:dyDescent="0.3">
      <c r="A440" s="4">
        <v>44291</v>
      </c>
      <c r="B440" t="s">
        <v>25</v>
      </c>
      <c r="C440" t="s">
        <v>40</v>
      </c>
      <c r="D440">
        <v>1</v>
      </c>
      <c r="E440">
        <f>VLOOKUP(B440,'SKU Master'!$B$1:$E$31,4,FALSE)</f>
        <v>1222</v>
      </c>
      <c r="F440" s="5">
        <f t="shared" si="12"/>
        <v>1222</v>
      </c>
      <c r="G440" t="str">
        <f t="shared" si="13"/>
        <v>Monday</v>
      </c>
    </row>
    <row r="441" spans="1:7" x14ac:dyDescent="0.3">
      <c r="A441" s="4">
        <v>44291</v>
      </c>
      <c r="B441" t="s">
        <v>26</v>
      </c>
      <c r="C441" t="s">
        <v>40</v>
      </c>
      <c r="D441">
        <v>1</v>
      </c>
      <c r="E441">
        <f>VLOOKUP(B441,'SKU Master'!$B$1:$E$31,4,FALSE)</f>
        <v>649</v>
      </c>
      <c r="F441" s="5">
        <f t="shared" si="12"/>
        <v>649</v>
      </c>
      <c r="G441" t="str">
        <f t="shared" si="13"/>
        <v>Monday</v>
      </c>
    </row>
    <row r="442" spans="1:7" x14ac:dyDescent="0.3">
      <c r="A442" s="4">
        <v>44291</v>
      </c>
      <c r="B442" t="s">
        <v>27</v>
      </c>
      <c r="C442" t="s">
        <v>40</v>
      </c>
      <c r="D442">
        <v>13</v>
      </c>
      <c r="E442">
        <f>VLOOKUP(B442,'SKU Master'!$B$1:$E$31,4,FALSE)</f>
        <v>1800</v>
      </c>
      <c r="F442" s="5">
        <f t="shared" si="12"/>
        <v>23400</v>
      </c>
      <c r="G442" t="str">
        <f t="shared" si="13"/>
        <v>Monday</v>
      </c>
    </row>
    <row r="443" spans="1:7" x14ac:dyDescent="0.3">
      <c r="A443" s="4">
        <v>44291</v>
      </c>
      <c r="B443" t="s">
        <v>28</v>
      </c>
      <c r="C443" t="s">
        <v>40</v>
      </c>
      <c r="D443">
        <v>2</v>
      </c>
      <c r="E443">
        <f>VLOOKUP(B443,'SKU Master'!$B$1:$E$31,4,FALSE)</f>
        <v>345</v>
      </c>
      <c r="F443" s="5">
        <f t="shared" si="12"/>
        <v>690</v>
      </c>
      <c r="G443" t="str">
        <f t="shared" si="13"/>
        <v>Monday</v>
      </c>
    </row>
    <row r="444" spans="1:7" x14ac:dyDescent="0.3">
      <c r="A444" s="4">
        <v>44291</v>
      </c>
      <c r="B444" t="s">
        <v>29</v>
      </c>
      <c r="C444" t="s">
        <v>40</v>
      </c>
      <c r="D444">
        <v>1</v>
      </c>
      <c r="E444">
        <f>VLOOKUP(B444,'SKU Master'!$B$1:$E$31,4,FALSE)</f>
        <v>350</v>
      </c>
      <c r="F444" s="5">
        <f t="shared" si="12"/>
        <v>350</v>
      </c>
      <c r="G444" t="str">
        <f t="shared" si="13"/>
        <v>Monday</v>
      </c>
    </row>
    <row r="445" spans="1:7" x14ac:dyDescent="0.3">
      <c r="A445" s="4">
        <v>44291</v>
      </c>
      <c r="B445" t="s">
        <v>30</v>
      </c>
      <c r="C445" t="s">
        <v>40</v>
      </c>
      <c r="D445">
        <v>4</v>
      </c>
      <c r="E445">
        <f>VLOOKUP(B445,'SKU Master'!$B$1:$E$31,4,FALSE)</f>
        <v>1575</v>
      </c>
      <c r="F445" s="5">
        <f t="shared" si="12"/>
        <v>6300</v>
      </c>
      <c r="G445" t="str">
        <f t="shared" si="13"/>
        <v>Monday</v>
      </c>
    </row>
    <row r="446" spans="1:7" x14ac:dyDescent="0.3">
      <c r="A446" s="4">
        <v>44291</v>
      </c>
      <c r="B446" t="s">
        <v>31</v>
      </c>
      <c r="C446" t="s">
        <v>40</v>
      </c>
      <c r="D446">
        <v>3</v>
      </c>
      <c r="E446">
        <f>VLOOKUP(B446,'SKU Master'!$B$1:$E$31,4,FALSE)</f>
        <v>1045</v>
      </c>
      <c r="F446" s="5">
        <f t="shared" si="12"/>
        <v>3135</v>
      </c>
      <c r="G446" t="str">
        <f t="shared" si="13"/>
        <v>Monday</v>
      </c>
    </row>
    <row r="447" spans="1:7" x14ac:dyDescent="0.3">
      <c r="A447" s="4">
        <v>44291</v>
      </c>
      <c r="B447" t="s">
        <v>32</v>
      </c>
      <c r="C447" t="s">
        <v>40</v>
      </c>
      <c r="D447">
        <v>3</v>
      </c>
      <c r="E447">
        <f>VLOOKUP(B447,'SKU Master'!$B$1:$E$31,4,FALSE)</f>
        <v>1186</v>
      </c>
      <c r="F447" s="5">
        <f t="shared" si="12"/>
        <v>3558</v>
      </c>
      <c r="G447" t="str">
        <f t="shared" si="13"/>
        <v>Monday</v>
      </c>
    </row>
    <row r="448" spans="1:7" x14ac:dyDescent="0.3">
      <c r="A448" s="4">
        <v>44291</v>
      </c>
      <c r="B448" t="s">
        <v>33</v>
      </c>
      <c r="C448" t="s">
        <v>40</v>
      </c>
      <c r="D448">
        <v>3</v>
      </c>
      <c r="E448">
        <f>VLOOKUP(B448,'SKU Master'!$B$1:$E$31,4,FALSE)</f>
        <v>374</v>
      </c>
      <c r="F448" s="5">
        <f t="shared" si="12"/>
        <v>1122</v>
      </c>
      <c r="G448" t="str">
        <f t="shared" si="13"/>
        <v>Monday</v>
      </c>
    </row>
    <row r="449" spans="1:7" x14ac:dyDescent="0.3">
      <c r="A449" s="4">
        <v>44291</v>
      </c>
      <c r="B449" t="s">
        <v>34</v>
      </c>
      <c r="C449" t="s">
        <v>40</v>
      </c>
      <c r="D449">
        <v>1</v>
      </c>
      <c r="E449">
        <f>VLOOKUP(B449,'SKU Master'!$B$1:$E$31,4,FALSE)</f>
        <v>1500</v>
      </c>
      <c r="F449" s="5">
        <f t="shared" si="12"/>
        <v>1500</v>
      </c>
      <c r="G449" t="str">
        <f t="shared" si="13"/>
        <v>Monday</v>
      </c>
    </row>
    <row r="450" spans="1:7" x14ac:dyDescent="0.3">
      <c r="A450" s="4">
        <v>44291</v>
      </c>
      <c r="B450" t="s">
        <v>35</v>
      </c>
      <c r="C450" t="s">
        <v>40</v>
      </c>
      <c r="D450">
        <v>2</v>
      </c>
      <c r="E450">
        <f>VLOOKUP(B450,'SKU Master'!$B$1:$E$31,4,FALSE)</f>
        <v>1800</v>
      </c>
      <c r="F450" s="5">
        <f t="shared" ref="F450:F513" si="14">D450*E450</f>
        <v>3600</v>
      </c>
      <c r="G450" t="str">
        <f t="shared" ref="G450:G513" si="15">TEXT(A450,"dddd")</f>
        <v>Monday</v>
      </c>
    </row>
    <row r="451" spans="1:7" x14ac:dyDescent="0.3">
      <c r="A451" s="4">
        <v>44291</v>
      </c>
      <c r="B451" t="s">
        <v>36</v>
      </c>
      <c r="C451" t="s">
        <v>40</v>
      </c>
      <c r="D451">
        <v>0</v>
      </c>
      <c r="E451">
        <f>VLOOKUP(B451,'SKU Master'!$B$1:$E$31,4,FALSE)</f>
        <v>1477</v>
      </c>
      <c r="F451" s="5">
        <f t="shared" si="14"/>
        <v>0</v>
      </c>
      <c r="G451" t="str">
        <f t="shared" si="15"/>
        <v>Monday</v>
      </c>
    </row>
    <row r="452" spans="1:7" x14ac:dyDescent="0.3">
      <c r="A452" s="4">
        <v>44292</v>
      </c>
      <c r="B452" t="s">
        <v>5</v>
      </c>
      <c r="C452" t="s">
        <v>38</v>
      </c>
      <c r="D452">
        <v>35</v>
      </c>
      <c r="E452">
        <f>VLOOKUP(B452,'SKU Master'!$B$1:$E$31,4,FALSE)</f>
        <v>210</v>
      </c>
      <c r="F452" s="5">
        <f t="shared" si="14"/>
        <v>7350</v>
      </c>
      <c r="G452" t="str">
        <f t="shared" si="15"/>
        <v>Tuesday</v>
      </c>
    </row>
    <row r="453" spans="1:7" x14ac:dyDescent="0.3">
      <c r="A453" s="4">
        <v>44292</v>
      </c>
      <c r="B453" t="s">
        <v>6</v>
      </c>
      <c r="C453" t="s">
        <v>38</v>
      </c>
      <c r="D453">
        <v>17</v>
      </c>
      <c r="E453">
        <f>VLOOKUP(B453,'SKU Master'!$B$1:$E$31,4,FALSE)</f>
        <v>199</v>
      </c>
      <c r="F453" s="5">
        <f t="shared" si="14"/>
        <v>3383</v>
      </c>
      <c r="G453" t="str">
        <f t="shared" si="15"/>
        <v>Tuesday</v>
      </c>
    </row>
    <row r="454" spans="1:7" x14ac:dyDescent="0.3">
      <c r="A454" s="4">
        <v>44292</v>
      </c>
      <c r="B454" t="s">
        <v>7</v>
      </c>
      <c r="C454" t="s">
        <v>38</v>
      </c>
      <c r="D454">
        <v>12</v>
      </c>
      <c r="E454">
        <f>VLOOKUP(B454,'SKU Master'!$B$1:$E$31,4,FALSE)</f>
        <v>322</v>
      </c>
      <c r="F454" s="5">
        <f t="shared" si="14"/>
        <v>3864</v>
      </c>
      <c r="G454" t="str">
        <f t="shared" si="15"/>
        <v>Tuesday</v>
      </c>
    </row>
    <row r="455" spans="1:7" x14ac:dyDescent="0.3">
      <c r="A455" s="4">
        <v>44292</v>
      </c>
      <c r="B455" t="s">
        <v>8</v>
      </c>
      <c r="C455" t="s">
        <v>38</v>
      </c>
      <c r="D455">
        <v>7</v>
      </c>
      <c r="E455">
        <f>VLOOKUP(B455,'SKU Master'!$B$1:$E$31,4,FALSE)</f>
        <v>161</v>
      </c>
      <c r="F455" s="5">
        <f t="shared" si="14"/>
        <v>1127</v>
      </c>
      <c r="G455" t="str">
        <f t="shared" si="15"/>
        <v>Tuesday</v>
      </c>
    </row>
    <row r="456" spans="1:7" x14ac:dyDescent="0.3">
      <c r="A456" s="4">
        <v>44292</v>
      </c>
      <c r="B456" t="s">
        <v>9</v>
      </c>
      <c r="C456" t="s">
        <v>38</v>
      </c>
      <c r="D456">
        <v>4</v>
      </c>
      <c r="E456">
        <f>VLOOKUP(B456,'SKU Master'!$B$1:$E$31,4,FALSE)</f>
        <v>109</v>
      </c>
      <c r="F456" s="5">
        <f t="shared" si="14"/>
        <v>436</v>
      </c>
      <c r="G456" t="str">
        <f t="shared" si="15"/>
        <v>Tuesday</v>
      </c>
    </row>
    <row r="457" spans="1:7" x14ac:dyDescent="0.3">
      <c r="A457" s="4">
        <v>44292</v>
      </c>
      <c r="B457" t="s">
        <v>10</v>
      </c>
      <c r="C457" t="s">
        <v>38</v>
      </c>
      <c r="D457">
        <v>6</v>
      </c>
      <c r="E457">
        <f>VLOOKUP(B457,'SKU Master'!$B$1:$E$31,4,FALSE)</f>
        <v>122</v>
      </c>
      <c r="F457" s="5">
        <f t="shared" si="14"/>
        <v>732</v>
      </c>
      <c r="G457" t="str">
        <f t="shared" si="15"/>
        <v>Tuesday</v>
      </c>
    </row>
    <row r="458" spans="1:7" x14ac:dyDescent="0.3">
      <c r="A458" s="4">
        <v>44292</v>
      </c>
      <c r="B458" t="s">
        <v>11</v>
      </c>
      <c r="C458" t="s">
        <v>38</v>
      </c>
      <c r="D458">
        <v>3</v>
      </c>
      <c r="E458">
        <f>VLOOKUP(B458,'SKU Master'!$B$1:$E$31,4,FALSE)</f>
        <v>96</v>
      </c>
      <c r="F458" s="5">
        <f t="shared" si="14"/>
        <v>288</v>
      </c>
      <c r="G458" t="str">
        <f t="shared" si="15"/>
        <v>Tuesday</v>
      </c>
    </row>
    <row r="459" spans="1:7" x14ac:dyDescent="0.3">
      <c r="A459" s="4">
        <v>44292</v>
      </c>
      <c r="B459" t="s">
        <v>12</v>
      </c>
      <c r="C459" t="s">
        <v>38</v>
      </c>
      <c r="D459">
        <v>2</v>
      </c>
      <c r="E459">
        <f>VLOOKUP(B459,'SKU Master'!$B$1:$E$31,4,FALSE)</f>
        <v>73</v>
      </c>
      <c r="F459" s="5">
        <f t="shared" si="14"/>
        <v>146</v>
      </c>
      <c r="G459" t="str">
        <f t="shared" si="15"/>
        <v>Tuesday</v>
      </c>
    </row>
    <row r="460" spans="1:7" x14ac:dyDescent="0.3">
      <c r="A460" s="4">
        <v>44292</v>
      </c>
      <c r="B460" t="s">
        <v>14</v>
      </c>
      <c r="C460" t="s">
        <v>38</v>
      </c>
      <c r="D460">
        <v>1</v>
      </c>
      <c r="E460">
        <f>VLOOKUP(B460,'SKU Master'!$B$1:$E$31,4,FALSE)</f>
        <v>225</v>
      </c>
      <c r="F460" s="5">
        <f t="shared" si="14"/>
        <v>225</v>
      </c>
      <c r="G460" t="str">
        <f t="shared" si="15"/>
        <v>Tuesday</v>
      </c>
    </row>
    <row r="461" spans="1:7" x14ac:dyDescent="0.3">
      <c r="A461" s="4">
        <v>44292</v>
      </c>
      <c r="B461" t="s">
        <v>16</v>
      </c>
      <c r="C461" t="s">
        <v>38</v>
      </c>
      <c r="D461">
        <v>1</v>
      </c>
      <c r="E461">
        <f>VLOOKUP(B461,'SKU Master'!$B$1:$E$31,4,FALSE)</f>
        <v>559</v>
      </c>
      <c r="F461" s="5">
        <f t="shared" si="14"/>
        <v>559</v>
      </c>
      <c r="G461" t="str">
        <f t="shared" si="15"/>
        <v>Tuesday</v>
      </c>
    </row>
    <row r="462" spans="1:7" x14ac:dyDescent="0.3">
      <c r="A462" s="4">
        <v>44292</v>
      </c>
      <c r="B462" t="s">
        <v>17</v>
      </c>
      <c r="C462" t="s">
        <v>38</v>
      </c>
      <c r="D462">
        <v>30</v>
      </c>
      <c r="E462">
        <f>VLOOKUP(B462,'SKU Master'!$B$1:$E$31,4,FALSE)</f>
        <v>3199</v>
      </c>
      <c r="F462" s="5">
        <f t="shared" si="14"/>
        <v>95970</v>
      </c>
      <c r="G462" t="str">
        <f t="shared" si="15"/>
        <v>Tuesday</v>
      </c>
    </row>
    <row r="463" spans="1:7" x14ac:dyDescent="0.3">
      <c r="A463" s="4">
        <v>44292</v>
      </c>
      <c r="B463" t="s">
        <v>18</v>
      </c>
      <c r="C463" t="s">
        <v>38</v>
      </c>
      <c r="D463">
        <v>16</v>
      </c>
      <c r="E463">
        <f>VLOOKUP(B463,'SKU Master'!$B$1:$E$31,4,FALSE)</f>
        <v>371</v>
      </c>
      <c r="F463" s="5">
        <f t="shared" si="14"/>
        <v>5936</v>
      </c>
      <c r="G463" t="str">
        <f t="shared" si="15"/>
        <v>Tuesday</v>
      </c>
    </row>
    <row r="464" spans="1:7" x14ac:dyDescent="0.3">
      <c r="A464" s="4">
        <v>44292</v>
      </c>
      <c r="B464" t="s">
        <v>19</v>
      </c>
      <c r="C464" t="s">
        <v>38</v>
      </c>
      <c r="D464">
        <v>10</v>
      </c>
      <c r="E464">
        <f>VLOOKUP(B464,'SKU Master'!$B$1:$E$31,4,FALSE)</f>
        <v>2300</v>
      </c>
      <c r="F464" s="5">
        <f t="shared" si="14"/>
        <v>23000</v>
      </c>
      <c r="G464" t="str">
        <f t="shared" si="15"/>
        <v>Tuesday</v>
      </c>
    </row>
    <row r="465" spans="1:7" x14ac:dyDescent="0.3">
      <c r="A465" s="4">
        <v>44292</v>
      </c>
      <c r="B465" t="s">
        <v>20</v>
      </c>
      <c r="C465" t="s">
        <v>38</v>
      </c>
      <c r="D465">
        <v>7</v>
      </c>
      <c r="E465">
        <f>VLOOKUP(B465,'SKU Master'!$B$1:$E$31,4,FALSE)</f>
        <v>499</v>
      </c>
      <c r="F465" s="5">
        <f t="shared" si="14"/>
        <v>3493</v>
      </c>
      <c r="G465" t="str">
        <f t="shared" si="15"/>
        <v>Tuesday</v>
      </c>
    </row>
    <row r="466" spans="1:7" x14ac:dyDescent="0.3">
      <c r="A466" s="4">
        <v>44292</v>
      </c>
      <c r="B466" t="s">
        <v>21</v>
      </c>
      <c r="C466" t="s">
        <v>38</v>
      </c>
      <c r="D466">
        <v>6</v>
      </c>
      <c r="E466">
        <f>VLOOKUP(B466,'SKU Master'!$B$1:$E$31,4,FALSE)</f>
        <v>299</v>
      </c>
      <c r="F466" s="5">
        <f t="shared" si="14"/>
        <v>1794</v>
      </c>
      <c r="G466" t="str">
        <f t="shared" si="15"/>
        <v>Tuesday</v>
      </c>
    </row>
    <row r="467" spans="1:7" x14ac:dyDescent="0.3">
      <c r="A467" s="4">
        <v>44292</v>
      </c>
      <c r="B467" t="s">
        <v>22</v>
      </c>
      <c r="C467" t="s">
        <v>38</v>
      </c>
      <c r="D467">
        <v>3</v>
      </c>
      <c r="E467">
        <f>VLOOKUP(B467,'SKU Master'!$B$1:$E$31,4,FALSE)</f>
        <v>901</v>
      </c>
      <c r="F467" s="5">
        <f t="shared" si="14"/>
        <v>2703</v>
      </c>
      <c r="G467" t="str">
        <f t="shared" si="15"/>
        <v>Tuesday</v>
      </c>
    </row>
    <row r="468" spans="1:7" x14ac:dyDescent="0.3">
      <c r="A468" s="4">
        <v>44292</v>
      </c>
      <c r="B468" t="s">
        <v>23</v>
      </c>
      <c r="C468" t="s">
        <v>38</v>
      </c>
      <c r="D468">
        <v>4</v>
      </c>
      <c r="E468">
        <f>VLOOKUP(B468,'SKU Master'!$B$1:$E$31,4,FALSE)</f>
        <v>929</v>
      </c>
      <c r="F468" s="5">
        <f t="shared" si="14"/>
        <v>3716</v>
      </c>
      <c r="G468" t="str">
        <f t="shared" si="15"/>
        <v>Tuesday</v>
      </c>
    </row>
    <row r="469" spans="1:7" x14ac:dyDescent="0.3">
      <c r="A469" s="4">
        <v>44292</v>
      </c>
      <c r="B469" t="s">
        <v>24</v>
      </c>
      <c r="C469" t="s">
        <v>38</v>
      </c>
      <c r="D469">
        <v>0</v>
      </c>
      <c r="E469">
        <f>VLOOKUP(B469,'SKU Master'!$B$1:$E$31,4,FALSE)</f>
        <v>1030</v>
      </c>
      <c r="F469" s="5">
        <f t="shared" si="14"/>
        <v>0</v>
      </c>
      <c r="G469" t="str">
        <f t="shared" si="15"/>
        <v>Tuesday</v>
      </c>
    </row>
    <row r="470" spans="1:7" x14ac:dyDescent="0.3">
      <c r="A470" s="4">
        <v>44292</v>
      </c>
      <c r="B470" t="s">
        <v>25</v>
      </c>
      <c r="C470" t="s">
        <v>38</v>
      </c>
      <c r="D470">
        <v>0</v>
      </c>
      <c r="E470">
        <f>VLOOKUP(B470,'SKU Master'!$B$1:$E$31,4,FALSE)</f>
        <v>1222</v>
      </c>
      <c r="F470" s="5">
        <f t="shared" si="14"/>
        <v>0</v>
      </c>
      <c r="G470" t="str">
        <f t="shared" si="15"/>
        <v>Tuesday</v>
      </c>
    </row>
    <row r="471" spans="1:7" x14ac:dyDescent="0.3">
      <c r="A471" s="4">
        <v>44292</v>
      </c>
      <c r="B471" t="s">
        <v>26</v>
      </c>
      <c r="C471" t="s">
        <v>38</v>
      </c>
      <c r="D471">
        <v>2</v>
      </c>
      <c r="E471">
        <f>VLOOKUP(B471,'SKU Master'!$B$1:$E$31,4,FALSE)</f>
        <v>649</v>
      </c>
      <c r="F471" s="5">
        <f t="shared" si="14"/>
        <v>1298</v>
      </c>
      <c r="G471" t="str">
        <f t="shared" si="15"/>
        <v>Tuesday</v>
      </c>
    </row>
    <row r="472" spans="1:7" x14ac:dyDescent="0.3">
      <c r="A472" s="4">
        <v>44292</v>
      </c>
      <c r="B472" t="s">
        <v>27</v>
      </c>
      <c r="C472" t="s">
        <v>38</v>
      </c>
      <c r="D472">
        <v>33</v>
      </c>
      <c r="E472">
        <f>VLOOKUP(B472,'SKU Master'!$B$1:$E$31,4,FALSE)</f>
        <v>1800</v>
      </c>
      <c r="F472" s="5">
        <f t="shared" si="14"/>
        <v>59400</v>
      </c>
      <c r="G472" t="str">
        <f t="shared" si="15"/>
        <v>Tuesday</v>
      </c>
    </row>
    <row r="473" spans="1:7" x14ac:dyDescent="0.3">
      <c r="A473" s="4">
        <v>44292</v>
      </c>
      <c r="B473" t="s">
        <v>28</v>
      </c>
      <c r="C473" t="s">
        <v>38</v>
      </c>
      <c r="D473">
        <v>19</v>
      </c>
      <c r="E473">
        <f>VLOOKUP(B473,'SKU Master'!$B$1:$E$31,4,FALSE)</f>
        <v>345</v>
      </c>
      <c r="F473" s="5">
        <f t="shared" si="14"/>
        <v>6555</v>
      </c>
      <c r="G473" t="str">
        <f t="shared" si="15"/>
        <v>Tuesday</v>
      </c>
    </row>
    <row r="474" spans="1:7" x14ac:dyDescent="0.3">
      <c r="A474" s="4">
        <v>44292</v>
      </c>
      <c r="B474" t="s">
        <v>29</v>
      </c>
      <c r="C474" t="s">
        <v>38</v>
      </c>
      <c r="D474">
        <v>9</v>
      </c>
      <c r="E474">
        <f>VLOOKUP(B474,'SKU Master'!$B$1:$E$31,4,FALSE)</f>
        <v>350</v>
      </c>
      <c r="F474" s="5">
        <f t="shared" si="14"/>
        <v>3150</v>
      </c>
      <c r="G474" t="str">
        <f t="shared" si="15"/>
        <v>Tuesday</v>
      </c>
    </row>
    <row r="475" spans="1:7" x14ac:dyDescent="0.3">
      <c r="A475" s="4">
        <v>44292</v>
      </c>
      <c r="B475" t="s">
        <v>30</v>
      </c>
      <c r="C475" t="s">
        <v>38</v>
      </c>
      <c r="D475">
        <v>8</v>
      </c>
      <c r="E475">
        <f>VLOOKUP(B475,'SKU Master'!$B$1:$E$31,4,FALSE)</f>
        <v>1575</v>
      </c>
      <c r="F475" s="5">
        <f t="shared" si="14"/>
        <v>12600</v>
      </c>
      <c r="G475" t="str">
        <f t="shared" si="15"/>
        <v>Tuesday</v>
      </c>
    </row>
    <row r="476" spans="1:7" x14ac:dyDescent="0.3">
      <c r="A476" s="4">
        <v>44292</v>
      </c>
      <c r="B476" t="s">
        <v>31</v>
      </c>
      <c r="C476" t="s">
        <v>38</v>
      </c>
      <c r="D476">
        <v>5</v>
      </c>
      <c r="E476">
        <f>VLOOKUP(B476,'SKU Master'!$B$1:$E$31,4,FALSE)</f>
        <v>1045</v>
      </c>
      <c r="F476" s="5">
        <f t="shared" si="14"/>
        <v>5225</v>
      </c>
      <c r="G476" t="str">
        <f t="shared" si="15"/>
        <v>Tuesday</v>
      </c>
    </row>
    <row r="477" spans="1:7" x14ac:dyDescent="0.3">
      <c r="A477" s="4">
        <v>44292</v>
      </c>
      <c r="B477" t="s">
        <v>32</v>
      </c>
      <c r="C477" t="s">
        <v>38</v>
      </c>
      <c r="D477">
        <v>2</v>
      </c>
      <c r="E477">
        <f>VLOOKUP(B477,'SKU Master'!$B$1:$E$31,4,FALSE)</f>
        <v>1186</v>
      </c>
      <c r="F477" s="5">
        <f t="shared" si="14"/>
        <v>2372</v>
      </c>
      <c r="G477" t="str">
        <f t="shared" si="15"/>
        <v>Tuesday</v>
      </c>
    </row>
    <row r="478" spans="1:7" x14ac:dyDescent="0.3">
      <c r="A478" s="4">
        <v>44292</v>
      </c>
      <c r="B478" t="s">
        <v>33</v>
      </c>
      <c r="C478" t="s">
        <v>38</v>
      </c>
      <c r="D478">
        <v>3</v>
      </c>
      <c r="E478">
        <f>VLOOKUP(B478,'SKU Master'!$B$1:$E$31,4,FALSE)</f>
        <v>374</v>
      </c>
      <c r="F478" s="5">
        <f t="shared" si="14"/>
        <v>1122</v>
      </c>
      <c r="G478" t="str">
        <f t="shared" si="15"/>
        <v>Tuesday</v>
      </c>
    </row>
    <row r="479" spans="1:7" x14ac:dyDescent="0.3">
      <c r="A479" s="4">
        <v>44292</v>
      </c>
      <c r="B479" t="s">
        <v>34</v>
      </c>
      <c r="C479" t="s">
        <v>38</v>
      </c>
      <c r="D479">
        <v>0</v>
      </c>
      <c r="E479">
        <f>VLOOKUP(B479,'SKU Master'!$B$1:$E$31,4,FALSE)</f>
        <v>1500</v>
      </c>
      <c r="F479" s="5">
        <f t="shared" si="14"/>
        <v>0</v>
      </c>
      <c r="G479" t="str">
        <f t="shared" si="15"/>
        <v>Tuesday</v>
      </c>
    </row>
    <row r="480" spans="1:7" x14ac:dyDescent="0.3">
      <c r="A480" s="4">
        <v>44292</v>
      </c>
      <c r="B480" t="s">
        <v>35</v>
      </c>
      <c r="C480" t="s">
        <v>38</v>
      </c>
      <c r="D480">
        <v>1</v>
      </c>
      <c r="E480">
        <f>VLOOKUP(B480,'SKU Master'!$B$1:$E$31,4,FALSE)</f>
        <v>1800</v>
      </c>
      <c r="F480" s="5">
        <f t="shared" si="14"/>
        <v>1800</v>
      </c>
      <c r="G480" t="str">
        <f t="shared" si="15"/>
        <v>Tuesday</v>
      </c>
    </row>
    <row r="481" spans="1:7" x14ac:dyDescent="0.3">
      <c r="A481" s="4">
        <v>44292</v>
      </c>
      <c r="B481" t="s">
        <v>36</v>
      </c>
      <c r="C481" t="s">
        <v>38</v>
      </c>
      <c r="D481">
        <v>0</v>
      </c>
      <c r="E481">
        <f>VLOOKUP(B481,'SKU Master'!$B$1:$E$31,4,FALSE)</f>
        <v>1477</v>
      </c>
      <c r="F481" s="5">
        <f t="shared" si="14"/>
        <v>0</v>
      </c>
      <c r="G481" t="str">
        <f t="shared" si="15"/>
        <v>Tuesday</v>
      </c>
    </row>
    <row r="482" spans="1:7" x14ac:dyDescent="0.3">
      <c r="A482" s="4">
        <v>44292</v>
      </c>
      <c r="B482" t="s">
        <v>5</v>
      </c>
      <c r="C482" t="s">
        <v>39</v>
      </c>
      <c r="D482">
        <v>22</v>
      </c>
      <c r="E482">
        <f>VLOOKUP(B482,'SKU Master'!$B$1:$E$31,4,FALSE)</f>
        <v>210</v>
      </c>
      <c r="F482" s="5">
        <f t="shared" si="14"/>
        <v>4620</v>
      </c>
      <c r="G482" t="str">
        <f t="shared" si="15"/>
        <v>Tuesday</v>
      </c>
    </row>
    <row r="483" spans="1:7" x14ac:dyDescent="0.3">
      <c r="A483" s="4">
        <v>44292</v>
      </c>
      <c r="B483" t="s">
        <v>6</v>
      </c>
      <c r="C483" t="s">
        <v>39</v>
      </c>
      <c r="D483">
        <v>9</v>
      </c>
      <c r="E483">
        <f>VLOOKUP(B483,'SKU Master'!$B$1:$E$31,4,FALSE)</f>
        <v>199</v>
      </c>
      <c r="F483" s="5">
        <f t="shared" si="14"/>
        <v>1791</v>
      </c>
      <c r="G483" t="str">
        <f t="shared" si="15"/>
        <v>Tuesday</v>
      </c>
    </row>
    <row r="484" spans="1:7" x14ac:dyDescent="0.3">
      <c r="A484" s="4">
        <v>44292</v>
      </c>
      <c r="B484" t="s">
        <v>7</v>
      </c>
      <c r="C484" t="s">
        <v>39</v>
      </c>
      <c r="D484">
        <v>9</v>
      </c>
      <c r="E484">
        <f>VLOOKUP(B484,'SKU Master'!$B$1:$E$31,4,FALSE)</f>
        <v>322</v>
      </c>
      <c r="F484" s="5">
        <f t="shared" si="14"/>
        <v>2898</v>
      </c>
      <c r="G484" t="str">
        <f t="shared" si="15"/>
        <v>Tuesday</v>
      </c>
    </row>
    <row r="485" spans="1:7" x14ac:dyDescent="0.3">
      <c r="A485" s="4">
        <v>44292</v>
      </c>
      <c r="B485" t="s">
        <v>8</v>
      </c>
      <c r="C485" t="s">
        <v>39</v>
      </c>
      <c r="D485">
        <v>7</v>
      </c>
      <c r="E485">
        <f>VLOOKUP(B485,'SKU Master'!$B$1:$E$31,4,FALSE)</f>
        <v>161</v>
      </c>
      <c r="F485" s="5">
        <f t="shared" si="14"/>
        <v>1127</v>
      </c>
      <c r="G485" t="str">
        <f t="shared" si="15"/>
        <v>Tuesday</v>
      </c>
    </row>
    <row r="486" spans="1:7" x14ac:dyDescent="0.3">
      <c r="A486" s="4">
        <v>44292</v>
      </c>
      <c r="B486" t="s">
        <v>9</v>
      </c>
      <c r="C486" t="s">
        <v>39</v>
      </c>
      <c r="D486">
        <v>4</v>
      </c>
      <c r="E486">
        <f>VLOOKUP(B486,'SKU Master'!$B$1:$E$31,4,FALSE)</f>
        <v>109</v>
      </c>
      <c r="F486" s="5">
        <f t="shared" si="14"/>
        <v>436</v>
      </c>
      <c r="G486" t="str">
        <f t="shared" si="15"/>
        <v>Tuesday</v>
      </c>
    </row>
    <row r="487" spans="1:7" x14ac:dyDescent="0.3">
      <c r="A487" s="4">
        <v>44292</v>
      </c>
      <c r="B487" t="s">
        <v>10</v>
      </c>
      <c r="C487" t="s">
        <v>39</v>
      </c>
      <c r="D487">
        <v>3</v>
      </c>
      <c r="E487">
        <f>VLOOKUP(B487,'SKU Master'!$B$1:$E$31,4,FALSE)</f>
        <v>122</v>
      </c>
      <c r="F487" s="5">
        <f t="shared" si="14"/>
        <v>366</v>
      </c>
      <c r="G487" t="str">
        <f t="shared" si="15"/>
        <v>Tuesday</v>
      </c>
    </row>
    <row r="488" spans="1:7" x14ac:dyDescent="0.3">
      <c r="A488" s="4">
        <v>44292</v>
      </c>
      <c r="B488" t="s">
        <v>11</v>
      </c>
      <c r="C488" t="s">
        <v>39</v>
      </c>
      <c r="D488">
        <v>2</v>
      </c>
      <c r="E488">
        <f>VLOOKUP(B488,'SKU Master'!$B$1:$E$31,4,FALSE)</f>
        <v>96</v>
      </c>
      <c r="F488" s="5">
        <f t="shared" si="14"/>
        <v>192</v>
      </c>
      <c r="G488" t="str">
        <f t="shared" si="15"/>
        <v>Tuesday</v>
      </c>
    </row>
    <row r="489" spans="1:7" x14ac:dyDescent="0.3">
      <c r="A489" s="4">
        <v>44292</v>
      </c>
      <c r="B489" t="s">
        <v>12</v>
      </c>
      <c r="C489" t="s">
        <v>39</v>
      </c>
      <c r="D489">
        <v>1</v>
      </c>
      <c r="E489">
        <f>VLOOKUP(B489,'SKU Master'!$B$1:$E$31,4,FALSE)</f>
        <v>73</v>
      </c>
      <c r="F489" s="5">
        <f t="shared" si="14"/>
        <v>73</v>
      </c>
      <c r="G489" t="str">
        <f t="shared" si="15"/>
        <v>Tuesday</v>
      </c>
    </row>
    <row r="490" spans="1:7" x14ac:dyDescent="0.3">
      <c r="A490" s="4">
        <v>44292</v>
      </c>
      <c r="B490" t="s">
        <v>14</v>
      </c>
      <c r="C490" t="s">
        <v>39</v>
      </c>
      <c r="D490">
        <v>0</v>
      </c>
      <c r="E490">
        <f>VLOOKUP(B490,'SKU Master'!$B$1:$E$31,4,FALSE)</f>
        <v>225</v>
      </c>
      <c r="F490" s="5">
        <f t="shared" si="14"/>
        <v>0</v>
      </c>
      <c r="G490" t="str">
        <f t="shared" si="15"/>
        <v>Tuesday</v>
      </c>
    </row>
    <row r="491" spans="1:7" x14ac:dyDescent="0.3">
      <c r="A491" s="4">
        <v>44292</v>
      </c>
      <c r="B491" t="s">
        <v>16</v>
      </c>
      <c r="C491" t="s">
        <v>39</v>
      </c>
      <c r="D491">
        <v>1</v>
      </c>
      <c r="E491">
        <f>VLOOKUP(B491,'SKU Master'!$B$1:$E$31,4,FALSE)</f>
        <v>559</v>
      </c>
      <c r="F491" s="5">
        <f t="shared" si="14"/>
        <v>559</v>
      </c>
      <c r="G491" t="str">
        <f t="shared" si="15"/>
        <v>Tuesday</v>
      </c>
    </row>
    <row r="492" spans="1:7" x14ac:dyDescent="0.3">
      <c r="A492" s="4">
        <v>44292</v>
      </c>
      <c r="B492" t="s">
        <v>17</v>
      </c>
      <c r="C492" t="s">
        <v>39</v>
      </c>
      <c r="D492">
        <v>18</v>
      </c>
      <c r="E492">
        <f>VLOOKUP(B492,'SKU Master'!$B$1:$E$31,4,FALSE)</f>
        <v>3199</v>
      </c>
      <c r="F492" s="5">
        <f t="shared" si="14"/>
        <v>57582</v>
      </c>
      <c r="G492" t="str">
        <f t="shared" si="15"/>
        <v>Tuesday</v>
      </c>
    </row>
    <row r="493" spans="1:7" x14ac:dyDescent="0.3">
      <c r="A493" s="4">
        <v>44292</v>
      </c>
      <c r="B493" t="s">
        <v>18</v>
      </c>
      <c r="C493" t="s">
        <v>39</v>
      </c>
      <c r="D493">
        <v>3</v>
      </c>
      <c r="E493">
        <f>VLOOKUP(B493,'SKU Master'!$B$1:$E$31,4,FALSE)</f>
        <v>371</v>
      </c>
      <c r="F493" s="5">
        <f t="shared" si="14"/>
        <v>1113</v>
      </c>
      <c r="G493" t="str">
        <f t="shared" si="15"/>
        <v>Tuesday</v>
      </c>
    </row>
    <row r="494" spans="1:7" x14ac:dyDescent="0.3">
      <c r="A494" s="4">
        <v>44292</v>
      </c>
      <c r="B494" t="s">
        <v>19</v>
      </c>
      <c r="C494" t="s">
        <v>39</v>
      </c>
      <c r="D494">
        <v>6</v>
      </c>
      <c r="E494">
        <f>VLOOKUP(B494,'SKU Master'!$B$1:$E$31,4,FALSE)</f>
        <v>2300</v>
      </c>
      <c r="F494" s="5">
        <f t="shared" si="14"/>
        <v>13800</v>
      </c>
      <c r="G494" t="str">
        <f t="shared" si="15"/>
        <v>Tuesday</v>
      </c>
    </row>
    <row r="495" spans="1:7" x14ac:dyDescent="0.3">
      <c r="A495" s="4">
        <v>44292</v>
      </c>
      <c r="B495" t="s">
        <v>20</v>
      </c>
      <c r="C495" t="s">
        <v>39</v>
      </c>
      <c r="D495">
        <v>7</v>
      </c>
      <c r="E495">
        <f>VLOOKUP(B495,'SKU Master'!$B$1:$E$31,4,FALSE)</f>
        <v>499</v>
      </c>
      <c r="F495" s="5">
        <f t="shared" si="14"/>
        <v>3493</v>
      </c>
      <c r="G495" t="str">
        <f t="shared" si="15"/>
        <v>Tuesday</v>
      </c>
    </row>
    <row r="496" spans="1:7" x14ac:dyDescent="0.3">
      <c r="A496" s="4">
        <v>44292</v>
      </c>
      <c r="B496" t="s">
        <v>21</v>
      </c>
      <c r="C496" t="s">
        <v>39</v>
      </c>
      <c r="D496">
        <v>7</v>
      </c>
      <c r="E496">
        <f>VLOOKUP(B496,'SKU Master'!$B$1:$E$31,4,FALSE)</f>
        <v>299</v>
      </c>
      <c r="F496" s="5">
        <f t="shared" si="14"/>
        <v>2093</v>
      </c>
      <c r="G496" t="str">
        <f t="shared" si="15"/>
        <v>Tuesday</v>
      </c>
    </row>
    <row r="497" spans="1:7" x14ac:dyDescent="0.3">
      <c r="A497" s="4">
        <v>44292</v>
      </c>
      <c r="B497" t="s">
        <v>22</v>
      </c>
      <c r="C497" t="s">
        <v>39</v>
      </c>
      <c r="D497">
        <v>1</v>
      </c>
      <c r="E497">
        <f>VLOOKUP(B497,'SKU Master'!$B$1:$E$31,4,FALSE)</f>
        <v>901</v>
      </c>
      <c r="F497" s="5">
        <f t="shared" si="14"/>
        <v>901</v>
      </c>
      <c r="G497" t="str">
        <f t="shared" si="15"/>
        <v>Tuesday</v>
      </c>
    </row>
    <row r="498" spans="1:7" x14ac:dyDescent="0.3">
      <c r="A498" s="4">
        <v>44292</v>
      </c>
      <c r="B498" t="s">
        <v>23</v>
      </c>
      <c r="C498" t="s">
        <v>39</v>
      </c>
      <c r="D498">
        <v>3</v>
      </c>
      <c r="E498">
        <f>VLOOKUP(B498,'SKU Master'!$B$1:$E$31,4,FALSE)</f>
        <v>929</v>
      </c>
      <c r="F498" s="5">
        <f t="shared" si="14"/>
        <v>2787</v>
      </c>
      <c r="G498" t="str">
        <f t="shared" si="15"/>
        <v>Tuesday</v>
      </c>
    </row>
    <row r="499" spans="1:7" x14ac:dyDescent="0.3">
      <c r="A499" s="4">
        <v>44292</v>
      </c>
      <c r="B499" t="s">
        <v>24</v>
      </c>
      <c r="C499" t="s">
        <v>39</v>
      </c>
      <c r="D499">
        <v>0</v>
      </c>
      <c r="E499">
        <f>VLOOKUP(B499,'SKU Master'!$B$1:$E$31,4,FALSE)</f>
        <v>1030</v>
      </c>
      <c r="F499" s="5">
        <f t="shared" si="14"/>
        <v>0</v>
      </c>
      <c r="G499" t="str">
        <f t="shared" si="15"/>
        <v>Tuesday</v>
      </c>
    </row>
    <row r="500" spans="1:7" x14ac:dyDescent="0.3">
      <c r="A500" s="4">
        <v>44292</v>
      </c>
      <c r="B500" t="s">
        <v>25</v>
      </c>
      <c r="C500" t="s">
        <v>39</v>
      </c>
      <c r="D500">
        <v>0</v>
      </c>
      <c r="E500">
        <f>VLOOKUP(B500,'SKU Master'!$B$1:$E$31,4,FALSE)</f>
        <v>1222</v>
      </c>
      <c r="F500" s="5">
        <f t="shared" si="14"/>
        <v>0</v>
      </c>
      <c r="G500" t="str">
        <f t="shared" si="15"/>
        <v>Tuesday</v>
      </c>
    </row>
    <row r="501" spans="1:7" x14ac:dyDescent="0.3">
      <c r="A501" s="4">
        <v>44292</v>
      </c>
      <c r="B501" t="s">
        <v>26</v>
      </c>
      <c r="C501" t="s">
        <v>39</v>
      </c>
      <c r="D501">
        <v>1</v>
      </c>
      <c r="E501">
        <f>VLOOKUP(B501,'SKU Master'!$B$1:$E$31,4,FALSE)</f>
        <v>649</v>
      </c>
      <c r="F501" s="5">
        <f t="shared" si="14"/>
        <v>649</v>
      </c>
      <c r="G501" t="str">
        <f t="shared" si="15"/>
        <v>Tuesday</v>
      </c>
    </row>
    <row r="502" spans="1:7" x14ac:dyDescent="0.3">
      <c r="A502" s="4">
        <v>44292</v>
      </c>
      <c r="B502" t="s">
        <v>27</v>
      </c>
      <c r="C502" t="s">
        <v>39</v>
      </c>
      <c r="D502">
        <v>20</v>
      </c>
      <c r="E502">
        <f>VLOOKUP(B502,'SKU Master'!$B$1:$E$31,4,FALSE)</f>
        <v>1800</v>
      </c>
      <c r="F502" s="5">
        <f t="shared" si="14"/>
        <v>36000</v>
      </c>
      <c r="G502" t="str">
        <f t="shared" si="15"/>
        <v>Tuesday</v>
      </c>
    </row>
    <row r="503" spans="1:7" x14ac:dyDescent="0.3">
      <c r="A503" s="4">
        <v>44292</v>
      </c>
      <c r="B503" t="s">
        <v>28</v>
      </c>
      <c r="C503" t="s">
        <v>39</v>
      </c>
      <c r="D503">
        <v>10</v>
      </c>
      <c r="E503">
        <f>VLOOKUP(B503,'SKU Master'!$B$1:$E$31,4,FALSE)</f>
        <v>345</v>
      </c>
      <c r="F503" s="5">
        <f t="shared" si="14"/>
        <v>3450</v>
      </c>
      <c r="G503" t="str">
        <f t="shared" si="15"/>
        <v>Tuesday</v>
      </c>
    </row>
    <row r="504" spans="1:7" x14ac:dyDescent="0.3">
      <c r="A504" s="4">
        <v>44292</v>
      </c>
      <c r="B504" t="s">
        <v>29</v>
      </c>
      <c r="C504" t="s">
        <v>39</v>
      </c>
      <c r="D504">
        <v>7</v>
      </c>
      <c r="E504">
        <f>VLOOKUP(B504,'SKU Master'!$B$1:$E$31,4,FALSE)</f>
        <v>350</v>
      </c>
      <c r="F504" s="5">
        <f t="shared" si="14"/>
        <v>2450</v>
      </c>
      <c r="G504" t="str">
        <f t="shared" si="15"/>
        <v>Tuesday</v>
      </c>
    </row>
    <row r="505" spans="1:7" x14ac:dyDescent="0.3">
      <c r="A505" s="4">
        <v>44292</v>
      </c>
      <c r="B505" t="s">
        <v>30</v>
      </c>
      <c r="C505" t="s">
        <v>39</v>
      </c>
      <c r="D505">
        <v>6</v>
      </c>
      <c r="E505">
        <f>VLOOKUP(B505,'SKU Master'!$B$1:$E$31,4,FALSE)</f>
        <v>1575</v>
      </c>
      <c r="F505" s="5">
        <f t="shared" si="14"/>
        <v>9450</v>
      </c>
      <c r="G505" t="str">
        <f t="shared" si="15"/>
        <v>Tuesday</v>
      </c>
    </row>
    <row r="506" spans="1:7" x14ac:dyDescent="0.3">
      <c r="A506" s="4">
        <v>44292</v>
      </c>
      <c r="B506" t="s">
        <v>31</v>
      </c>
      <c r="C506" t="s">
        <v>39</v>
      </c>
      <c r="D506">
        <v>2</v>
      </c>
      <c r="E506">
        <f>VLOOKUP(B506,'SKU Master'!$B$1:$E$31,4,FALSE)</f>
        <v>1045</v>
      </c>
      <c r="F506" s="5">
        <f t="shared" si="14"/>
        <v>2090</v>
      </c>
      <c r="G506" t="str">
        <f t="shared" si="15"/>
        <v>Tuesday</v>
      </c>
    </row>
    <row r="507" spans="1:7" x14ac:dyDescent="0.3">
      <c r="A507" s="4">
        <v>44292</v>
      </c>
      <c r="B507" t="s">
        <v>32</v>
      </c>
      <c r="C507" t="s">
        <v>39</v>
      </c>
      <c r="D507">
        <v>1</v>
      </c>
      <c r="E507">
        <f>VLOOKUP(B507,'SKU Master'!$B$1:$E$31,4,FALSE)</f>
        <v>1186</v>
      </c>
      <c r="F507" s="5">
        <f t="shared" si="14"/>
        <v>1186</v>
      </c>
      <c r="G507" t="str">
        <f t="shared" si="15"/>
        <v>Tuesday</v>
      </c>
    </row>
    <row r="508" spans="1:7" x14ac:dyDescent="0.3">
      <c r="A508" s="4">
        <v>44292</v>
      </c>
      <c r="B508" t="s">
        <v>33</v>
      </c>
      <c r="C508" t="s">
        <v>39</v>
      </c>
      <c r="D508">
        <v>0</v>
      </c>
      <c r="E508">
        <f>VLOOKUP(B508,'SKU Master'!$B$1:$E$31,4,FALSE)</f>
        <v>374</v>
      </c>
      <c r="F508" s="5">
        <f t="shared" si="14"/>
        <v>0</v>
      </c>
      <c r="G508" t="str">
        <f t="shared" si="15"/>
        <v>Tuesday</v>
      </c>
    </row>
    <row r="509" spans="1:7" x14ac:dyDescent="0.3">
      <c r="A509" s="4">
        <v>44292</v>
      </c>
      <c r="B509" t="s">
        <v>34</v>
      </c>
      <c r="C509" t="s">
        <v>39</v>
      </c>
      <c r="D509">
        <v>0</v>
      </c>
      <c r="E509">
        <f>VLOOKUP(B509,'SKU Master'!$B$1:$E$31,4,FALSE)</f>
        <v>1500</v>
      </c>
      <c r="F509" s="5">
        <f t="shared" si="14"/>
        <v>0</v>
      </c>
      <c r="G509" t="str">
        <f t="shared" si="15"/>
        <v>Tuesday</v>
      </c>
    </row>
    <row r="510" spans="1:7" x14ac:dyDescent="0.3">
      <c r="A510" s="4">
        <v>44292</v>
      </c>
      <c r="B510" t="s">
        <v>35</v>
      </c>
      <c r="C510" t="s">
        <v>39</v>
      </c>
      <c r="D510">
        <v>0</v>
      </c>
      <c r="E510">
        <f>VLOOKUP(B510,'SKU Master'!$B$1:$E$31,4,FALSE)</f>
        <v>1800</v>
      </c>
      <c r="F510" s="5">
        <f t="shared" si="14"/>
        <v>0</v>
      </c>
      <c r="G510" t="str">
        <f t="shared" si="15"/>
        <v>Tuesday</v>
      </c>
    </row>
    <row r="511" spans="1:7" x14ac:dyDescent="0.3">
      <c r="A511" s="4">
        <v>44292</v>
      </c>
      <c r="B511" t="s">
        <v>36</v>
      </c>
      <c r="C511" t="s">
        <v>39</v>
      </c>
      <c r="D511">
        <v>0</v>
      </c>
      <c r="E511">
        <f>VLOOKUP(B511,'SKU Master'!$B$1:$E$31,4,FALSE)</f>
        <v>1477</v>
      </c>
      <c r="F511" s="5">
        <f t="shared" si="14"/>
        <v>0</v>
      </c>
      <c r="G511" t="str">
        <f t="shared" si="15"/>
        <v>Tuesday</v>
      </c>
    </row>
    <row r="512" spans="1:7" x14ac:dyDescent="0.3">
      <c r="A512" s="4">
        <v>44292</v>
      </c>
      <c r="B512" t="s">
        <v>5</v>
      </c>
      <c r="C512" t="s">
        <v>40</v>
      </c>
      <c r="D512">
        <v>6</v>
      </c>
      <c r="E512">
        <f>VLOOKUP(B512,'SKU Master'!$B$1:$E$31,4,FALSE)</f>
        <v>210</v>
      </c>
      <c r="F512" s="5">
        <f t="shared" si="14"/>
        <v>1260</v>
      </c>
      <c r="G512" t="str">
        <f t="shared" si="15"/>
        <v>Tuesday</v>
      </c>
    </row>
    <row r="513" spans="1:7" x14ac:dyDescent="0.3">
      <c r="A513" s="4">
        <v>44292</v>
      </c>
      <c r="B513" t="s">
        <v>6</v>
      </c>
      <c r="C513" t="s">
        <v>40</v>
      </c>
      <c r="D513">
        <v>5</v>
      </c>
      <c r="E513">
        <f>VLOOKUP(B513,'SKU Master'!$B$1:$E$31,4,FALSE)</f>
        <v>199</v>
      </c>
      <c r="F513" s="5">
        <f t="shared" si="14"/>
        <v>995</v>
      </c>
      <c r="G513" t="str">
        <f t="shared" si="15"/>
        <v>Tuesday</v>
      </c>
    </row>
    <row r="514" spans="1:7" x14ac:dyDescent="0.3">
      <c r="A514" s="4">
        <v>44292</v>
      </c>
      <c r="B514" t="s">
        <v>7</v>
      </c>
      <c r="C514" t="s">
        <v>40</v>
      </c>
      <c r="D514">
        <v>3</v>
      </c>
      <c r="E514">
        <f>VLOOKUP(B514,'SKU Master'!$B$1:$E$31,4,FALSE)</f>
        <v>322</v>
      </c>
      <c r="F514" s="5">
        <f t="shared" ref="F514:F577" si="16">D514*E514</f>
        <v>966</v>
      </c>
      <c r="G514" t="str">
        <f t="shared" ref="G514:G577" si="17">TEXT(A514,"dddd")</f>
        <v>Tuesday</v>
      </c>
    </row>
    <row r="515" spans="1:7" x14ac:dyDescent="0.3">
      <c r="A515" s="4">
        <v>44292</v>
      </c>
      <c r="B515" t="s">
        <v>8</v>
      </c>
      <c r="C515" t="s">
        <v>40</v>
      </c>
      <c r="D515">
        <v>5</v>
      </c>
      <c r="E515">
        <f>VLOOKUP(B515,'SKU Master'!$B$1:$E$31,4,FALSE)</f>
        <v>161</v>
      </c>
      <c r="F515" s="5">
        <f t="shared" si="16"/>
        <v>805</v>
      </c>
      <c r="G515" t="str">
        <f t="shared" si="17"/>
        <v>Tuesday</v>
      </c>
    </row>
    <row r="516" spans="1:7" x14ac:dyDescent="0.3">
      <c r="A516" s="4">
        <v>44292</v>
      </c>
      <c r="B516" t="s">
        <v>9</v>
      </c>
      <c r="C516" t="s">
        <v>40</v>
      </c>
      <c r="D516">
        <v>4</v>
      </c>
      <c r="E516">
        <f>VLOOKUP(B516,'SKU Master'!$B$1:$E$31,4,FALSE)</f>
        <v>109</v>
      </c>
      <c r="F516" s="5">
        <f t="shared" si="16"/>
        <v>436</v>
      </c>
      <c r="G516" t="str">
        <f t="shared" si="17"/>
        <v>Tuesday</v>
      </c>
    </row>
    <row r="517" spans="1:7" x14ac:dyDescent="0.3">
      <c r="A517" s="4">
        <v>44292</v>
      </c>
      <c r="B517" t="s">
        <v>10</v>
      </c>
      <c r="C517" t="s">
        <v>40</v>
      </c>
      <c r="D517">
        <v>1</v>
      </c>
      <c r="E517">
        <f>VLOOKUP(B517,'SKU Master'!$B$1:$E$31,4,FALSE)</f>
        <v>122</v>
      </c>
      <c r="F517" s="5">
        <f t="shared" si="16"/>
        <v>122</v>
      </c>
      <c r="G517" t="str">
        <f t="shared" si="17"/>
        <v>Tuesday</v>
      </c>
    </row>
    <row r="518" spans="1:7" x14ac:dyDescent="0.3">
      <c r="A518" s="4">
        <v>44292</v>
      </c>
      <c r="B518" t="s">
        <v>11</v>
      </c>
      <c r="C518" t="s">
        <v>40</v>
      </c>
      <c r="D518">
        <v>1</v>
      </c>
      <c r="E518">
        <f>VLOOKUP(B518,'SKU Master'!$B$1:$E$31,4,FALSE)</f>
        <v>96</v>
      </c>
      <c r="F518" s="5">
        <f t="shared" si="16"/>
        <v>96</v>
      </c>
      <c r="G518" t="str">
        <f t="shared" si="17"/>
        <v>Tuesday</v>
      </c>
    </row>
    <row r="519" spans="1:7" x14ac:dyDescent="0.3">
      <c r="A519" s="4">
        <v>44292</v>
      </c>
      <c r="B519" t="s">
        <v>12</v>
      </c>
      <c r="C519" t="s">
        <v>40</v>
      </c>
      <c r="D519">
        <v>2</v>
      </c>
      <c r="E519">
        <f>VLOOKUP(B519,'SKU Master'!$B$1:$E$31,4,FALSE)</f>
        <v>73</v>
      </c>
      <c r="F519" s="5">
        <f t="shared" si="16"/>
        <v>146</v>
      </c>
      <c r="G519" t="str">
        <f t="shared" si="17"/>
        <v>Tuesday</v>
      </c>
    </row>
    <row r="520" spans="1:7" x14ac:dyDescent="0.3">
      <c r="A520" s="4">
        <v>44292</v>
      </c>
      <c r="B520" t="s">
        <v>14</v>
      </c>
      <c r="C520" t="s">
        <v>40</v>
      </c>
      <c r="D520">
        <v>1</v>
      </c>
      <c r="E520">
        <f>VLOOKUP(B520,'SKU Master'!$B$1:$E$31,4,FALSE)</f>
        <v>225</v>
      </c>
      <c r="F520" s="5">
        <f t="shared" si="16"/>
        <v>225</v>
      </c>
      <c r="G520" t="str">
        <f t="shared" si="17"/>
        <v>Tuesday</v>
      </c>
    </row>
    <row r="521" spans="1:7" x14ac:dyDescent="0.3">
      <c r="A521" s="4">
        <v>44292</v>
      </c>
      <c r="B521" t="s">
        <v>16</v>
      </c>
      <c r="C521" t="s">
        <v>40</v>
      </c>
      <c r="D521">
        <v>1</v>
      </c>
      <c r="E521">
        <f>VLOOKUP(B521,'SKU Master'!$B$1:$E$31,4,FALSE)</f>
        <v>559</v>
      </c>
      <c r="F521" s="5">
        <f t="shared" si="16"/>
        <v>559</v>
      </c>
      <c r="G521" t="str">
        <f t="shared" si="17"/>
        <v>Tuesday</v>
      </c>
    </row>
    <row r="522" spans="1:7" x14ac:dyDescent="0.3">
      <c r="A522" s="4">
        <v>44292</v>
      </c>
      <c r="B522" t="s">
        <v>17</v>
      </c>
      <c r="C522" t="s">
        <v>40</v>
      </c>
      <c r="D522">
        <v>8</v>
      </c>
      <c r="E522">
        <f>VLOOKUP(B522,'SKU Master'!$B$1:$E$31,4,FALSE)</f>
        <v>3199</v>
      </c>
      <c r="F522" s="5">
        <f t="shared" si="16"/>
        <v>25592</v>
      </c>
      <c r="G522" t="str">
        <f t="shared" si="17"/>
        <v>Tuesday</v>
      </c>
    </row>
    <row r="523" spans="1:7" x14ac:dyDescent="0.3">
      <c r="A523" s="4">
        <v>44292</v>
      </c>
      <c r="B523" t="s">
        <v>18</v>
      </c>
      <c r="C523" t="s">
        <v>40</v>
      </c>
      <c r="D523">
        <v>11</v>
      </c>
      <c r="E523">
        <f>VLOOKUP(B523,'SKU Master'!$B$1:$E$31,4,FALSE)</f>
        <v>371</v>
      </c>
      <c r="F523" s="5">
        <f t="shared" si="16"/>
        <v>4081</v>
      </c>
      <c r="G523" t="str">
        <f t="shared" si="17"/>
        <v>Tuesday</v>
      </c>
    </row>
    <row r="524" spans="1:7" x14ac:dyDescent="0.3">
      <c r="A524" s="4">
        <v>44292</v>
      </c>
      <c r="B524" t="s">
        <v>19</v>
      </c>
      <c r="C524" t="s">
        <v>40</v>
      </c>
      <c r="D524">
        <v>7</v>
      </c>
      <c r="E524">
        <f>VLOOKUP(B524,'SKU Master'!$B$1:$E$31,4,FALSE)</f>
        <v>2300</v>
      </c>
      <c r="F524" s="5">
        <f t="shared" si="16"/>
        <v>16100</v>
      </c>
      <c r="G524" t="str">
        <f t="shared" si="17"/>
        <v>Tuesday</v>
      </c>
    </row>
    <row r="525" spans="1:7" x14ac:dyDescent="0.3">
      <c r="A525" s="4">
        <v>44292</v>
      </c>
      <c r="B525" t="s">
        <v>20</v>
      </c>
      <c r="C525" t="s">
        <v>40</v>
      </c>
      <c r="D525">
        <v>1</v>
      </c>
      <c r="E525">
        <f>VLOOKUP(B525,'SKU Master'!$B$1:$E$31,4,FALSE)</f>
        <v>499</v>
      </c>
      <c r="F525" s="5">
        <f t="shared" si="16"/>
        <v>499</v>
      </c>
      <c r="G525" t="str">
        <f t="shared" si="17"/>
        <v>Tuesday</v>
      </c>
    </row>
    <row r="526" spans="1:7" x14ac:dyDescent="0.3">
      <c r="A526" s="4">
        <v>44292</v>
      </c>
      <c r="B526" t="s">
        <v>21</v>
      </c>
      <c r="C526" t="s">
        <v>40</v>
      </c>
      <c r="D526">
        <v>2</v>
      </c>
      <c r="E526">
        <f>VLOOKUP(B526,'SKU Master'!$B$1:$E$31,4,FALSE)</f>
        <v>299</v>
      </c>
      <c r="F526" s="5">
        <f t="shared" si="16"/>
        <v>598</v>
      </c>
      <c r="G526" t="str">
        <f t="shared" si="17"/>
        <v>Tuesday</v>
      </c>
    </row>
    <row r="527" spans="1:7" x14ac:dyDescent="0.3">
      <c r="A527" s="4">
        <v>44292</v>
      </c>
      <c r="B527" t="s">
        <v>22</v>
      </c>
      <c r="C527" t="s">
        <v>40</v>
      </c>
      <c r="D527">
        <v>5</v>
      </c>
      <c r="E527">
        <f>VLOOKUP(B527,'SKU Master'!$B$1:$E$31,4,FALSE)</f>
        <v>901</v>
      </c>
      <c r="F527" s="5">
        <f t="shared" si="16"/>
        <v>4505</v>
      </c>
      <c r="G527" t="str">
        <f t="shared" si="17"/>
        <v>Tuesday</v>
      </c>
    </row>
    <row r="528" spans="1:7" x14ac:dyDescent="0.3">
      <c r="A528" s="4">
        <v>44292</v>
      </c>
      <c r="B528" t="s">
        <v>23</v>
      </c>
      <c r="C528" t="s">
        <v>40</v>
      </c>
      <c r="D528">
        <v>1</v>
      </c>
      <c r="E528">
        <f>VLOOKUP(B528,'SKU Master'!$B$1:$E$31,4,FALSE)</f>
        <v>929</v>
      </c>
      <c r="F528" s="5">
        <f t="shared" si="16"/>
        <v>929</v>
      </c>
      <c r="G528" t="str">
        <f t="shared" si="17"/>
        <v>Tuesday</v>
      </c>
    </row>
    <row r="529" spans="1:7" x14ac:dyDescent="0.3">
      <c r="A529" s="4">
        <v>44292</v>
      </c>
      <c r="B529" t="s">
        <v>24</v>
      </c>
      <c r="C529" t="s">
        <v>40</v>
      </c>
      <c r="D529">
        <v>0</v>
      </c>
      <c r="E529">
        <f>VLOOKUP(B529,'SKU Master'!$B$1:$E$31,4,FALSE)</f>
        <v>1030</v>
      </c>
      <c r="F529" s="5">
        <f t="shared" si="16"/>
        <v>0</v>
      </c>
      <c r="G529" t="str">
        <f t="shared" si="17"/>
        <v>Tuesday</v>
      </c>
    </row>
    <row r="530" spans="1:7" x14ac:dyDescent="0.3">
      <c r="A530" s="4">
        <v>44292</v>
      </c>
      <c r="B530" t="s">
        <v>25</v>
      </c>
      <c r="C530" t="s">
        <v>40</v>
      </c>
      <c r="D530">
        <v>1</v>
      </c>
      <c r="E530">
        <f>VLOOKUP(B530,'SKU Master'!$B$1:$E$31,4,FALSE)</f>
        <v>1222</v>
      </c>
      <c r="F530" s="5">
        <f t="shared" si="16"/>
        <v>1222</v>
      </c>
      <c r="G530" t="str">
        <f t="shared" si="17"/>
        <v>Tuesday</v>
      </c>
    </row>
    <row r="531" spans="1:7" x14ac:dyDescent="0.3">
      <c r="A531" s="4">
        <v>44292</v>
      </c>
      <c r="B531" t="s">
        <v>26</v>
      </c>
      <c r="C531" t="s">
        <v>40</v>
      </c>
      <c r="D531">
        <v>2</v>
      </c>
      <c r="E531">
        <f>VLOOKUP(B531,'SKU Master'!$B$1:$E$31,4,FALSE)</f>
        <v>649</v>
      </c>
      <c r="F531" s="5">
        <f t="shared" si="16"/>
        <v>1298</v>
      </c>
      <c r="G531" t="str">
        <f t="shared" si="17"/>
        <v>Tuesday</v>
      </c>
    </row>
    <row r="532" spans="1:7" x14ac:dyDescent="0.3">
      <c r="A532" s="4">
        <v>44292</v>
      </c>
      <c r="B532" t="s">
        <v>27</v>
      </c>
      <c r="C532" t="s">
        <v>40</v>
      </c>
      <c r="D532">
        <v>11</v>
      </c>
      <c r="E532">
        <f>VLOOKUP(B532,'SKU Master'!$B$1:$E$31,4,FALSE)</f>
        <v>1800</v>
      </c>
      <c r="F532" s="5">
        <f t="shared" si="16"/>
        <v>19800</v>
      </c>
      <c r="G532" t="str">
        <f t="shared" si="17"/>
        <v>Tuesday</v>
      </c>
    </row>
    <row r="533" spans="1:7" x14ac:dyDescent="0.3">
      <c r="A533" s="4">
        <v>44292</v>
      </c>
      <c r="B533" t="s">
        <v>28</v>
      </c>
      <c r="C533" t="s">
        <v>40</v>
      </c>
      <c r="D533">
        <v>5</v>
      </c>
      <c r="E533">
        <f>VLOOKUP(B533,'SKU Master'!$B$1:$E$31,4,FALSE)</f>
        <v>345</v>
      </c>
      <c r="F533" s="5">
        <f t="shared" si="16"/>
        <v>1725</v>
      </c>
      <c r="G533" t="str">
        <f t="shared" si="17"/>
        <v>Tuesday</v>
      </c>
    </row>
    <row r="534" spans="1:7" x14ac:dyDescent="0.3">
      <c r="A534" s="4">
        <v>44292</v>
      </c>
      <c r="B534" t="s">
        <v>29</v>
      </c>
      <c r="C534" t="s">
        <v>40</v>
      </c>
      <c r="D534">
        <v>5</v>
      </c>
      <c r="E534">
        <f>VLOOKUP(B534,'SKU Master'!$B$1:$E$31,4,FALSE)</f>
        <v>350</v>
      </c>
      <c r="F534" s="5">
        <f t="shared" si="16"/>
        <v>1750</v>
      </c>
      <c r="G534" t="str">
        <f t="shared" si="17"/>
        <v>Tuesday</v>
      </c>
    </row>
    <row r="535" spans="1:7" x14ac:dyDescent="0.3">
      <c r="A535" s="4">
        <v>44292</v>
      </c>
      <c r="B535" t="s">
        <v>30</v>
      </c>
      <c r="C535" t="s">
        <v>40</v>
      </c>
      <c r="D535">
        <v>5</v>
      </c>
      <c r="E535">
        <f>VLOOKUP(B535,'SKU Master'!$B$1:$E$31,4,FALSE)</f>
        <v>1575</v>
      </c>
      <c r="F535" s="5">
        <f t="shared" si="16"/>
        <v>7875</v>
      </c>
      <c r="G535" t="str">
        <f t="shared" si="17"/>
        <v>Tuesday</v>
      </c>
    </row>
    <row r="536" spans="1:7" x14ac:dyDescent="0.3">
      <c r="A536" s="4">
        <v>44292</v>
      </c>
      <c r="B536" t="s">
        <v>31</v>
      </c>
      <c r="C536" t="s">
        <v>40</v>
      </c>
      <c r="D536">
        <v>6</v>
      </c>
      <c r="E536">
        <f>VLOOKUP(B536,'SKU Master'!$B$1:$E$31,4,FALSE)</f>
        <v>1045</v>
      </c>
      <c r="F536" s="5">
        <f t="shared" si="16"/>
        <v>6270</v>
      </c>
      <c r="G536" t="str">
        <f t="shared" si="17"/>
        <v>Tuesday</v>
      </c>
    </row>
    <row r="537" spans="1:7" x14ac:dyDescent="0.3">
      <c r="A537" s="4">
        <v>44292</v>
      </c>
      <c r="B537" t="s">
        <v>32</v>
      </c>
      <c r="C537" t="s">
        <v>40</v>
      </c>
      <c r="D537">
        <v>2</v>
      </c>
      <c r="E537">
        <f>VLOOKUP(B537,'SKU Master'!$B$1:$E$31,4,FALSE)</f>
        <v>1186</v>
      </c>
      <c r="F537" s="5">
        <f t="shared" si="16"/>
        <v>2372</v>
      </c>
      <c r="G537" t="str">
        <f t="shared" si="17"/>
        <v>Tuesday</v>
      </c>
    </row>
    <row r="538" spans="1:7" x14ac:dyDescent="0.3">
      <c r="A538" s="4">
        <v>44292</v>
      </c>
      <c r="B538" t="s">
        <v>33</v>
      </c>
      <c r="C538" t="s">
        <v>40</v>
      </c>
      <c r="D538">
        <v>4</v>
      </c>
      <c r="E538">
        <f>VLOOKUP(B538,'SKU Master'!$B$1:$E$31,4,FALSE)</f>
        <v>374</v>
      </c>
      <c r="F538" s="5">
        <f t="shared" si="16"/>
        <v>1496</v>
      </c>
      <c r="G538" t="str">
        <f t="shared" si="17"/>
        <v>Tuesday</v>
      </c>
    </row>
    <row r="539" spans="1:7" x14ac:dyDescent="0.3">
      <c r="A539" s="4">
        <v>44292</v>
      </c>
      <c r="B539" t="s">
        <v>34</v>
      </c>
      <c r="C539" t="s">
        <v>40</v>
      </c>
      <c r="D539">
        <v>2</v>
      </c>
      <c r="E539">
        <f>VLOOKUP(B539,'SKU Master'!$B$1:$E$31,4,FALSE)</f>
        <v>1500</v>
      </c>
      <c r="F539" s="5">
        <f t="shared" si="16"/>
        <v>3000</v>
      </c>
      <c r="G539" t="str">
        <f t="shared" si="17"/>
        <v>Tuesday</v>
      </c>
    </row>
    <row r="540" spans="1:7" x14ac:dyDescent="0.3">
      <c r="A540" s="4">
        <v>44292</v>
      </c>
      <c r="B540" t="s">
        <v>35</v>
      </c>
      <c r="C540" t="s">
        <v>40</v>
      </c>
      <c r="D540">
        <v>2</v>
      </c>
      <c r="E540">
        <f>VLOOKUP(B540,'SKU Master'!$B$1:$E$31,4,FALSE)</f>
        <v>1800</v>
      </c>
      <c r="F540" s="5">
        <f t="shared" si="16"/>
        <v>3600</v>
      </c>
      <c r="G540" t="str">
        <f t="shared" si="17"/>
        <v>Tuesday</v>
      </c>
    </row>
    <row r="541" spans="1:7" x14ac:dyDescent="0.3">
      <c r="A541" s="4">
        <v>44292</v>
      </c>
      <c r="B541" t="s">
        <v>36</v>
      </c>
      <c r="C541" t="s">
        <v>40</v>
      </c>
      <c r="D541">
        <v>0</v>
      </c>
      <c r="E541">
        <f>VLOOKUP(B541,'SKU Master'!$B$1:$E$31,4,FALSE)</f>
        <v>1477</v>
      </c>
      <c r="F541" s="5">
        <f t="shared" si="16"/>
        <v>0</v>
      </c>
      <c r="G541" t="str">
        <f t="shared" si="17"/>
        <v>Tuesday</v>
      </c>
    </row>
    <row r="542" spans="1:7" x14ac:dyDescent="0.3">
      <c r="A542" s="4">
        <v>44293</v>
      </c>
      <c r="B542" t="s">
        <v>5</v>
      </c>
      <c r="C542" t="s">
        <v>38</v>
      </c>
      <c r="D542">
        <v>32</v>
      </c>
      <c r="E542">
        <f>VLOOKUP(B542,'SKU Master'!$B$1:$E$31,4,FALSE)</f>
        <v>210</v>
      </c>
      <c r="F542" s="5">
        <f t="shared" si="16"/>
        <v>6720</v>
      </c>
      <c r="G542" t="str">
        <f t="shared" si="17"/>
        <v>Wednesday</v>
      </c>
    </row>
    <row r="543" spans="1:7" x14ac:dyDescent="0.3">
      <c r="A543" s="4">
        <v>44293</v>
      </c>
      <c r="B543" t="s">
        <v>6</v>
      </c>
      <c r="C543" t="s">
        <v>38</v>
      </c>
      <c r="D543">
        <v>17</v>
      </c>
      <c r="E543">
        <f>VLOOKUP(B543,'SKU Master'!$B$1:$E$31,4,FALSE)</f>
        <v>199</v>
      </c>
      <c r="F543" s="5">
        <f t="shared" si="16"/>
        <v>3383</v>
      </c>
      <c r="G543" t="str">
        <f t="shared" si="17"/>
        <v>Wednesday</v>
      </c>
    </row>
    <row r="544" spans="1:7" x14ac:dyDescent="0.3">
      <c r="A544" s="4">
        <v>44293</v>
      </c>
      <c r="B544" t="s">
        <v>7</v>
      </c>
      <c r="C544" t="s">
        <v>38</v>
      </c>
      <c r="D544">
        <v>8</v>
      </c>
      <c r="E544">
        <f>VLOOKUP(B544,'SKU Master'!$B$1:$E$31,4,FALSE)</f>
        <v>322</v>
      </c>
      <c r="F544" s="5">
        <f t="shared" si="16"/>
        <v>2576</v>
      </c>
      <c r="G544" t="str">
        <f t="shared" si="17"/>
        <v>Wednesday</v>
      </c>
    </row>
    <row r="545" spans="1:7" x14ac:dyDescent="0.3">
      <c r="A545" s="4">
        <v>44293</v>
      </c>
      <c r="B545" t="s">
        <v>8</v>
      </c>
      <c r="C545" t="s">
        <v>38</v>
      </c>
      <c r="D545">
        <v>10</v>
      </c>
      <c r="E545">
        <f>VLOOKUP(B545,'SKU Master'!$B$1:$E$31,4,FALSE)</f>
        <v>161</v>
      </c>
      <c r="F545" s="5">
        <f t="shared" si="16"/>
        <v>1610</v>
      </c>
      <c r="G545" t="str">
        <f t="shared" si="17"/>
        <v>Wednesday</v>
      </c>
    </row>
    <row r="546" spans="1:7" x14ac:dyDescent="0.3">
      <c r="A546" s="4">
        <v>44293</v>
      </c>
      <c r="B546" t="s">
        <v>9</v>
      </c>
      <c r="C546" t="s">
        <v>38</v>
      </c>
      <c r="D546">
        <v>4</v>
      </c>
      <c r="E546">
        <f>VLOOKUP(B546,'SKU Master'!$B$1:$E$31,4,FALSE)</f>
        <v>109</v>
      </c>
      <c r="F546" s="5">
        <f t="shared" si="16"/>
        <v>436</v>
      </c>
      <c r="G546" t="str">
        <f t="shared" si="17"/>
        <v>Wednesday</v>
      </c>
    </row>
    <row r="547" spans="1:7" x14ac:dyDescent="0.3">
      <c r="A547" s="4">
        <v>44293</v>
      </c>
      <c r="B547" t="s">
        <v>10</v>
      </c>
      <c r="C547" t="s">
        <v>38</v>
      </c>
      <c r="D547">
        <v>3</v>
      </c>
      <c r="E547">
        <f>VLOOKUP(B547,'SKU Master'!$B$1:$E$31,4,FALSE)</f>
        <v>122</v>
      </c>
      <c r="F547" s="5">
        <f t="shared" si="16"/>
        <v>366</v>
      </c>
      <c r="G547" t="str">
        <f t="shared" si="17"/>
        <v>Wednesday</v>
      </c>
    </row>
    <row r="548" spans="1:7" x14ac:dyDescent="0.3">
      <c r="A548" s="4">
        <v>44293</v>
      </c>
      <c r="B548" t="s">
        <v>11</v>
      </c>
      <c r="C548" t="s">
        <v>38</v>
      </c>
      <c r="D548">
        <v>3</v>
      </c>
      <c r="E548">
        <f>VLOOKUP(B548,'SKU Master'!$B$1:$E$31,4,FALSE)</f>
        <v>96</v>
      </c>
      <c r="F548" s="5">
        <f t="shared" si="16"/>
        <v>288</v>
      </c>
      <c r="G548" t="str">
        <f t="shared" si="17"/>
        <v>Wednesday</v>
      </c>
    </row>
    <row r="549" spans="1:7" x14ac:dyDescent="0.3">
      <c r="A549" s="4">
        <v>44293</v>
      </c>
      <c r="B549" t="s">
        <v>12</v>
      </c>
      <c r="C549" t="s">
        <v>38</v>
      </c>
      <c r="D549">
        <v>1</v>
      </c>
      <c r="E549">
        <f>VLOOKUP(B549,'SKU Master'!$B$1:$E$31,4,FALSE)</f>
        <v>73</v>
      </c>
      <c r="F549" s="5">
        <f t="shared" si="16"/>
        <v>73</v>
      </c>
      <c r="G549" t="str">
        <f t="shared" si="17"/>
        <v>Wednesday</v>
      </c>
    </row>
    <row r="550" spans="1:7" x14ac:dyDescent="0.3">
      <c r="A550" s="4">
        <v>44293</v>
      </c>
      <c r="B550" t="s">
        <v>14</v>
      </c>
      <c r="C550" t="s">
        <v>38</v>
      </c>
      <c r="D550">
        <v>2</v>
      </c>
      <c r="E550">
        <f>VLOOKUP(B550,'SKU Master'!$B$1:$E$31,4,FALSE)</f>
        <v>225</v>
      </c>
      <c r="F550" s="5">
        <f t="shared" si="16"/>
        <v>450</v>
      </c>
      <c r="G550" t="str">
        <f t="shared" si="17"/>
        <v>Wednesday</v>
      </c>
    </row>
    <row r="551" spans="1:7" x14ac:dyDescent="0.3">
      <c r="A551" s="4">
        <v>44293</v>
      </c>
      <c r="B551" t="s">
        <v>16</v>
      </c>
      <c r="C551" t="s">
        <v>38</v>
      </c>
      <c r="D551">
        <v>0</v>
      </c>
      <c r="E551">
        <f>VLOOKUP(B551,'SKU Master'!$B$1:$E$31,4,FALSE)</f>
        <v>559</v>
      </c>
      <c r="F551" s="5">
        <f t="shared" si="16"/>
        <v>0</v>
      </c>
      <c r="G551" t="str">
        <f t="shared" si="17"/>
        <v>Wednesday</v>
      </c>
    </row>
    <row r="552" spans="1:7" x14ac:dyDescent="0.3">
      <c r="A552" s="4">
        <v>44293</v>
      </c>
      <c r="B552" t="s">
        <v>17</v>
      </c>
      <c r="C552" t="s">
        <v>38</v>
      </c>
      <c r="D552">
        <v>33</v>
      </c>
      <c r="E552">
        <f>VLOOKUP(B552,'SKU Master'!$B$1:$E$31,4,FALSE)</f>
        <v>3199</v>
      </c>
      <c r="F552" s="5">
        <f t="shared" si="16"/>
        <v>105567</v>
      </c>
      <c r="G552" t="str">
        <f t="shared" si="17"/>
        <v>Wednesday</v>
      </c>
    </row>
    <row r="553" spans="1:7" x14ac:dyDescent="0.3">
      <c r="A553" s="4">
        <v>44293</v>
      </c>
      <c r="B553" t="s">
        <v>18</v>
      </c>
      <c r="C553" t="s">
        <v>38</v>
      </c>
      <c r="D553">
        <v>16</v>
      </c>
      <c r="E553">
        <f>VLOOKUP(B553,'SKU Master'!$B$1:$E$31,4,FALSE)</f>
        <v>371</v>
      </c>
      <c r="F553" s="5">
        <f t="shared" si="16"/>
        <v>5936</v>
      </c>
      <c r="G553" t="str">
        <f t="shared" si="17"/>
        <v>Wednesday</v>
      </c>
    </row>
    <row r="554" spans="1:7" x14ac:dyDescent="0.3">
      <c r="A554" s="4">
        <v>44293</v>
      </c>
      <c r="B554" t="s">
        <v>19</v>
      </c>
      <c r="C554" t="s">
        <v>38</v>
      </c>
      <c r="D554">
        <v>10</v>
      </c>
      <c r="E554">
        <f>VLOOKUP(B554,'SKU Master'!$B$1:$E$31,4,FALSE)</f>
        <v>2300</v>
      </c>
      <c r="F554" s="5">
        <f t="shared" si="16"/>
        <v>23000</v>
      </c>
      <c r="G554" t="str">
        <f t="shared" si="17"/>
        <v>Wednesday</v>
      </c>
    </row>
    <row r="555" spans="1:7" x14ac:dyDescent="0.3">
      <c r="A555" s="4">
        <v>44293</v>
      </c>
      <c r="B555" t="s">
        <v>20</v>
      </c>
      <c r="C555" t="s">
        <v>38</v>
      </c>
      <c r="D555">
        <v>8</v>
      </c>
      <c r="E555">
        <f>VLOOKUP(B555,'SKU Master'!$B$1:$E$31,4,FALSE)</f>
        <v>499</v>
      </c>
      <c r="F555" s="5">
        <f t="shared" si="16"/>
        <v>3992</v>
      </c>
      <c r="G555" t="str">
        <f t="shared" si="17"/>
        <v>Wednesday</v>
      </c>
    </row>
    <row r="556" spans="1:7" x14ac:dyDescent="0.3">
      <c r="A556" s="4">
        <v>44293</v>
      </c>
      <c r="B556" t="s">
        <v>21</v>
      </c>
      <c r="C556" t="s">
        <v>38</v>
      </c>
      <c r="D556">
        <v>5</v>
      </c>
      <c r="E556">
        <f>VLOOKUP(B556,'SKU Master'!$B$1:$E$31,4,FALSE)</f>
        <v>299</v>
      </c>
      <c r="F556" s="5">
        <f t="shared" si="16"/>
        <v>1495</v>
      </c>
      <c r="G556" t="str">
        <f t="shared" si="17"/>
        <v>Wednesday</v>
      </c>
    </row>
    <row r="557" spans="1:7" x14ac:dyDescent="0.3">
      <c r="A557" s="4">
        <v>44293</v>
      </c>
      <c r="B557" t="s">
        <v>22</v>
      </c>
      <c r="C557" t="s">
        <v>38</v>
      </c>
      <c r="D557">
        <v>2</v>
      </c>
      <c r="E557">
        <f>VLOOKUP(B557,'SKU Master'!$B$1:$E$31,4,FALSE)</f>
        <v>901</v>
      </c>
      <c r="F557" s="5">
        <f t="shared" si="16"/>
        <v>1802</v>
      </c>
      <c r="G557" t="str">
        <f t="shared" si="17"/>
        <v>Wednesday</v>
      </c>
    </row>
    <row r="558" spans="1:7" x14ac:dyDescent="0.3">
      <c r="A558" s="4">
        <v>44293</v>
      </c>
      <c r="B558" t="s">
        <v>23</v>
      </c>
      <c r="C558" t="s">
        <v>38</v>
      </c>
      <c r="D558">
        <v>4</v>
      </c>
      <c r="E558">
        <f>VLOOKUP(B558,'SKU Master'!$B$1:$E$31,4,FALSE)</f>
        <v>929</v>
      </c>
      <c r="F558" s="5">
        <f t="shared" si="16"/>
        <v>3716</v>
      </c>
      <c r="G558" t="str">
        <f t="shared" si="17"/>
        <v>Wednesday</v>
      </c>
    </row>
    <row r="559" spans="1:7" x14ac:dyDescent="0.3">
      <c r="A559" s="4">
        <v>44293</v>
      </c>
      <c r="B559" t="s">
        <v>24</v>
      </c>
      <c r="C559" t="s">
        <v>38</v>
      </c>
      <c r="D559">
        <v>1</v>
      </c>
      <c r="E559">
        <f>VLOOKUP(B559,'SKU Master'!$B$1:$E$31,4,FALSE)</f>
        <v>1030</v>
      </c>
      <c r="F559" s="5">
        <f t="shared" si="16"/>
        <v>1030</v>
      </c>
      <c r="G559" t="str">
        <f t="shared" si="17"/>
        <v>Wednesday</v>
      </c>
    </row>
    <row r="560" spans="1:7" x14ac:dyDescent="0.3">
      <c r="A560" s="4">
        <v>44293</v>
      </c>
      <c r="B560" t="s">
        <v>25</v>
      </c>
      <c r="C560" t="s">
        <v>38</v>
      </c>
      <c r="D560">
        <v>1</v>
      </c>
      <c r="E560">
        <f>VLOOKUP(B560,'SKU Master'!$B$1:$E$31,4,FALSE)</f>
        <v>1222</v>
      </c>
      <c r="F560" s="5">
        <f t="shared" si="16"/>
        <v>1222</v>
      </c>
      <c r="G560" t="str">
        <f t="shared" si="17"/>
        <v>Wednesday</v>
      </c>
    </row>
    <row r="561" spans="1:7" x14ac:dyDescent="0.3">
      <c r="A561" s="4">
        <v>44293</v>
      </c>
      <c r="B561" t="s">
        <v>26</v>
      </c>
      <c r="C561" t="s">
        <v>38</v>
      </c>
      <c r="D561">
        <v>1</v>
      </c>
      <c r="E561">
        <f>VLOOKUP(B561,'SKU Master'!$B$1:$E$31,4,FALSE)</f>
        <v>649</v>
      </c>
      <c r="F561" s="5">
        <f t="shared" si="16"/>
        <v>649</v>
      </c>
      <c r="G561" t="str">
        <f t="shared" si="17"/>
        <v>Wednesday</v>
      </c>
    </row>
    <row r="562" spans="1:7" x14ac:dyDescent="0.3">
      <c r="A562" s="4">
        <v>44293</v>
      </c>
      <c r="B562" t="s">
        <v>27</v>
      </c>
      <c r="C562" t="s">
        <v>38</v>
      </c>
      <c r="D562">
        <v>28</v>
      </c>
      <c r="E562">
        <f>VLOOKUP(B562,'SKU Master'!$B$1:$E$31,4,FALSE)</f>
        <v>1800</v>
      </c>
      <c r="F562" s="5">
        <f t="shared" si="16"/>
        <v>50400</v>
      </c>
      <c r="G562" t="str">
        <f t="shared" si="17"/>
        <v>Wednesday</v>
      </c>
    </row>
    <row r="563" spans="1:7" x14ac:dyDescent="0.3">
      <c r="A563" s="4">
        <v>44293</v>
      </c>
      <c r="B563" t="s">
        <v>28</v>
      </c>
      <c r="C563" t="s">
        <v>38</v>
      </c>
      <c r="D563">
        <v>13</v>
      </c>
      <c r="E563">
        <f>VLOOKUP(B563,'SKU Master'!$B$1:$E$31,4,FALSE)</f>
        <v>345</v>
      </c>
      <c r="F563" s="5">
        <f t="shared" si="16"/>
        <v>4485</v>
      </c>
      <c r="G563" t="str">
        <f t="shared" si="17"/>
        <v>Wednesday</v>
      </c>
    </row>
    <row r="564" spans="1:7" x14ac:dyDescent="0.3">
      <c r="A564" s="4">
        <v>44293</v>
      </c>
      <c r="B564" t="s">
        <v>29</v>
      </c>
      <c r="C564" t="s">
        <v>38</v>
      </c>
      <c r="D564">
        <v>11</v>
      </c>
      <c r="E564">
        <f>VLOOKUP(B564,'SKU Master'!$B$1:$E$31,4,FALSE)</f>
        <v>350</v>
      </c>
      <c r="F564" s="5">
        <f t="shared" si="16"/>
        <v>3850</v>
      </c>
      <c r="G564" t="str">
        <f t="shared" si="17"/>
        <v>Wednesday</v>
      </c>
    </row>
    <row r="565" spans="1:7" x14ac:dyDescent="0.3">
      <c r="A565" s="4">
        <v>44293</v>
      </c>
      <c r="B565" t="s">
        <v>30</v>
      </c>
      <c r="C565" t="s">
        <v>38</v>
      </c>
      <c r="D565">
        <v>10</v>
      </c>
      <c r="E565">
        <f>VLOOKUP(B565,'SKU Master'!$B$1:$E$31,4,FALSE)</f>
        <v>1575</v>
      </c>
      <c r="F565" s="5">
        <f t="shared" si="16"/>
        <v>15750</v>
      </c>
      <c r="G565" t="str">
        <f t="shared" si="17"/>
        <v>Wednesday</v>
      </c>
    </row>
    <row r="566" spans="1:7" x14ac:dyDescent="0.3">
      <c r="A566" s="4">
        <v>44293</v>
      </c>
      <c r="B566" t="s">
        <v>31</v>
      </c>
      <c r="C566" t="s">
        <v>38</v>
      </c>
      <c r="D566">
        <v>5</v>
      </c>
      <c r="E566">
        <f>VLOOKUP(B566,'SKU Master'!$B$1:$E$31,4,FALSE)</f>
        <v>1045</v>
      </c>
      <c r="F566" s="5">
        <f t="shared" si="16"/>
        <v>5225</v>
      </c>
      <c r="G566" t="str">
        <f t="shared" si="17"/>
        <v>Wednesday</v>
      </c>
    </row>
    <row r="567" spans="1:7" x14ac:dyDescent="0.3">
      <c r="A567" s="4">
        <v>44293</v>
      </c>
      <c r="B567" t="s">
        <v>32</v>
      </c>
      <c r="C567" t="s">
        <v>38</v>
      </c>
      <c r="D567">
        <v>3</v>
      </c>
      <c r="E567">
        <f>VLOOKUP(B567,'SKU Master'!$B$1:$E$31,4,FALSE)</f>
        <v>1186</v>
      </c>
      <c r="F567" s="5">
        <f t="shared" si="16"/>
        <v>3558</v>
      </c>
      <c r="G567" t="str">
        <f t="shared" si="17"/>
        <v>Wednesday</v>
      </c>
    </row>
    <row r="568" spans="1:7" x14ac:dyDescent="0.3">
      <c r="A568" s="4">
        <v>44293</v>
      </c>
      <c r="B568" t="s">
        <v>33</v>
      </c>
      <c r="C568" t="s">
        <v>38</v>
      </c>
      <c r="D568">
        <v>3</v>
      </c>
      <c r="E568">
        <f>VLOOKUP(B568,'SKU Master'!$B$1:$E$31,4,FALSE)</f>
        <v>374</v>
      </c>
      <c r="F568" s="5">
        <f t="shared" si="16"/>
        <v>1122</v>
      </c>
      <c r="G568" t="str">
        <f t="shared" si="17"/>
        <v>Wednesday</v>
      </c>
    </row>
    <row r="569" spans="1:7" x14ac:dyDescent="0.3">
      <c r="A569" s="4">
        <v>44293</v>
      </c>
      <c r="B569" t="s">
        <v>34</v>
      </c>
      <c r="C569" t="s">
        <v>38</v>
      </c>
      <c r="D569">
        <v>2</v>
      </c>
      <c r="E569">
        <f>VLOOKUP(B569,'SKU Master'!$B$1:$E$31,4,FALSE)</f>
        <v>1500</v>
      </c>
      <c r="F569" s="5">
        <f t="shared" si="16"/>
        <v>3000</v>
      </c>
      <c r="G569" t="str">
        <f t="shared" si="17"/>
        <v>Wednesday</v>
      </c>
    </row>
    <row r="570" spans="1:7" x14ac:dyDescent="0.3">
      <c r="A570" s="4">
        <v>44293</v>
      </c>
      <c r="B570" t="s">
        <v>35</v>
      </c>
      <c r="C570" t="s">
        <v>38</v>
      </c>
      <c r="D570">
        <v>0</v>
      </c>
      <c r="E570">
        <f>VLOOKUP(B570,'SKU Master'!$B$1:$E$31,4,FALSE)</f>
        <v>1800</v>
      </c>
      <c r="F570" s="5">
        <f t="shared" si="16"/>
        <v>0</v>
      </c>
      <c r="G570" t="str">
        <f t="shared" si="17"/>
        <v>Wednesday</v>
      </c>
    </row>
    <row r="571" spans="1:7" x14ac:dyDescent="0.3">
      <c r="A571" s="4">
        <v>44293</v>
      </c>
      <c r="B571" t="s">
        <v>36</v>
      </c>
      <c r="C571" t="s">
        <v>38</v>
      </c>
      <c r="D571">
        <v>0</v>
      </c>
      <c r="E571">
        <f>VLOOKUP(B571,'SKU Master'!$B$1:$E$31,4,FALSE)</f>
        <v>1477</v>
      </c>
      <c r="F571" s="5">
        <f t="shared" si="16"/>
        <v>0</v>
      </c>
      <c r="G571" t="str">
        <f t="shared" si="17"/>
        <v>Wednesday</v>
      </c>
    </row>
    <row r="572" spans="1:7" x14ac:dyDescent="0.3">
      <c r="A572" s="4">
        <v>44293</v>
      </c>
      <c r="B572" t="s">
        <v>5</v>
      </c>
      <c r="C572" t="s">
        <v>39</v>
      </c>
      <c r="D572">
        <v>19</v>
      </c>
      <c r="E572">
        <f>VLOOKUP(B572,'SKU Master'!$B$1:$E$31,4,FALSE)</f>
        <v>210</v>
      </c>
      <c r="F572" s="5">
        <f t="shared" si="16"/>
        <v>3990</v>
      </c>
      <c r="G572" t="str">
        <f t="shared" si="17"/>
        <v>Wednesday</v>
      </c>
    </row>
    <row r="573" spans="1:7" x14ac:dyDescent="0.3">
      <c r="A573" s="4">
        <v>44293</v>
      </c>
      <c r="B573" t="s">
        <v>6</v>
      </c>
      <c r="C573" t="s">
        <v>39</v>
      </c>
      <c r="D573">
        <v>11</v>
      </c>
      <c r="E573">
        <f>VLOOKUP(B573,'SKU Master'!$B$1:$E$31,4,FALSE)</f>
        <v>199</v>
      </c>
      <c r="F573" s="5">
        <f t="shared" si="16"/>
        <v>2189</v>
      </c>
      <c r="G573" t="str">
        <f t="shared" si="17"/>
        <v>Wednesday</v>
      </c>
    </row>
    <row r="574" spans="1:7" x14ac:dyDescent="0.3">
      <c r="A574" s="4">
        <v>44293</v>
      </c>
      <c r="B574" t="s">
        <v>7</v>
      </c>
      <c r="C574" t="s">
        <v>39</v>
      </c>
      <c r="D574">
        <v>6</v>
      </c>
      <c r="E574">
        <f>VLOOKUP(B574,'SKU Master'!$B$1:$E$31,4,FALSE)</f>
        <v>322</v>
      </c>
      <c r="F574" s="5">
        <f t="shared" si="16"/>
        <v>1932</v>
      </c>
      <c r="G574" t="str">
        <f t="shared" si="17"/>
        <v>Wednesday</v>
      </c>
    </row>
    <row r="575" spans="1:7" x14ac:dyDescent="0.3">
      <c r="A575" s="4">
        <v>44293</v>
      </c>
      <c r="B575" t="s">
        <v>8</v>
      </c>
      <c r="C575" t="s">
        <v>39</v>
      </c>
      <c r="D575">
        <v>6</v>
      </c>
      <c r="E575">
        <f>VLOOKUP(B575,'SKU Master'!$B$1:$E$31,4,FALSE)</f>
        <v>161</v>
      </c>
      <c r="F575" s="5">
        <f t="shared" si="16"/>
        <v>966</v>
      </c>
      <c r="G575" t="str">
        <f t="shared" si="17"/>
        <v>Wednesday</v>
      </c>
    </row>
    <row r="576" spans="1:7" x14ac:dyDescent="0.3">
      <c r="A576" s="4">
        <v>44293</v>
      </c>
      <c r="B576" t="s">
        <v>9</v>
      </c>
      <c r="C576" t="s">
        <v>39</v>
      </c>
      <c r="D576">
        <v>3</v>
      </c>
      <c r="E576">
        <f>VLOOKUP(B576,'SKU Master'!$B$1:$E$31,4,FALSE)</f>
        <v>109</v>
      </c>
      <c r="F576" s="5">
        <f t="shared" si="16"/>
        <v>327</v>
      </c>
      <c r="G576" t="str">
        <f t="shared" si="17"/>
        <v>Wednesday</v>
      </c>
    </row>
    <row r="577" spans="1:7" x14ac:dyDescent="0.3">
      <c r="A577" s="4">
        <v>44293</v>
      </c>
      <c r="B577" t="s">
        <v>10</v>
      </c>
      <c r="C577" t="s">
        <v>39</v>
      </c>
      <c r="D577">
        <v>2</v>
      </c>
      <c r="E577">
        <f>VLOOKUP(B577,'SKU Master'!$B$1:$E$31,4,FALSE)</f>
        <v>122</v>
      </c>
      <c r="F577" s="5">
        <f t="shared" si="16"/>
        <v>244</v>
      </c>
      <c r="G577" t="str">
        <f t="shared" si="17"/>
        <v>Wednesday</v>
      </c>
    </row>
    <row r="578" spans="1:7" x14ac:dyDescent="0.3">
      <c r="A578" s="4">
        <v>44293</v>
      </c>
      <c r="B578" t="s">
        <v>11</v>
      </c>
      <c r="C578" t="s">
        <v>39</v>
      </c>
      <c r="D578">
        <v>2</v>
      </c>
      <c r="E578">
        <f>VLOOKUP(B578,'SKU Master'!$B$1:$E$31,4,FALSE)</f>
        <v>96</v>
      </c>
      <c r="F578" s="5">
        <f t="shared" ref="F578:F641" si="18">D578*E578</f>
        <v>192</v>
      </c>
      <c r="G578" t="str">
        <f t="shared" ref="G578:G641" si="19">TEXT(A578,"dddd")</f>
        <v>Wednesday</v>
      </c>
    </row>
    <row r="579" spans="1:7" x14ac:dyDescent="0.3">
      <c r="A579" s="4">
        <v>44293</v>
      </c>
      <c r="B579" t="s">
        <v>12</v>
      </c>
      <c r="C579" t="s">
        <v>39</v>
      </c>
      <c r="D579">
        <v>0</v>
      </c>
      <c r="E579">
        <f>VLOOKUP(B579,'SKU Master'!$B$1:$E$31,4,FALSE)</f>
        <v>73</v>
      </c>
      <c r="F579" s="5">
        <f t="shared" si="18"/>
        <v>0</v>
      </c>
      <c r="G579" t="str">
        <f t="shared" si="19"/>
        <v>Wednesday</v>
      </c>
    </row>
    <row r="580" spans="1:7" x14ac:dyDescent="0.3">
      <c r="A580" s="4">
        <v>44293</v>
      </c>
      <c r="B580" t="s">
        <v>14</v>
      </c>
      <c r="C580" t="s">
        <v>39</v>
      </c>
      <c r="D580">
        <v>1</v>
      </c>
      <c r="E580">
        <f>VLOOKUP(B580,'SKU Master'!$B$1:$E$31,4,FALSE)</f>
        <v>225</v>
      </c>
      <c r="F580" s="5">
        <f t="shared" si="18"/>
        <v>225</v>
      </c>
      <c r="G580" t="str">
        <f t="shared" si="19"/>
        <v>Wednesday</v>
      </c>
    </row>
    <row r="581" spans="1:7" x14ac:dyDescent="0.3">
      <c r="A581" s="4">
        <v>44293</v>
      </c>
      <c r="B581" t="s">
        <v>16</v>
      </c>
      <c r="C581" t="s">
        <v>39</v>
      </c>
      <c r="D581">
        <v>0</v>
      </c>
      <c r="E581">
        <f>VLOOKUP(B581,'SKU Master'!$B$1:$E$31,4,FALSE)</f>
        <v>559</v>
      </c>
      <c r="F581" s="5">
        <f t="shared" si="18"/>
        <v>0</v>
      </c>
      <c r="G581" t="str">
        <f t="shared" si="19"/>
        <v>Wednesday</v>
      </c>
    </row>
    <row r="582" spans="1:7" x14ac:dyDescent="0.3">
      <c r="A582" s="4">
        <v>44293</v>
      </c>
      <c r="B582" t="s">
        <v>17</v>
      </c>
      <c r="C582" t="s">
        <v>39</v>
      </c>
      <c r="D582">
        <v>2</v>
      </c>
      <c r="E582">
        <f>VLOOKUP(B582,'SKU Master'!$B$1:$E$31,4,FALSE)</f>
        <v>3199</v>
      </c>
      <c r="F582" s="5">
        <f t="shared" si="18"/>
        <v>6398</v>
      </c>
      <c r="G582" t="str">
        <f t="shared" si="19"/>
        <v>Wednesday</v>
      </c>
    </row>
    <row r="583" spans="1:7" x14ac:dyDescent="0.3">
      <c r="A583" s="4">
        <v>44293</v>
      </c>
      <c r="B583" t="s">
        <v>18</v>
      </c>
      <c r="C583" t="s">
        <v>39</v>
      </c>
      <c r="D583">
        <v>7</v>
      </c>
      <c r="E583">
        <f>VLOOKUP(B583,'SKU Master'!$B$1:$E$31,4,FALSE)</f>
        <v>371</v>
      </c>
      <c r="F583" s="5">
        <f t="shared" si="18"/>
        <v>2597</v>
      </c>
      <c r="G583" t="str">
        <f t="shared" si="19"/>
        <v>Wednesday</v>
      </c>
    </row>
    <row r="584" spans="1:7" x14ac:dyDescent="0.3">
      <c r="A584" s="4">
        <v>44293</v>
      </c>
      <c r="B584" t="s">
        <v>19</v>
      </c>
      <c r="C584" t="s">
        <v>39</v>
      </c>
      <c r="D584">
        <v>5</v>
      </c>
      <c r="E584">
        <f>VLOOKUP(B584,'SKU Master'!$B$1:$E$31,4,FALSE)</f>
        <v>2300</v>
      </c>
      <c r="F584" s="5">
        <f t="shared" si="18"/>
        <v>11500</v>
      </c>
      <c r="G584" t="str">
        <f t="shared" si="19"/>
        <v>Wednesday</v>
      </c>
    </row>
    <row r="585" spans="1:7" x14ac:dyDescent="0.3">
      <c r="A585" s="4">
        <v>44293</v>
      </c>
      <c r="B585" t="s">
        <v>20</v>
      </c>
      <c r="C585" t="s">
        <v>39</v>
      </c>
      <c r="D585">
        <v>2</v>
      </c>
      <c r="E585">
        <f>VLOOKUP(B585,'SKU Master'!$B$1:$E$31,4,FALSE)</f>
        <v>499</v>
      </c>
      <c r="F585" s="5">
        <f t="shared" si="18"/>
        <v>998</v>
      </c>
      <c r="G585" t="str">
        <f t="shared" si="19"/>
        <v>Wednesday</v>
      </c>
    </row>
    <row r="586" spans="1:7" x14ac:dyDescent="0.3">
      <c r="A586" s="4">
        <v>44293</v>
      </c>
      <c r="B586" t="s">
        <v>21</v>
      </c>
      <c r="C586" t="s">
        <v>39</v>
      </c>
      <c r="D586">
        <v>4</v>
      </c>
      <c r="E586">
        <f>VLOOKUP(B586,'SKU Master'!$B$1:$E$31,4,FALSE)</f>
        <v>299</v>
      </c>
      <c r="F586" s="5">
        <f t="shared" si="18"/>
        <v>1196</v>
      </c>
      <c r="G586" t="str">
        <f t="shared" si="19"/>
        <v>Wednesday</v>
      </c>
    </row>
    <row r="587" spans="1:7" x14ac:dyDescent="0.3">
      <c r="A587" s="4">
        <v>44293</v>
      </c>
      <c r="B587" t="s">
        <v>22</v>
      </c>
      <c r="C587" t="s">
        <v>39</v>
      </c>
      <c r="D587">
        <v>2</v>
      </c>
      <c r="E587">
        <f>VLOOKUP(B587,'SKU Master'!$B$1:$E$31,4,FALSE)</f>
        <v>901</v>
      </c>
      <c r="F587" s="5">
        <f t="shared" si="18"/>
        <v>1802</v>
      </c>
      <c r="G587" t="str">
        <f t="shared" si="19"/>
        <v>Wednesday</v>
      </c>
    </row>
    <row r="588" spans="1:7" x14ac:dyDescent="0.3">
      <c r="A588" s="4">
        <v>44293</v>
      </c>
      <c r="B588" t="s">
        <v>23</v>
      </c>
      <c r="C588" t="s">
        <v>39</v>
      </c>
      <c r="D588">
        <v>4</v>
      </c>
      <c r="E588">
        <f>VLOOKUP(B588,'SKU Master'!$B$1:$E$31,4,FALSE)</f>
        <v>929</v>
      </c>
      <c r="F588" s="5">
        <f t="shared" si="18"/>
        <v>3716</v>
      </c>
      <c r="G588" t="str">
        <f t="shared" si="19"/>
        <v>Wednesday</v>
      </c>
    </row>
    <row r="589" spans="1:7" x14ac:dyDescent="0.3">
      <c r="A589" s="4">
        <v>44293</v>
      </c>
      <c r="B589" t="s">
        <v>24</v>
      </c>
      <c r="C589" t="s">
        <v>39</v>
      </c>
      <c r="D589">
        <v>1</v>
      </c>
      <c r="E589">
        <f>VLOOKUP(B589,'SKU Master'!$B$1:$E$31,4,FALSE)</f>
        <v>1030</v>
      </c>
      <c r="F589" s="5">
        <f t="shared" si="18"/>
        <v>1030</v>
      </c>
      <c r="G589" t="str">
        <f t="shared" si="19"/>
        <v>Wednesday</v>
      </c>
    </row>
    <row r="590" spans="1:7" x14ac:dyDescent="0.3">
      <c r="A590" s="4">
        <v>44293</v>
      </c>
      <c r="B590" t="s">
        <v>25</v>
      </c>
      <c r="C590" t="s">
        <v>39</v>
      </c>
      <c r="D590">
        <v>0</v>
      </c>
      <c r="E590">
        <f>VLOOKUP(B590,'SKU Master'!$B$1:$E$31,4,FALSE)</f>
        <v>1222</v>
      </c>
      <c r="F590" s="5">
        <f t="shared" si="18"/>
        <v>0</v>
      </c>
      <c r="G590" t="str">
        <f t="shared" si="19"/>
        <v>Wednesday</v>
      </c>
    </row>
    <row r="591" spans="1:7" x14ac:dyDescent="0.3">
      <c r="A591" s="4">
        <v>44293</v>
      </c>
      <c r="B591" t="s">
        <v>26</v>
      </c>
      <c r="C591" t="s">
        <v>39</v>
      </c>
      <c r="D591">
        <v>0</v>
      </c>
      <c r="E591">
        <f>VLOOKUP(B591,'SKU Master'!$B$1:$E$31,4,FALSE)</f>
        <v>649</v>
      </c>
      <c r="F591" s="5">
        <f t="shared" si="18"/>
        <v>0</v>
      </c>
      <c r="G591" t="str">
        <f t="shared" si="19"/>
        <v>Wednesday</v>
      </c>
    </row>
    <row r="592" spans="1:7" x14ac:dyDescent="0.3">
      <c r="A592" s="4">
        <v>44293</v>
      </c>
      <c r="B592" t="s">
        <v>27</v>
      </c>
      <c r="C592" t="s">
        <v>39</v>
      </c>
      <c r="D592">
        <v>25</v>
      </c>
      <c r="E592">
        <f>VLOOKUP(B592,'SKU Master'!$B$1:$E$31,4,FALSE)</f>
        <v>1800</v>
      </c>
      <c r="F592" s="5">
        <f t="shared" si="18"/>
        <v>45000</v>
      </c>
      <c r="G592" t="str">
        <f t="shared" si="19"/>
        <v>Wednesday</v>
      </c>
    </row>
    <row r="593" spans="1:7" x14ac:dyDescent="0.3">
      <c r="A593" s="4">
        <v>44293</v>
      </c>
      <c r="B593" t="s">
        <v>28</v>
      </c>
      <c r="C593" t="s">
        <v>39</v>
      </c>
      <c r="D593">
        <v>10</v>
      </c>
      <c r="E593">
        <f>VLOOKUP(B593,'SKU Master'!$B$1:$E$31,4,FALSE)</f>
        <v>345</v>
      </c>
      <c r="F593" s="5">
        <f t="shared" si="18"/>
        <v>3450</v>
      </c>
      <c r="G593" t="str">
        <f t="shared" si="19"/>
        <v>Wednesday</v>
      </c>
    </row>
    <row r="594" spans="1:7" x14ac:dyDescent="0.3">
      <c r="A594" s="4">
        <v>44293</v>
      </c>
      <c r="B594" t="s">
        <v>29</v>
      </c>
      <c r="C594" t="s">
        <v>39</v>
      </c>
      <c r="D594">
        <v>6</v>
      </c>
      <c r="E594">
        <f>VLOOKUP(B594,'SKU Master'!$B$1:$E$31,4,FALSE)</f>
        <v>350</v>
      </c>
      <c r="F594" s="5">
        <f t="shared" si="18"/>
        <v>2100</v>
      </c>
      <c r="G594" t="str">
        <f t="shared" si="19"/>
        <v>Wednesday</v>
      </c>
    </row>
    <row r="595" spans="1:7" x14ac:dyDescent="0.3">
      <c r="A595" s="4">
        <v>44293</v>
      </c>
      <c r="B595" t="s">
        <v>30</v>
      </c>
      <c r="C595" t="s">
        <v>39</v>
      </c>
      <c r="D595">
        <v>7</v>
      </c>
      <c r="E595">
        <f>VLOOKUP(B595,'SKU Master'!$B$1:$E$31,4,FALSE)</f>
        <v>1575</v>
      </c>
      <c r="F595" s="5">
        <f t="shared" si="18"/>
        <v>11025</v>
      </c>
      <c r="G595" t="str">
        <f t="shared" si="19"/>
        <v>Wednesday</v>
      </c>
    </row>
    <row r="596" spans="1:7" x14ac:dyDescent="0.3">
      <c r="A596" s="4">
        <v>44293</v>
      </c>
      <c r="B596" t="s">
        <v>31</v>
      </c>
      <c r="C596" t="s">
        <v>39</v>
      </c>
      <c r="D596">
        <v>5</v>
      </c>
      <c r="E596">
        <f>VLOOKUP(B596,'SKU Master'!$B$1:$E$31,4,FALSE)</f>
        <v>1045</v>
      </c>
      <c r="F596" s="5">
        <f t="shared" si="18"/>
        <v>5225</v>
      </c>
      <c r="G596" t="str">
        <f t="shared" si="19"/>
        <v>Wednesday</v>
      </c>
    </row>
    <row r="597" spans="1:7" x14ac:dyDescent="0.3">
      <c r="A597" s="4">
        <v>44293</v>
      </c>
      <c r="B597" t="s">
        <v>32</v>
      </c>
      <c r="C597" t="s">
        <v>39</v>
      </c>
      <c r="D597">
        <v>2</v>
      </c>
      <c r="E597">
        <f>VLOOKUP(B597,'SKU Master'!$B$1:$E$31,4,FALSE)</f>
        <v>1186</v>
      </c>
      <c r="F597" s="5">
        <f t="shared" si="18"/>
        <v>2372</v>
      </c>
      <c r="G597" t="str">
        <f t="shared" si="19"/>
        <v>Wednesday</v>
      </c>
    </row>
    <row r="598" spans="1:7" x14ac:dyDescent="0.3">
      <c r="A598" s="4">
        <v>44293</v>
      </c>
      <c r="B598" t="s">
        <v>33</v>
      </c>
      <c r="C598" t="s">
        <v>39</v>
      </c>
      <c r="D598">
        <v>0</v>
      </c>
      <c r="E598">
        <f>VLOOKUP(B598,'SKU Master'!$B$1:$E$31,4,FALSE)</f>
        <v>374</v>
      </c>
      <c r="F598" s="5">
        <f t="shared" si="18"/>
        <v>0</v>
      </c>
      <c r="G598" t="str">
        <f t="shared" si="19"/>
        <v>Wednesday</v>
      </c>
    </row>
    <row r="599" spans="1:7" x14ac:dyDescent="0.3">
      <c r="A599" s="4">
        <v>44293</v>
      </c>
      <c r="B599" t="s">
        <v>34</v>
      </c>
      <c r="C599" t="s">
        <v>39</v>
      </c>
      <c r="D599">
        <v>1</v>
      </c>
      <c r="E599">
        <f>VLOOKUP(B599,'SKU Master'!$B$1:$E$31,4,FALSE)</f>
        <v>1500</v>
      </c>
      <c r="F599" s="5">
        <f t="shared" si="18"/>
        <v>1500</v>
      </c>
      <c r="G599" t="str">
        <f t="shared" si="19"/>
        <v>Wednesday</v>
      </c>
    </row>
    <row r="600" spans="1:7" x14ac:dyDescent="0.3">
      <c r="A600" s="4">
        <v>44293</v>
      </c>
      <c r="B600" t="s">
        <v>35</v>
      </c>
      <c r="C600" t="s">
        <v>39</v>
      </c>
      <c r="D600">
        <v>0</v>
      </c>
      <c r="E600">
        <f>VLOOKUP(B600,'SKU Master'!$B$1:$E$31,4,FALSE)</f>
        <v>1800</v>
      </c>
      <c r="F600" s="5">
        <f t="shared" si="18"/>
        <v>0</v>
      </c>
      <c r="G600" t="str">
        <f t="shared" si="19"/>
        <v>Wednesday</v>
      </c>
    </row>
    <row r="601" spans="1:7" x14ac:dyDescent="0.3">
      <c r="A601" s="4">
        <v>44293</v>
      </c>
      <c r="B601" t="s">
        <v>36</v>
      </c>
      <c r="C601" t="s">
        <v>39</v>
      </c>
      <c r="D601">
        <v>0</v>
      </c>
      <c r="E601">
        <f>VLOOKUP(B601,'SKU Master'!$B$1:$E$31,4,FALSE)</f>
        <v>1477</v>
      </c>
      <c r="F601" s="5">
        <f t="shared" si="18"/>
        <v>0</v>
      </c>
      <c r="G601" t="str">
        <f t="shared" si="19"/>
        <v>Wednesday</v>
      </c>
    </row>
    <row r="602" spans="1:7" x14ac:dyDescent="0.3">
      <c r="A602" s="4">
        <v>44293</v>
      </c>
      <c r="B602" t="s">
        <v>5</v>
      </c>
      <c r="C602" t="s">
        <v>40</v>
      </c>
      <c r="D602">
        <v>11</v>
      </c>
      <c r="E602">
        <f>VLOOKUP(B602,'SKU Master'!$B$1:$E$31,4,FALSE)</f>
        <v>210</v>
      </c>
      <c r="F602" s="5">
        <f t="shared" si="18"/>
        <v>2310</v>
      </c>
      <c r="G602" t="str">
        <f t="shared" si="19"/>
        <v>Wednesday</v>
      </c>
    </row>
    <row r="603" spans="1:7" x14ac:dyDescent="0.3">
      <c r="A603" s="4">
        <v>44293</v>
      </c>
      <c r="B603" t="s">
        <v>6</v>
      </c>
      <c r="C603" t="s">
        <v>40</v>
      </c>
      <c r="D603">
        <v>1</v>
      </c>
      <c r="E603">
        <f>VLOOKUP(B603,'SKU Master'!$B$1:$E$31,4,FALSE)</f>
        <v>199</v>
      </c>
      <c r="F603" s="5">
        <f t="shared" si="18"/>
        <v>199</v>
      </c>
      <c r="G603" t="str">
        <f t="shared" si="19"/>
        <v>Wednesday</v>
      </c>
    </row>
    <row r="604" spans="1:7" x14ac:dyDescent="0.3">
      <c r="A604" s="4">
        <v>44293</v>
      </c>
      <c r="B604" t="s">
        <v>7</v>
      </c>
      <c r="C604" t="s">
        <v>40</v>
      </c>
      <c r="D604">
        <v>6</v>
      </c>
      <c r="E604">
        <f>VLOOKUP(B604,'SKU Master'!$B$1:$E$31,4,FALSE)</f>
        <v>322</v>
      </c>
      <c r="F604" s="5">
        <f t="shared" si="18"/>
        <v>1932</v>
      </c>
      <c r="G604" t="str">
        <f t="shared" si="19"/>
        <v>Wednesday</v>
      </c>
    </row>
    <row r="605" spans="1:7" x14ac:dyDescent="0.3">
      <c r="A605" s="4">
        <v>44293</v>
      </c>
      <c r="B605" t="s">
        <v>8</v>
      </c>
      <c r="C605" t="s">
        <v>40</v>
      </c>
      <c r="D605">
        <v>3</v>
      </c>
      <c r="E605">
        <f>VLOOKUP(B605,'SKU Master'!$B$1:$E$31,4,FALSE)</f>
        <v>161</v>
      </c>
      <c r="F605" s="5">
        <f t="shared" si="18"/>
        <v>483</v>
      </c>
      <c r="G605" t="str">
        <f t="shared" si="19"/>
        <v>Wednesday</v>
      </c>
    </row>
    <row r="606" spans="1:7" x14ac:dyDescent="0.3">
      <c r="A606" s="4">
        <v>44293</v>
      </c>
      <c r="B606" t="s">
        <v>9</v>
      </c>
      <c r="C606" t="s">
        <v>40</v>
      </c>
      <c r="D606">
        <v>3</v>
      </c>
      <c r="E606">
        <f>VLOOKUP(B606,'SKU Master'!$B$1:$E$31,4,FALSE)</f>
        <v>109</v>
      </c>
      <c r="F606" s="5">
        <f t="shared" si="18"/>
        <v>327</v>
      </c>
      <c r="G606" t="str">
        <f t="shared" si="19"/>
        <v>Wednesday</v>
      </c>
    </row>
    <row r="607" spans="1:7" x14ac:dyDescent="0.3">
      <c r="A607" s="4">
        <v>44293</v>
      </c>
      <c r="B607" t="s">
        <v>10</v>
      </c>
      <c r="C607" t="s">
        <v>40</v>
      </c>
      <c r="D607">
        <v>2</v>
      </c>
      <c r="E607">
        <f>VLOOKUP(B607,'SKU Master'!$B$1:$E$31,4,FALSE)</f>
        <v>122</v>
      </c>
      <c r="F607" s="5">
        <f t="shared" si="18"/>
        <v>244</v>
      </c>
      <c r="G607" t="str">
        <f t="shared" si="19"/>
        <v>Wednesday</v>
      </c>
    </row>
    <row r="608" spans="1:7" x14ac:dyDescent="0.3">
      <c r="A608" s="4">
        <v>44293</v>
      </c>
      <c r="B608" t="s">
        <v>11</v>
      </c>
      <c r="C608" t="s">
        <v>40</v>
      </c>
      <c r="D608">
        <v>2</v>
      </c>
      <c r="E608">
        <f>VLOOKUP(B608,'SKU Master'!$B$1:$E$31,4,FALSE)</f>
        <v>96</v>
      </c>
      <c r="F608" s="5">
        <f t="shared" si="18"/>
        <v>192</v>
      </c>
      <c r="G608" t="str">
        <f t="shared" si="19"/>
        <v>Wednesday</v>
      </c>
    </row>
    <row r="609" spans="1:7" x14ac:dyDescent="0.3">
      <c r="A609" s="4">
        <v>44293</v>
      </c>
      <c r="B609" t="s">
        <v>12</v>
      </c>
      <c r="C609" t="s">
        <v>40</v>
      </c>
      <c r="D609">
        <v>2</v>
      </c>
      <c r="E609">
        <f>VLOOKUP(B609,'SKU Master'!$B$1:$E$31,4,FALSE)</f>
        <v>73</v>
      </c>
      <c r="F609" s="5">
        <f t="shared" si="18"/>
        <v>146</v>
      </c>
      <c r="G609" t="str">
        <f t="shared" si="19"/>
        <v>Wednesday</v>
      </c>
    </row>
    <row r="610" spans="1:7" x14ac:dyDescent="0.3">
      <c r="A610" s="4">
        <v>44293</v>
      </c>
      <c r="B610" t="s">
        <v>14</v>
      </c>
      <c r="C610" t="s">
        <v>40</v>
      </c>
      <c r="D610">
        <v>2</v>
      </c>
      <c r="E610">
        <f>VLOOKUP(B610,'SKU Master'!$B$1:$E$31,4,FALSE)</f>
        <v>225</v>
      </c>
      <c r="F610" s="5">
        <f t="shared" si="18"/>
        <v>450</v>
      </c>
      <c r="G610" t="str">
        <f t="shared" si="19"/>
        <v>Wednesday</v>
      </c>
    </row>
    <row r="611" spans="1:7" x14ac:dyDescent="0.3">
      <c r="A611" s="4">
        <v>44293</v>
      </c>
      <c r="B611" t="s">
        <v>16</v>
      </c>
      <c r="C611" t="s">
        <v>40</v>
      </c>
      <c r="D611">
        <v>2</v>
      </c>
      <c r="E611">
        <f>VLOOKUP(B611,'SKU Master'!$B$1:$E$31,4,FALSE)</f>
        <v>559</v>
      </c>
      <c r="F611" s="5">
        <f t="shared" si="18"/>
        <v>1118</v>
      </c>
      <c r="G611" t="str">
        <f t="shared" si="19"/>
        <v>Wednesday</v>
      </c>
    </row>
    <row r="612" spans="1:7" x14ac:dyDescent="0.3">
      <c r="A612" s="4">
        <v>44293</v>
      </c>
      <c r="B612" t="s">
        <v>17</v>
      </c>
      <c r="C612" t="s">
        <v>40</v>
      </c>
      <c r="D612">
        <v>21</v>
      </c>
      <c r="E612">
        <f>VLOOKUP(B612,'SKU Master'!$B$1:$E$31,4,FALSE)</f>
        <v>3199</v>
      </c>
      <c r="F612" s="5">
        <f t="shared" si="18"/>
        <v>67179</v>
      </c>
      <c r="G612" t="str">
        <f t="shared" si="19"/>
        <v>Wednesday</v>
      </c>
    </row>
    <row r="613" spans="1:7" x14ac:dyDescent="0.3">
      <c r="A613" s="4">
        <v>44293</v>
      </c>
      <c r="B613" t="s">
        <v>18</v>
      </c>
      <c r="C613" t="s">
        <v>40</v>
      </c>
      <c r="D613">
        <v>9</v>
      </c>
      <c r="E613">
        <f>VLOOKUP(B613,'SKU Master'!$B$1:$E$31,4,FALSE)</f>
        <v>371</v>
      </c>
      <c r="F613" s="5">
        <f t="shared" si="18"/>
        <v>3339</v>
      </c>
      <c r="G613" t="str">
        <f t="shared" si="19"/>
        <v>Wednesday</v>
      </c>
    </row>
    <row r="614" spans="1:7" x14ac:dyDescent="0.3">
      <c r="A614" s="4">
        <v>44293</v>
      </c>
      <c r="B614" t="s">
        <v>19</v>
      </c>
      <c r="C614" t="s">
        <v>40</v>
      </c>
      <c r="D614">
        <v>10</v>
      </c>
      <c r="E614">
        <f>VLOOKUP(B614,'SKU Master'!$B$1:$E$31,4,FALSE)</f>
        <v>2300</v>
      </c>
      <c r="F614" s="5">
        <f t="shared" si="18"/>
        <v>23000</v>
      </c>
      <c r="G614" t="str">
        <f t="shared" si="19"/>
        <v>Wednesday</v>
      </c>
    </row>
    <row r="615" spans="1:7" x14ac:dyDescent="0.3">
      <c r="A615" s="4">
        <v>44293</v>
      </c>
      <c r="B615" t="s">
        <v>20</v>
      </c>
      <c r="C615" t="s">
        <v>40</v>
      </c>
      <c r="D615">
        <v>10</v>
      </c>
      <c r="E615">
        <f>VLOOKUP(B615,'SKU Master'!$B$1:$E$31,4,FALSE)</f>
        <v>499</v>
      </c>
      <c r="F615" s="5">
        <f t="shared" si="18"/>
        <v>4990</v>
      </c>
      <c r="G615" t="str">
        <f t="shared" si="19"/>
        <v>Wednesday</v>
      </c>
    </row>
    <row r="616" spans="1:7" x14ac:dyDescent="0.3">
      <c r="A616" s="4">
        <v>44293</v>
      </c>
      <c r="B616" t="s">
        <v>21</v>
      </c>
      <c r="C616" t="s">
        <v>40</v>
      </c>
      <c r="D616">
        <v>1</v>
      </c>
      <c r="E616">
        <f>VLOOKUP(B616,'SKU Master'!$B$1:$E$31,4,FALSE)</f>
        <v>299</v>
      </c>
      <c r="F616" s="5">
        <f t="shared" si="18"/>
        <v>299</v>
      </c>
      <c r="G616" t="str">
        <f t="shared" si="19"/>
        <v>Wednesday</v>
      </c>
    </row>
    <row r="617" spans="1:7" x14ac:dyDescent="0.3">
      <c r="A617" s="4">
        <v>44293</v>
      </c>
      <c r="B617" t="s">
        <v>22</v>
      </c>
      <c r="C617" t="s">
        <v>40</v>
      </c>
      <c r="D617">
        <v>2</v>
      </c>
      <c r="E617">
        <f>VLOOKUP(B617,'SKU Master'!$B$1:$E$31,4,FALSE)</f>
        <v>901</v>
      </c>
      <c r="F617" s="5">
        <f t="shared" si="18"/>
        <v>1802</v>
      </c>
      <c r="G617" t="str">
        <f t="shared" si="19"/>
        <v>Wednesday</v>
      </c>
    </row>
    <row r="618" spans="1:7" x14ac:dyDescent="0.3">
      <c r="A618" s="4">
        <v>44293</v>
      </c>
      <c r="B618" t="s">
        <v>23</v>
      </c>
      <c r="C618" t="s">
        <v>40</v>
      </c>
      <c r="D618">
        <v>1</v>
      </c>
      <c r="E618">
        <f>VLOOKUP(B618,'SKU Master'!$B$1:$E$31,4,FALSE)</f>
        <v>929</v>
      </c>
      <c r="F618" s="5">
        <f t="shared" si="18"/>
        <v>929</v>
      </c>
      <c r="G618" t="str">
        <f t="shared" si="19"/>
        <v>Wednesday</v>
      </c>
    </row>
    <row r="619" spans="1:7" x14ac:dyDescent="0.3">
      <c r="A619" s="4">
        <v>44293</v>
      </c>
      <c r="B619" t="s">
        <v>24</v>
      </c>
      <c r="C619" t="s">
        <v>40</v>
      </c>
      <c r="D619">
        <v>1</v>
      </c>
      <c r="E619">
        <f>VLOOKUP(B619,'SKU Master'!$B$1:$E$31,4,FALSE)</f>
        <v>1030</v>
      </c>
      <c r="F619" s="5">
        <f t="shared" si="18"/>
        <v>1030</v>
      </c>
      <c r="G619" t="str">
        <f t="shared" si="19"/>
        <v>Wednesday</v>
      </c>
    </row>
    <row r="620" spans="1:7" x14ac:dyDescent="0.3">
      <c r="A620" s="4">
        <v>44293</v>
      </c>
      <c r="B620" t="s">
        <v>25</v>
      </c>
      <c r="C620" t="s">
        <v>40</v>
      </c>
      <c r="D620">
        <v>3</v>
      </c>
      <c r="E620">
        <f>VLOOKUP(B620,'SKU Master'!$B$1:$E$31,4,FALSE)</f>
        <v>1222</v>
      </c>
      <c r="F620" s="5">
        <f t="shared" si="18"/>
        <v>3666</v>
      </c>
      <c r="G620" t="str">
        <f t="shared" si="19"/>
        <v>Wednesday</v>
      </c>
    </row>
    <row r="621" spans="1:7" x14ac:dyDescent="0.3">
      <c r="A621" s="4">
        <v>44293</v>
      </c>
      <c r="B621" t="s">
        <v>26</v>
      </c>
      <c r="C621" t="s">
        <v>40</v>
      </c>
      <c r="D621">
        <v>2</v>
      </c>
      <c r="E621">
        <f>VLOOKUP(B621,'SKU Master'!$B$1:$E$31,4,FALSE)</f>
        <v>649</v>
      </c>
      <c r="F621" s="5">
        <f t="shared" si="18"/>
        <v>1298</v>
      </c>
      <c r="G621" t="str">
        <f t="shared" si="19"/>
        <v>Wednesday</v>
      </c>
    </row>
    <row r="622" spans="1:7" x14ac:dyDescent="0.3">
      <c r="A622" s="4">
        <v>44293</v>
      </c>
      <c r="B622" t="s">
        <v>27</v>
      </c>
      <c r="C622" t="s">
        <v>40</v>
      </c>
      <c r="D622">
        <v>11</v>
      </c>
      <c r="E622">
        <f>VLOOKUP(B622,'SKU Master'!$B$1:$E$31,4,FALSE)</f>
        <v>1800</v>
      </c>
      <c r="F622" s="5">
        <f t="shared" si="18"/>
        <v>19800</v>
      </c>
      <c r="G622" t="str">
        <f t="shared" si="19"/>
        <v>Wednesday</v>
      </c>
    </row>
    <row r="623" spans="1:7" x14ac:dyDescent="0.3">
      <c r="A623" s="4">
        <v>44293</v>
      </c>
      <c r="B623" t="s">
        <v>28</v>
      </c>
      <c r="C623" t="s">
        <v>40</v>
      </c>
      <c r="D623">
        <v>11</v>
      </c>
      <c r="E623">
        <f>VLOOKUP(B623,'SKU Master'!$B$1:$E$31,4,FALSE)</f>
        <v>345</v>
      </c>
      <c r="F623" s="5">
        <f t="shared" si="18"/>
        <v>3795</v>
      </c>
      <c r="G623" t="str">
        <f t="shared" si="19"/>
        <v>Wednesday</v>
      </c>
    </row>
    <row r="624" spans="1:7" x14ac:dyDescent="0.3">
      <c r="A624" s="4">
        <v>44293</v>
      </c>
      <c r="B624" t="s">
        <v>29</v>
      </c>
      <c r="C624" t="s">
        <v>40</v>
      </c>
      <c r="D624">
        <v>6</v>
      </c>
      <c r="E624">
        <f>VLOOKUP(B624,'SKU Master'!$B$1:$E$31,4,FALSE)</f>
        <v>350</v>
      </c>
      <c r="F624" s="5">
        <f t="shared" si="18"/>
        <v>2100</v>
      </c>
      <c r="G624" t="str">
        <f t="shared" si="19"/>
        <v>Wednesday</v>
      </c>
    </row>
    <row r="625" spans="1:7" x14ac:dyDescent="0.3">
      <c r="A625" s="4">
        <v>44293</v>
      </c>
      <c r="B625" t="s">
        <v>30</v>
      </c>
      <c r="C625" t="s">
        <v>40</v>
      </c>
      <c r="D625">
        <v>2</v>
      </c>
      <c r="E625">
        <f>VLOOKUP(B625,'SKU Master'!$B$1:$E$31,4,FALSE)</f>
        <v>1575</v>
      </c>
      <c r="F625" s="5">
        <f t="shared" si="18"/>
        <v>3150</v>
      </c>
      <c r="G625" t="str">
        <f t="shared" si="19"/>
        <v>Wednesday</v>
      </c>
    </row>
    <row r="626" spans="1:7" x14ac:dyDescent="0.3">
      <c r="A626" s="4">
        <v>44293</v>
      </c>
      <c r="B626" t="s">
        <v>31</v>
      </c>
      <c r="C626" t="s">
        <v>40</v>
      </c>
      <c r="D626">
        <v>2</v>
      </c>
      <c r="E626">
        <f>VLOOKUP(B626,'SKU Master'!$B$1:$E$31,4,FALSE)</f>
        <v>1045</v>
      </c>
      <c r="F626" s="5">
        <f t="shared" si="18"/>
        <v>2090</v>
      </c>
      <c r="G626" t="str">
        <f t="shared" si="19"/>
        <v>Wednesday</v>
      </c>
    </row>
    <row r="627" spans="1:7" x14ac:dyDescent="0.3">
      <c r="A627" s="4">
        <v>44293</v>
      </c>
      <c r="B627" t="s">
        <v>32</v>
      </c>
      <c r="C627" t="s">
        <v>40</v>
      </c>
      <c r="D627">
        <v>3</v>
      </c>
      <c r="E627">
        <f>VLOOKUP(B627,'SKU Master'!$B$1:$E$31,4,FALSE)</f>
        <v>1186</v>
      </c>
      <c r="F627" s="5">
        <f t="shared" si="18"/>
        <v>3558</v>
      </c>
      <c r="G627" t="str">
        <f t="shared" si="19"/>
        <v>Wednesday</v>
      </c>
    </row>
    <row r="628" spans="1:7" x14ac:dyDescent="0.3">
      <c r="A628" s="4">
        <v>44293</v>
      </c>
      <c r="B628" t="s">
        <v>33</v>
      </c>
      <c r="C628" t="s">
        <v>40</v>
      </c>
      <c r="D628">
        <v>3</v>
      </c>
      <c r="E628">
        <f>VLOOKUP(B628,'SKU Master'!$B$1:$E$31,4,FALSE)</f>
        <v>374</v>
      </c>
      <c r="F628" s="5">
        <f t="shared" si="18"/>
        <v>1122</v>
      </c>
      <c r="G628" t="str">
        <f t="shared" si="19"/>
        <v>Wednesday</v>
      </c>
    </row>
    <row r="629" spans="1:7" x14ac:dyDescent="0.3">
      <c r="A629" s="4">
        <v>44293</v>
      </c>
      <c r="B629" t="s">
        <v>34</v>
      </c>
      <c r="C629" t="s">
        <v>40</v>
      </c>
      <c r="D629">
        <v>2</v>
      </c>
      <c r="E629">
        <f>VLOOKUP(B629,'SKU Master'!$B$1:$E$31,4,FALSE)</f>
        <v>1500</v>
      </c>
      <c r="F629" s="5">
        <f t="shared" si="18"/>
        <v>3000</v>
      </c>
      <c r="G629" t="str">
        <f t="shared" si="19"/>
        <v>Wednesday</v>
      </c>
    </row>
    <row r="630" spans="1:7" x14ac:dyDescent="0.3">
      <c r="A630" s="4">
        <v>44293</v>
      </c>
      <c r="B630" t="s">
        <v>35</v>
      </c>
      <c r="C630" t="s">
        <v>40</v>
      </c>
      <c r="D630">
        <v>1</v>
      </c>
      <c r="E630">
        <f>VLOOKUP(B630,'SKU Master'!$B$1:$E$31,4,FALSE)</f>
        <v>1800</v>
      </c>
      <c r="F630" s="5">
        <f t="shared" si="18"/>
        <v>1800</v>
      </c>
      <c r="G630" t="str">
        <f t="shared" si="19"/>
        <v>Wednesday</v>
      </c>
    </row>
    <row r="631" spans="1:7" x14ac:dyDescent="0.3">
      <c r="A631" s="4">
        <v>44293</v>
      </c>
      <c r="B631" t="s">
        <v>36</v>
      </c>
      <c r="C631" t="s">
        <v>40</v>
      </c>
      <c r="D631">
        <v>0</v>
      </c>
      <c r="E631">
        <f>VLOOKUP(B631,'SKU Master'!$B$1:$E$31,4,FALSE)</f>
        <v>1477</v>
      </c>
      <c r="F631" s="5">
        <f t="shared" si="18"/>
        <v>0</v>
      </c>
      <c r="G631" t="str">
        <f t="shared" si="19"/>
        <v>Wednesday</v>
      </c>
    </row>
    <row r="632" spans="1:7" x14ac:dyDescent="0.3">
      <c r="A632" s="4">
        <v>44294</v>
      </c>
      <c r="B632" t="s">
        <v>5</v>
      </c>
      <c r="C632" t="s">
        <v>38</v>
      </c>
      <c r="D632">
        <v>28</v>
      </c>
      <c r="E632">
        <f>VLOOKUP(B632,'SKU Master'!$B$1:$E$31,4,FALSE)</f>
        <v>210</v>
      </c>
      <c r="F632" s="5">
        <f t="shared" si="18"/>
        <v>5880</v>
      </c>
      <c r="G632" t="str">
        <f t="shared" si="19"/>
        <v>Thursday</v>
      </c>
    </row>
    <row r="633" spans="1:7" x14ac:dyDescent="0.3">
      <c r="A633" s="4">
        <v>44294</v>
      </c>
      <c r="B633" t="s">
        <v>6</v>
      </c>
      <c r="C633" t="s">
        <v>38</v>
      </c>
      <c r="D633">
        <v>13</v>
      </c>
      <c r="E633">
        <f>VLOOKUP(B633,'SKU Master'!$B$1:$E$31,4,FALSE)</f>
        <v>199</v>
      </c>
      <c r="F633" s="5">
        <f t="shared" si="18"/>
        <v>2587</v>
      </c>
      <c r="G633" t="str">
        <f t="shared" si="19"/>
        <v>Thursday</v>
      </c>
    </row>
    <row r="634" spans="1:7" x14ac:dyDescent="0.3">
      <c r="A634" s="4">
        <v>44294</v>
      </c>
      <c r="B634" t="s">
        <v>7</v>
      </c>
      <c r="C634" t="s">
        <v>38</v>
      </c>
      <c r="D634">
        <v>11</v>
      </c>
      <c r="E634">
        <f>VLOOKUP(B634,'SKU Master'!$B$1:$E$31,4,FALSE)</f>
        <v>322</v>
      </c>
      <c r="F634" s="5">
        <f t="shared" si="18"/>
        <v>3542</v>
      </c>
      <c r="G634" t="str">
        <f t="shared" si="19"/>
        <v>Thursday</v>
      </c>
    </row>
    <row r="635" spans="1:7" x14ac:dyDescent="0.3">
      <c r="A635" s="4">
        <v>44294</v>
      </c>
      <c r="B635" t="s">
        <v>8</v>
      </c>
      <c r="C635" t="s">
        <v>38</v>
      </c>
      <c r="D635">
        <v>7</v>
      </c>
      <c r="E635">
        <f>VLOOKUP(B635,'SKU Master'!$B$1:$E$31,4,FALSE)</f>
        <v>161</v>
      </c>
      <c r="F635" s="5">
        <f t="shared" si="18"/>
        <v>1127</v>
      </c>
      <c r="G635" t="str">
        <f t="shared" si="19"/>
        <v>Thursday</v>
      </c>
    </row>
    <row r="636" spans="1:7" x14ac:dyDescent="0.3">
      <c r="A636" s="4">
        <v>44294</v>
      </c>
      <c r="B636" t="s">
        <v>9</v>
      </c>
      <c r="C636" t="s">
        <v>38</v>
      </c>
      <c r="D636">
        <v>5</v>
      </c>
      <c r="E636">
        <f>VLOOKUP(B636,'SKU Master'!$B$1:$E$31,4,FALSE)</f>
        <v>109</v>
      </c>
      <c r="F636" s="5">
        <f t="shared" si="18"/>
        <v>545</v>
      </c>
      <c r="G636" t="str">
        <f t="shared" si="19"/>
        <v>Thursday</v>
      </c>
    </row>
    <row r="637" spans="1:7" x14ac:dyDescent="0.3">
      <c r="A637" s="4">
        <v>44294</v>
      </c>
      <c r="B637" t="s">
        <v>10</v>
      </c>
      <c r="C637" t="s">
        <v>38</v>
      </c>
      <c r="D637">
        <v>2</v>
      </c>
      <c r="E637">
        <f>VLOOKUP(B637,'SKU Master'!$B$1:$E$31,4,FALSE)</f>
        <v>122</v>
      </c>
      <c r="F637" s="5">
        <f t="shared" si="18"/>
        <v>244</v>
      </c>
      <c r="G637" t="str">
        <f t="shared" si="19"/>
        <v>Thursday</v>
      </c>
    </row>
    <row r="638" spans="1:7" x14ac:dyDescent="0.3">
      <c r="A638" s="4">
        <v>44294</v>
      </c>
      <c r="B638" t="s">
        <v>11</v>
      </c>
      <c r="C638" t="s">
        <v>38</v>
      </c>
      <c r="D638">
        <v>4</v>
      </c>
      <c r="E638">
        <f>VLOOKUP(B638,'SKU Master'!$B$1:$E$31,4,FALSE)</f>
        <v>96</v>
      </c>
      <c r="F638" s="5">
        <f t="shared" si="18"/>
        <v>384</v>
      </c>
      <c r="G638" t="str">
        <f t="shared" si="19"/>
        <v>Thursday</v>
      </c>
    </row>
    <row r="639" spans="1:7" x14ac:dyDescent="0.3">
      <c r="A639" s="4">
        <v>44294</v>
      </c>
      <c r="B639" t="s">
        <v>12</v>
      </c>
      <c r="C639" t="s">
        <v>38</v>
      </c>
      <c r="D639">
        <v>2</v>
      </c>
      <c r="E639">
        <f>VLOOKUP(B639,'SKU Master'!$B$1:$E$31,4,FALSE)</f>
        <v>73</v>
      </c>
      <c r="F639" s="5">
        <f t="shared" si="18"/>
        <v>146</v>
      </c>
      <c r="G639" t="str">
        <f t="shared" si="19"/>
        <v>Thursday</v>
      </c>
    </row>
    <row r="640" spans="1:7" x14ac:dyDescent="0.3">
      <c r="A640" s="4">
        <v>44294</v>
      </c>
      <c r="B640" t="s">
        <v>14</v>
      </c>
      <c r="C640" t="s">
        <v>38</v>
      </c>
      <c r="D640">
        <v>0</v>
      </c>
      <c r="E640">
        <f>VLOOKUP(B640,'SKU Master'!$B$1:$E$31,4,FALSE)</f>
        <v>225</v>
      </c>
      <c r="F640" s="5">
        <f t="shared" si="18"/>
        <v>0</v>
      </c>
      <c r="G640" t="str">
        <f t="shared" si="19"/>
        <v>Thursday</v>
      </c>
    </row>
    <row r="641" spans="1:7" x14ac:dyDescent="0.3">
      <c r="A641" s="4">
        <v>44294</v>
      </c>
      <c r="B641" t="s">
        <v>16</v>
      </c>
      <c r="C641" t="s">
        <v>38</v>
      </c>
      <c r="D641">
        <v>0</v>
      </c>
      <c r="E641">
        <f>VLOOKUP(B641,'SKU Master'!$B$1:$E$31,4,FALSE)</f>
        <v>559</v>
      </c>
      <c r="F641" s="5">
        <f t="shared" si="18"/>
        <v>0</v>
      </c>
      <c r="G641" t="str">
        <f t="shared" si="19"/>
        <v>Thursday</v>
      </c>
    </row>
    <row r="642" spans="1:7" x14ac:dyDescent="0.3">
      <c r="A642" s="4">
        <v>44294</v>
      </c>
      <c r="B642" t="s">
        <v>17</v>
      </c>
      <c r="C642" t="s">
        <v>38</v>
      </c>
      <c r="D642">
        <v>34</v>
      </c>
      <c r="E642">
        <f>VLOOKUP(B642,'SKU Master'!$B$1:$E$31,4,FALSE)</f>
        <v>3199</v>
      </c>
      <c r="F642" s="5">
        <f t="shared" ref="F642:F705" si="20">D642*E642</f>
        <v>108766</v>
      </c>
      <c r="G642" t="str">
        <f t="shared" ref="G642:G705" si="21">TEXT(A642,"dddd")</f>
        <v>Thursday</v>
      </c>
    </row>
    <row r="643" spans="1:7" x14ac:dyDescent="0.3">
      <c r="A643" s="4">
        <v>44294</v>
      </c>
      <c r="B643" t="s">
        <v>18</v>
      </c>
      <c r="C643" t="s">
        <v>38</v>
      </c>
      <c r="D643">
        <v>12</v>
      </c>
      <c r="E643">
        <f>VLOOKUP(B643,'SKU Master'!$B$1:$E$31,4,FALSE)</f>
        <v>371</v>
      </c>
      <c r="F643" s="5">
        <f t="shared" si="20"/>
        <v>4452</v>
      </c>
      <c r="G643" t="str">
        <f t="shared" si="21"/>
        <v>Thursday</v>
      </c>
    </row>
    <row r="644" spans="1:7" x14ac:dyDescent="0.3">
      <c r="A644" s="4">
        <v>44294</v>
      </c>
      <c r="B644" t="s">
        <v>19</v>
      </c>
      <c r="C644" t="s">
        <v>38</v>
      </c>
      <c r="D644">
        <v>13</v>
      </c>
      <c r="E644">
        <f>VLOOKUP(B644,'SKU Master'!$B$1:$E$31,4,FALSE)</f>
        <v>2300</v>
      </c>
      <c r="F644" s="5">
        <f t="shared" si="20"/>
        <v>29900</v>
      </c>
      <c r="G644" t="str">
        <f t="shared" si="21"/>
        <v>Thursday</v>
      </c>
    </row>
    <row r="645" spans="1:7" x14ac:dyDescent="0.3">
      <c r="A645" s="4">
        <v>44294</v>
      </c>
      <c r="B645" t="s">
        <v>20</v>
      </c>
      <c r="C645" t="s">
        <v>38</v>
      </c>
      <c r="D645">
        <v>12</v>
      </c>
      <c r="E645">
        <f>VLOOKUP(B645,'SKU Master'!$B$1:$E$31,4,FALSE)</f>
        <v>499</v>
      </c>
      <c r="F645" s="5">
        <f t="shared" si="20"/>
        <v>5988</v>
      </c>
      <c r="G645" t="str">
        <f t="shared" si="21"/>
        <v>Thursday</v>
      </c>
    </row>
    <row r="646" spans="1:7" x14ac:dyDescent="0.3">
      <c r="A646" s="4">
        <v>44294</v>
      </c>
      <c r="B646" t="s">
        <v>21</v>
      </c>
      <c r="C646" t="s">
        <v>38</v>
      </c>
      <c r="D646">
        <v>5</v>
      </c>
      <c r="E646">
        <f>VLOOKUP(B646,'SKU Master'!$B$1:$E$31,4,FALSE)</f>
        <v>299</v>
      </c>
      <c r="F646" s="5">
        <f t="shared" si="20"/>
        <v>1495</v>
      </c>
      <c r="G646" t="str">
        <f t="shared" si="21"/>
        <v>Thursday</v>
      </c>
    </row>
    <row r="647" spans="1:7" x14ac:dyDescent="0.3">
      <c r="A647" s="4">
        <v>44294</v>
      </c>
      <c r="B647" t="s">
        <v>22</v>
      </c>
      <c r="C647" t="s">
        <v>38</v>
      </c>
      <c r="D647">
        <v>2</v>
      </c>
      <c r="E647">
        <f>VLOOKUP(B647,'SKU Master'!$B$1:$E$31,4,FALSE)</f>
        <v>901</v>
      </c>
      <c r="F647" s="5">
        <f t="shared" si="20"/>
        <v>1802</v>
      </c>
      <c r="G647" t="str">
        <f t="shared" si="21"/>
        <v>Thursday</v>
      </c>
    </row>
    <row r="648" spans="1:7" x14ac:dyDescent="0.3">
      <c r="A648" s="4">
        <v>44294</v>
      </c>
      <c r="B648" t="s">
        <v>23</v>
      </c>
      <c r="C648" t="s">
        <v>38</v>
      </c>
      <c r="D648">
        <v>3</v>
      </c>
      <c r="E648">
        <f>VLOOKUP(B648,'SKU Master'!$B$1:$E$31,4,FALSE)</f>
        <v>929</v>
      </c>
      <c r="F648" s="5">
        <f t="shared" si="20"/>
        <v>2787</v>
      </c>
      <c r="G648" t="str">
        <f t="shared" si="21"/>
        <v>Thursday</v>
      </c>
    </row>
    <row r="649" spans="1:7" x14ac:dyDescent="0.3">
      <c r="A649" s="4">
        <v>44294</v>
      </c>
      <c r="B649" t="s">
        <v>24</v>
      </c>
      <c r="C649" t="s">
        <v>38</v>
      </c>
      <c r="D649">
        <v>0</v>
      </c>
      <c r="E649">
        <f>VLOOKUP(B649,'SKU Master'!$B$1:$E$31,4,FALSE)</f>
        <v>1030</v>
      </c>
      <c r="F649" s="5">
        <f t="shared" si="20"/>
        <v>0</v>
      </c>
      <c r="G649" t="str">
        <f t="shared" si="21"/>
        <v>Thursday</v>
      </c>
    </row>
    <row r="650" spans="1:7" x14ac:dyDescent="0.3">
      <c r="A650" s="4">
        <v>44294</v>
      </c>
      <c r="B650" t="s">
        <v>25</v>
      </c>
      <c r="C650" t="s">
        <v>38</v>
      </c>
      <c r="D650">
        <v>2</v>
      </c>
      <c r="E650">
        <f>VLOOKUP(B650,'SKU Master'!$B$1:$E$31,4,FALSE)</f>
        <v>1222</v>
      </c>
      <c r="F650" s="5">
        <f t="shared" si="20"/>
        <v>2444</v>
      </c>
      <c r="G650" t="str">
        <f t="shared" si="21"/>
        <v>Thursday</v>
      </c>
    </row>
    <row r="651" spans="1:7" x14ac:dyDescent="0.3">
      <c r="A651" s="4">
        <v>44294</v>
      </c>
      <c r="B651" t="s">
        <v>26</v>
      </c>
      <c r="C651" t="s">
        <v>38</v>
      </c>
      <c r="D651">
        <v>1</v>
      </c>
      <c r="E651">
        <f>VLOOKUP(B651,'SKU Master'!$B$1:$E$31,4,FALSE)</f>
        <v>649</v>
      </c>
      <c r="F651" s="5">
        <f t="shared" si="20"/>
        <v>649</v>
      </c>
      <c r="G651" t="str">
        <f t="shared" si="21"/>
        <v>Thursday</v>
      </c>
    </row>
    <row r="652" spans="1:7" x14ac:dyDescent="0.3">
      <c r="A652" s="4">
        <v>44294</v>
      </c>
      <c r="B652" t="s">
        <v>27</v>
      </c>
      <c r="C652" t="s">
        <v>38</v>
      </c>
      <c r="D652">
        <v>30</v>
      </c>
      <c r="E652">
        <f>VLOOKUP(B652,'SKU Master'!$B$1:$E$31,4,FALSE)</f>
        <v>1800</v>
      </c>
      <c r="F652" s="5">
        <f t="shared" si="20"/>
        <v>54000</v>
      </c>
      <c r="G652" t="str">
        <f t="shared" si="21"/>
        <v>Thursday</v>
      </c>
    </row>
    <row r="653" spans="1:7" x14ac:dyDescent="0.3">
      <c r="A653" s="4">
        <v>44294</v>
      </c>
      <c r="B653" t="s">
        <v>28</v>
      </c>
      <c r="C653" t="s">
        <v>38</v>
      </c>
      <c r="D653">
        <v>12</v>
      </c>
      <c r="E653">
        <f>VLOOKUP(B653,'SKU Master'!$B$1:$E$31,4,FALSE)</f>
        <v>345</v>
      </c>
      <c r="F653" s="5">
        <f t="shared" si="20"/>
        <v>4140</v>
      </c>
      <c r="G653" t="str">
        <f t="shared" si="21"/>
        <v>Thursday</v>
      </c>
    </row>
    <row r="654" spans="1:7" x14ac:dyDescent="0.3">
      <c r="A654" s="4">
        <v>44294</v>
      </c>
      <c r="B654" t="s">
        <v>29</v>
      </c>
      <c r="C654" t="s">
        <v>38</v>
      </c>
      <c r="D654">
        <v>10</v>
      </c>
      <c r="E654">
        <f>VLOOKUP(B654,'SKU Master'!$B$1:$E$31,4,FALSE)</f>
        <v>350</v>
      </c>
      <c r="F654" s="5">
        <f t="shared" si="20"/>
        <v>3500</v>
      </c>
      <c r="G654" t="str">
        <f t="shared" si="21"/>
        <v>Thursday</v>
      </c>
    </row>
    <row r="655" spans="1:7" x14ac:dyDescent="0.3">
      <c r="A655" s="4">
        <v>44294</v>
      </c>
      <c r="B655" t="s">
        <v>30</v>
      </c>
      <c r="C655" t="s">
        <v>38</v>
      </c>
      <c r="D655">
        <v>10</v>
      </c>
      <c r="E655">
        <f>VLOOKUP(B655,'SKU Master'!$B$1:$E$31,4,FALSE)</f>
        <v>1575</v>
      </c>
      <c r="F655" s="5">
        <f t="shared" si="20"/>
        <v>15750</v>
      </c>
      <c r="G655" t="str">
        <f t="shared" si="21"/>
        <v>Thursday</v>
      </c>
    </row>
    <row r="656" spans="1:7" x14ac:dyDescent="0.3">
      <c r="A656" s="4">
        <v>44294</v>
      </c>
      <c r="B656" t="s">
        <v>31</v>
      </c>
      <c r="C656" t="s">
        <v>38</v>
      </c>
      <c r="D656">
        <v>7</v>
      </c>
      <c r="E656">
        <f>VLOOKUP(B656,'SKU Master'!$B$1:$E$31,4,FALSE)</f>
        <v>1045</v>
      </c>
      <c r="F656" s="5">
        <f t="shared" si="20"/>
        <v>7315</v>
      </c>
      <c r="G656" t="str">
        <f t="shared" si="21"/>
        <v>Thursday</v>
      </c>
    </row>
    <row r="657" spans="1:7" x14ac:dyDescent="0.3">
      <c r="A657" s="4">
        <v>44294</v>
      </c>
      <c r="B657" t="s">
        <v>32</v>
      </c>
      <c r="C657" t="s">
        <v>38</v>
      </c>
      <c r="D657">
        <v>2</v>
      </c>
      <c r="E657">
        <f>VLOOKUP(B657,'SKU Master'!$B$1:$E$31,4,FALSE)</f>
        <v>1186</v>
      </c>
      <c r="F657" s="5">
        <f t="shared" si="20"/>
        <v>2372</v>
      </c>
      <c r="G657" t="str">
        <f t="shared" si="21"/>
        <v>Thursday</v>
      </c>
    </row>
    <row r="658" spans="1:7" x14ac:dyDescent="0.3">
      <c r="A658" s="4">
        <v>44294</v>
      </c>
      <c r="B658" t="s">
        <v>33</v>
      </c>
      <c r="C658" t="s">
        <v>38</v>
      </c>
      <c r="D658">
        <v>4</v>
      </c>
      <c r="E658">
        <f>VLOOKUP(B658,'SKU Master'!$B$1:$E$31,4,FALSE)</f>
        <v>374</v>
      </c>
      <c r="F658" s="5">
        <f t="shared" si="20"/>
        <v>1496</v>
      </c>
      <c r="G658" t="str">
        <f t="shared" si="21"/>
        <v>Thursday</v>
      </c>
    </row>
    <row r="659" spans="1:7" x14ac:dyDescent="0.3">
      <c r="A659" s="4">
        <v>44294</v>
      </c>
      <c r="B659" t="s">
        <v>34</v>
      </c>
      <c r="C659" t="s">
        <v>38</v>
      </c>
      <c r="D659">
        <v>0</v>
      </c>
      <c r="E659">
        <f>VLOOKUP(B659,'SKU Master'!$B$1:$E$31,4,FALSE)</f>
        <v>1500</v>
      </c>
      <c r="F659" s="5">
        <f t="shared" si="20"/>
        <v>0</v>
      </c>
      <c r="G659" t="str">
        <f t="shared" si="21"/>
        <v>Thursday</v>
      </c>
    </row>
    <row r="660" spans="1:7" x14ac:dyDescent="0.3">
      <c r="A660" s="4">
        <v>44294</v>
      </c>
      <c r="B660" t="s">
        <v>35</v>
      </c>
      <c r="C660" t="s">
        <v>38</v>
      </c>
      <c r="D660">
        <v>2</v>
      </c>
      <c r="E660">
        <f>VLOOKUP(B660,'SKU Master'!$B$1:$E$31,4,FALSE)</f>
        <v>1800</v>
      </c>
      <c r="F660" s="5">
        <f t="shared" si="20"/>
        <v>3600</v>
      </c>
      <c r="G660" t="str">
        <f t="shared" si="21"/>
        <v>Thursday</v>
      </c>
    </row>
    <row r="661" spans="1:7" x14ac:dyDescent="0.3">
      <c r="A661" s="4">
        <v>44294</v>
      </c>
      <c r="B661" t="s">
        <v>36</v>
      </c>
      <c r="C661" t="s">
        <v>38</v>
      </c>
      <c r="D661">
        <v>0</v>
      </c>
      <c r="E661">
        <f>VLOOKUP(B661,'SKU Master'!$B$1:$E$31,4,FALSE)</f>
        <v>1477</v>
      </c>
      <c r="F661" s="5">
        <f t="shared" si="20"/>
        <v>0</v>
      </c>
      <c r="G661" t="str">
        <f t="shared" si="21"/>
        <v>Thursday</v>
      </c>
    </row>
    <row r="662" spans="1:7" x14ac:dyDescent="0.3">
      <c r="A662" s="4">
        <v>44294</v>
      </c>
      <c r="B662" t="s">
        <v>5</v>
      </c>
      <c r="C662" t="s">
        <v>39</v>
      </c>
      <c r="D662">
        <v>18</v>
      </c>
      <c r="E662">
        <f>VLOOKUP(B662,'SKU Master'!$B$1:$E$31,4,FALSE)</f>
        <v>210</v>
      </c>
      <c r="F662" s="5">
        <f t="shared" si="20"/>
        <v>3780</v>
      </c>
      <c r="G662" t="str">
        <f t="shared" si="21"/>
        <v>Thursday</v>
      </c>
    </row>
    <row r="663" spans="1:7" x14ac:dyDescent="0.3">
      <c r="A663" s="4">
        <v>44294</v>
      </c>
      <c r="B663" t="s">
        <v>6</v>
      </c>
      <c r="C663" t="s">
        <v>39</v>
      </c>
      <c r="D663">
        <v>9</v>
      </c>
      <c r="E663">
        <f>VLOOKUP(B663,'SKU Master'!$B$1:$E$31,4,FALSE)</f>
        <v>199</v>
      </c>
      <c r="F663" s="5">
        <f t="shared" si="20"/>
        <v>1791</v>
      </c>
      <c r="G663" t="str">
        <f t="shared" si="21"/>
        <v>Thursday</v>
      </c>
    </row>
    <row r="664" spans="1:7" x14ac:dyDescent="0.3">
      <c r="A664" s="4">
        <v>44294</v>
      </c>
      <c r="B664" t="s">
        <v>7</v>
      </c>
      <c r="C664" t="s">
        <v>39</v>
      </c>
      <c r="D664">
        <v>8</v>
      </c>
      <c r="E664">
        <f>VLOOKUP(B664,'SKU Master'!$B$1:$E$31,4,FALSE)</f>
        <v>322</v>
      </c>
      <c r="F664" s="5">
        <f t="shared" si="20"/>
        <v>2576</v>
      </c>
      <c r="G664" t="str">
        <f t="shared" si="21"/>
        <v>Thursday</v>
      </c>
    </row>
    <row r="665" spans="1:7" x14ac:dyDescent="0.3">
      <c r="A665" s="4">
        <v>44294</v>
      </c>
      <c r="B665" t="s">
        <v>8</v>
      </c>
      <c r="C665" t="s">
        <v>39</v>
      </c>
      <c r="D665">
        <v>6</v>
      </c>
      <c r="E665">
        <f>VLOOKUP(B665,'SKU Master'!$B$1:$E$31,4,FALSE)</f>
        <v>161</v>
      </c>
      <c r="F665" s="5">
        <f t="shared" si="20"/>
        <v>966</v>
      </c>
      <c r="G665" t="str">
        <f t="shared" si="21"/>
        <v>Thursday</v>
      </c>
    </row>
    <row r="666" spans="1:7" x14ac:dyDescent="0.3">
      <c r="A666" s="4">
        <v>44294</v>
      </c>
      <c r="B666" t="s">
        <v>9</v>
      </c>
      <c r="C666" t="s">
        <v>39</v>
      </c>
      <c r="D666">
        <v>3</v>
      </c>
      <c r="E666">
        <f>VLOOKUP(B666,'SKU Master'!$B$1:$E$31,4,FALSE)</f>
        <v>109</v>
      </c>
      <c r="F666" s="5">
        <f t="shared" si="20"/>
        <v>327</v>
      </c>
      <c r="G666" t="str">
        <f t="shared" si="21"/>
        <v>Thursday</v>
      </c>
    </row>
    <row r="667" spans="1:7" x14ac:dyDescent="0.3">
      <c r="A667" s="4">
        <v>44294</v>
      </c>
      <c r="B667" t="s">
        <v>10</v>
      </c>
      <c r="C667" t="s">
        <v>39</v>
      </c>
      <c r="D667">
        <v>2</v>
      </c>
      <c r="E667">
        <f>VLOOKUP(B667,'SKU Master'!$B$1:$E$31,4,FALSE)</f>
        <v>122</v>
      </c>
      <c r="F667" s="5">
        <f t="shared" si="20"/>
        <v>244</v>
      </c>
      <c r="G667" t="str">
        <f t="shared" si="21"/>
        <v>Thursday</v>
      </c>
    </row>
    <row r="668" spans="1:7" x14ac:dyDescent="0.3">
      <c r="A668" s="4">
        <v>44294</v>
      </c>
      <c r="B668" t="s">
        <v>11</v>
      </c>
      <c r="C668" t="s">
        <v>39</v>
      </c>
      <c r="D668">
        <v>2</v>
      </c>
      <c r="E668">
        <f>VLOOKUP(B668,'SKU Master'!$B$1:$E$31,4,FALSE)</f>
        <v>96</v>
      </c>
      <c r="F668" s="5">
        <f t="shared" si="20"/>
        <v>192</v>
      </c>
      <c r="G668" t="str">
        <f t="shared" si="21"/>
        <v>Thursday</v>
      </c>
    </row>
    <row r="669" spans="1:7" x14ac:dyDescent="0.3">
      <c r="A669" s="4">
        <v>44294</v>
      </c>
      <c r="B669" t="s">
        <v>12</v>
      </c>
      <c r="C669" t="s">
        <v>39</v>
      </c>
      <c r="D669">
        <v>1</v>
      </c>
      <c r="E669">
        <f>VLOOKUP(B669,'SKU Master'!$B$1:$E$31,4,FALSE)</f>
        <v>73</v>
      </c>
      <c r="F669" s="5">
        <f t="shared" si="20"/>
        <v>73</v>
      </c>
      <c r="G669" t="str">
        <f t="shared" si="21"/>
        <v>Thursday</v>
      </c>
    </row>
    <row r="670" spans="1:7" x14ac:dyDescent="0.3">
      <c r="A670" s="4">
        <v>44294</v>
      </c>
      <c r="B670" t="s">
        <v>14</v>
      </c>
      <c r="C670" t="s">
        <v>39</v>
      </c>
      <c r="D670">
        <v>0</v>
      </c>
      <c r="E670">
        <f>VLOOKUP(B670,'SKU Master'!$B$1:$E$31,4,FALSE)</f>
        <v>225</v>
      </c>
      <c r="F670" s="5">
        <f t="shared" si="20"/>
        <v>0</v>
      </c>
      <c r="G670" t="str">
        <f t="shared" si="21"/>
        <v>Thursday</v>
      </c>
    </row>
    <row r="671" spans="1:7" x14ac:dyDescent="0.3">
      <c r="A671" s="4">
        <v>44294</v>
      </c>
      <c r="B671" t="s">
        <v>16</v>
      </c>
      <c r="C671" t="s">
        <v>39</v>
      </c>
      <c r="D671">
        <v>0</v>
      </c>
      <c r="E671">
        <f>VLOOKUP(B671,'SKU Master'!$B$1:$E$31,4,FALSE)</f>
        <v>559</v>
      </c>
      <c r="F671" s="5">
        <f t="shared" si="20"/>
        <v>0</v>
      </c>
      <c r="G671" t="str">
        <f t="shared" si="21"/>
        <v>Thursday</v>
      </c>
    </row>
    <row r="672" spans="1:7" x14ac:dyDescent="0.3">
      <c r="A672" s="4">
        <v>44294</v>
      </c>
      <c r="B672" t="s">
        <v>17</v>
      </c>
      <c r="C672" t="s">
        <v>39</v>
      </c>
      <c r="D672">
        <v>24</v>
      </c>
      <c r="E672">
        <f>VLOOKUP(B672,'SKU Master'!$B$1:$E$31,4,FALSE)</f>
        <v>3199</v>
      </c>
      <c r="F672" s="5">
        <f t="shared" si="20"/>
        <v>76776</v>
      </c>
      <c r="G672" t="str">
        <f t="shared" si="21"/>
        <v>Thursday</v>
      </c>
    </row>
    <row r="673" spans="1:7" x14ac:dyDescent="0.3">
      <c r="A673" s="4">
        <v>44294</v>
      </c>
      <c r="B673" t="s">
        <v>18</v>
      </c>
      <c r="C673" t="s">
        <v>39</v>
      </c>
      <c r="D673">
        <v>3</v>
      </c>
      <c r="E673">
        <f>VLOOKUP(B673,'SKU Master'!$B$1:$E$31,4,FALSE)</f>
        <v>371</v>
      </c>
      <c r="F673" s="5">
        <f t="shared" si="20"/>
        <v>1113</v>
      </c>
      <c r="G673" t="str">
        <f t="shared" si="21"/>
        <v>Thursday</v>
      </c>
    </row>
    <row r="674" spans="1:7" x14ac:dyDescent="0.3">
      <c r="A674" s="4">
        <v>44294</v>
      </c>
      <c r="B674" t="s">
        <v>19</v>
      </c>
      <c r="C674" t="s">
        <v>39</v>
      </c>
      <c r="D674">
        <v>0</v>
      </c>
      <c r="E674">
        <f>VLOOKUP(B674,'SKU Master'!$B$1:$E$31,4,FALSE)</f>
        <v>2300</v>
      </c>
      <c r="F674" s="5">
        <f t="shared" si="20"/>
        <v>0</v>
      </c>
      <c r="G674" t="str">
        <f t="shared" si="21"/>
        <v>Thursday</v>
      </c>
    </row>
    <row r="675" spans="1:7" x14ac:dyDescent="0.3">
      <c r="A675" s="4">
        <v>44294</v>
      </c>
      <c r="B675" t="s">
        <v>20</v>
      </c>
      <c r="C675" t="s">
        <v>39</v>
      </c>
      <c r="D675">
        <v>7</v>
      </c>
      <c r="E675">
        <f>VLOOKUP(B675,'SKU Master'!$B$1:$E$31,4,FALSE)</f>
        <v>499</v>
      </c>
      <c r="F675" s="5">
        <f t="shared" si="20"/>
        <v>3493</v>
      </c>
      <c r="G675" t="str">
        <f t="shared" si="21"/>
        <v>Thursday</v>
      </c>
    </row>
    <row r="676" spans="1:7" x14ac:dyDescent="0.3">
      <c r="A676" s="4">
        <v>44294</v>
      </c>
      <c r="B676" t="s">
        <v>21</v>
      </c>
      <c r="C676" t="s">
        <v>39</v>
      </c>
      <c r="D676">
        <v>2</v>
      </c>
      <c r="E676">
        <f>VLOOKUP(B676,'SKU Master'!$B$1:$E$31,4,FALSE)</f>
        <v>299</v>
      </c>
      <c r="F676" s="5">
        <f t="shared" si="20"/>
        <v>598</v>
      </c>
      <c r="G676" t="str">
        <f t="shared" si="21"/>
        <v>Thursday</v>
      </c>
    </row>
    <row r="677" spans="1:7" x14ac:dyDescent="0.3">
      <c r="A677" s="4">
        <v>44294</v>
      </c>
      <c r="B677" t="s">
        <v>22</v>
      </c>
      <c r="C677" t="s">
        <v>39</v>
      </c>
      <c r="D677">
        <v>0</v>
      </c>
      <c r="E677">
        <f>VLOOKUP(B677,'SKU Master'!$B$1:$E$31,4,FALSE)</f>
        <v>901</v>
      </c>
      <c r="F677" s="5">
        <f t="shared" si="20"/>
        <v>0</v>
      </c>
      <c r="G677" t="str">
        <f t="shared" si="21"/>
        <v>Thursday</v>
      </c>
    </row>
    <row r="678" spans="1:7" x14ac:dyDescent="0.3">
      <c r="A678" s="4">
        <v>44294</v>
      </c>
      <c r="B678" t="s">
        <v>23</v>
      </c>
      <c r="C678" t="s">
        <v>39</v>
      </c>
      <c r="D678">
        <v>2</v>
      </c>
      <c r="E678">
        <f>VLOOKUP(B678,'SKU Master'!$B$1:$E$31,4,FALSE)</f>
        <v>929</v>
      </c>
      <c r="F678" s="5">
        <f t="shared" si="20"/>
        <v>1858</v>
      </c>
      <c r="G678" t="str">
        <f t="shared" si="21"/>
        <v>Thursday</v>
      </c>
    </row>
    <row r="679" spans="1:7" x14ac:dyDescent="0.3">
      <c r="A679" s="4">
        <v>44294</v>
      </c>
      <c r="B679" t="s">
        <v>24</v>
      </c>
      <c r="C679" t="s">
        <v>39</v>
      </c>
      <c r="D679">
        <v>0</v>
      </c>
      <c r="E679">
        <f>VLOOKUP(B679,'SKU Master'!$B$1:$E$31,4,FALSE)</f>
        <v>1030</v>
      </c>
      <c r="F679" s="5">
        <f t="shared" si="20"/>
        <v>0</v>
      </c>
      <c r="G679" t="str">
        <f t="shared" si="21"/>
        <v>Thursday</v>
      </c>
    </row>
    <row r="680" spans="1:7" x14ac:dyDescent="0.3">
      <c r="A680" s="4">
        <v>44294</v>
      </c>
      <c r="B680" t="s">
        <v>25</v>
      </c>
      <c r="C680" t="s">
        <v>39</v>
      </c>
      <c r="D680">
        <v>0</v>
      </c>
      <c r="E680">
        <f>VLOOKUP(B680,'SKU Master'!$B$1:$E$31,4,FALSE)</f>
        <v>1222</v>
      </c>
      <c r="F680" s="5">
        <f t="shared" si="20"/>
        <v>0</v>
      </c>
      <c r="G680" t="str">
        <f t="shared" si="21"/>
        <v>Thursday</v>
      </c>
    </row>
    <row r="681" spans="1:7" x14ac:dyDescent="0.3">
      <c r="A681" s="4">
        <v>44294</v>
      </c>
      <c r="B681" t="s">
        <v>26</v>
      </c>
      <c r="C681" t="s">
        <v>39</v>
      </c>
      <c r="D681">
        <v>0</v>
      </c>
      <c r="E681">
        <f>VLOOKUP(B681,'SKU Master'!$B$1:$E$31,4,FALSE)</f>
        <v>649</v>
      </c>
      <c r="F681" s="5">
        <f t="shared" si="20"/>
        <v>0</v>
      </c>
      <c r="G681" t="str">
        <f t="shared" si="21"/>
        <v>Thursday</v>
      </c>
    </row>
    <row r="682" spans="1:7" x14ac:dyDescent="0.3">
      <c r="A682" s="4">
        <v>44294</v>
      </c>
      <c r="B682" t="s">
        <v>27</v>
      </c>
      <c r="C682" t="s">
        <v>39</v>
      </c>
      <c r="D682">
        <v>22</v>
      </c>
      <c r="E682">
        <f>VLOOKUP(B682,'SKU Master'!$B$1:$E$31,4,FALSE)</f>
        <v>1800</v>
      </c>
      <c r="F682" s="5">
        <f t="shared" si="20"/>
        <v>39600</v>
      </c>
      <c r="G682" t="str">
        <f t="shared" si="21"/>
        <v>Thursday</v>
      </c>
    </row>
    <row r="683" spans="1:7" x14ac:dyDescent="0.3">
      <c r="A683" s="4">
        <v>44294</v>
      </c>
      <c r="B683" t="s">
        <v>28</v>
      </c>
      <c r="C683" t="s">
        <v>39</v>
      </c>
      <c r="D683">
        <v>10</v>
      </c>
      <c r="E683">
        <f>VLOOKUP(B683,'SKU Master'!$B$1:$E$31,4,FALSE)</f>
        <v>345</v>
      </c>
      <c r="F683" s="5">
        <f t="shared" si="20"/>
        <v>3450</v>
      </c>
      <c r="G683" t="str">
        <f t="shared" si="21"/>
        <v>Thursday</v>
      </c>
    </row>
    <row r="684" spans="1:7" x14ac:dyDescent="0.3">
      <c r="A684" s="4">
        <v>44294</v>
      </c>
      <c r="B684" t="s">
        <v>29</v>
      </c>
      <c r="C684" t="s">
        <v>39</v>
      </c>
      <c r="D684">
        <v>9</v>
      </c>
      <c r="E684">
        <f>VLOOKUP(B684,'SKU Master'!$B$1:$E$31,4,FALSE)</f>
        <v>350</v>
      </c>
      <c r="F684" s="5">
        <f t="shared" si="20"/>
        <v>3150</v>
      </c>
      <c r="G684" t="str">
        <f t="shared" si="21"/>
        <v>Thursday</v>
      </c>
    </row>
    <row r="685" spans="1:7" x14ac:dyDescent="0.3">
      <c r="A685" s="4">
        <v>44294</v>
      </c>
      <c r="B685" t="s">
        <v>30</v>
      </c>
      <c r="C685" t="s">
        <v>39</v>
      </c>
      <c r="D685">
        <v>6</v>
      </c>
      <c r="E685">
        <f>VLOOKUP(B685,'SKU Master'!$B$1:$E$31,4,FALSE)</f>
        <v>1575</v>
      </c>
      <c r="F685" s="5">
        <f t="shared" si="20"/>
        <v>9450</v>
      </c>
      <c r="G685" t="str">
        <f t="shared" si="21"/>
        <v>Thursday</v>
      </c>
    </row>
    <row r="686" spans="1:7" x14ac:dyDescent="0.3">
      <c r="A686" s="4">
        <v>44294</v>
      </c>
      <c r="B686" t="s">
        <v>31</v>
      </c>
      <c r="C686" t="s">
        <v>39</v>
      </c>
      <c r="D686">
        <v>1</v>
      </c>
      <c r="E686">
        <f>VLOOKUP(B686,'SKU Master'!$B$1:$E$31,4,FALSE)</f>
        <v>1045</v>
      </c>
      <c r="F686" s="5">
        <f t="shared" si="20"/>
        <v>1045</v>
      </c>
      <c r="G686" t="str">
        <f t="shared" si="21"/>
        <v>Thursday</v>
      </c>
    </row>
    <row r="687" spans="1:7" x14ac:dyDescent="0.3">
      <c r="A687" s="4">
        <v>44294</v>
      </c>
      <c r="B687" t="s">
        <v>32</v>
      </c>
      <c r="C687" t="s">
        <v>39</v>
      </c>
      <c r="D687">
        <v>1</v>
      </c>
      <c r="E687">
        <f>VLOOKUP(B687,'SKU Master'!$B$1:$E$31,4,FALSE)</f>
        <v>1186</v>
      </c>
      <c r="F687" s="5">
        <f t="shared" si="20"/>
        <v>1186</v>
      </c>
      <c r="G687" t="str">
        <f t="shared" si="21"/>
        <v>Thursday</v>
      </c>
    </row>
    <row r="688" spans="1:7" x14ac:dyDescent="0.3">
      <c r="A688" s="4">
        <v>44294</v>
      </c>
      <c r="B688" t="s">
        <v>33</v>
      </c>
      <c r="C688" t="s">
        <v>39</v>
      </c>
      <c r="D688">
        <v>0</v>
      </c>
      <c r="E688">
        <f>VLOOKUP(B688,'SKU Master'!$B$1:$E$31,4,FALSE)</f>
        <v>374</v>
      </c>
      <c r="F688" s="5">
        <f t="shared" si="20"/>
        <v>0</v>
      </c>
      <c r="G688" t="str">
        <f t="shared" si="21"/>
        <v>Thursday</v>
      </c>
    </row>
    <row r="689" spans="1:7" x14ac:dyDescent="0.3">
      <c r="A689" s="4">
        <v>44294</v>
      </c>
      <c r="B689" t="s">
        <v>34</v>
      </c>
      <c r="C689" t="s">
        <v>39</v>
      </c>
      <c r="D689">
        <v>0</v>
      </c>
      <c r="E689">
        <f>VLOOKUP(B689,'SKU Master'!$B$1:$E$31,4,FALSE)</f>
        <v>1500</v>
      </c>
      <c r="F689" s="5">
        <f t="shared" si="20"/>
        <v>0</v>
      </c>
      <c r="G689" t="str">
        <f t="shared" si="21"/>
        <v>Thursday</v>
      </c>
    </row>
    <row r="690" spans="1:7" x14ac:dyDescent="0.3">
      <c r="A690" s="4">
        <v>44294</v>
      </c>
      <c r="B690" t="s">
        <v>35</v>
      </c>
      <c r="C690" t="s">
        <v>39</v>
      </c>
      <c r="D690">
        <v>1</v>
      </c>
      <c r="E690">
        <f>VLOOKUP(B690,'SKU Master'!$B$1:$E$31,4,FALSE)</f>
        <v>1800</v>
      </c>
      <c r="F690" s="5">
        <f t="shared" si="20"/>
        <v>1800</v>
      </c>
      <c r="G690" t="str">
        <f t="shared" si="21"/>
        <v>Thursday</v>
      </c>
    </row>
    <row r="691" spans="1:7" x14ac:dyDescent="0.3">
      <c r="A691" s="4">
        <v>44294</v>
      </c>
      <c r="B691" t="s">
        <v>36</v>
      </c>
      <c r="C691" t="s">
        <v>39</v>
      </c>
      <c r="D691">
        <v>0</v>
      </c>
      <c r="E691">
        <f>VLOOKUP(B691,'SKU Master'!$B$1:$E$31,4,FALSE)</f>
        <v>1477</v>
      </c>
      <c r="F691" s="5">
        <f t="shared" si="20"/>
        <v>0</v>
      </c>
      <c r="G691" t="str">
        <f t="shared" si="21"/>
        <v>Thursday</v>
      </c>
    </row>
    <row r="692" spans="1:7" x14ac:dyDescent="0.3">
      <c r="A692" s="4">
        <v>44294</v>
      </c>
      <c r="B692" t="s">
        <v>5</v>
      </c>
      <c r="C692" t="s">
        <v>40</v>
      </c>
      <c r="D692">
        <v>13</v>
      </c>
      <c r="E692">
        <f>VLOOKUP(B692,'SKU Master'!$B$1:$E$31,4,FALSE)</f>
        <v>210</v>
      </c>
      <c r="F692" s="5">
        <f t="shared" si="20"/>
        <v>2730</v>
      </c>
      <c r="G692" t="str">
        <f t="shared" si="21"/>
        <v>Thursday</v>
      </c>
    </row>
    <row r="693" spans="1:7" x14ac:dyDescent="0.3">
      <c r="A693" s="4">
        <v>44294</v>
      </c>
      <c r="B693" t="s">
        <v>6</v>
      </c>
      <c r="C693" t="s">
        <v>40</v>
      </c>
      <c r="D693">
        <v>6</v>
      </c>
      <c r="E693">
        <f>VLOOKUP(B693,'SKU Master'!$B$1:$E$31,4,FALSE)</f>
        <v>199</v>
      </c>
      <c r="F693" s="5">
        <f t="shared" si="20"/>
        <v>1194</v>
      </c>
      <c r="G693" t="str">
        <f t="shared" si="21"/>
        <v>Thursday</v>
      </c>
    </row>
    <row r="694" spans="1:7" x14ac:dyDescent="0.3">
      <c r="A694" s="4">
        <v>44294</v>
      </c>
      <c r="B694" t="s">
        <v>7</v>
      </c>
      <c r="C694" t="s">
        <v>40</v>
      </c>
      <c r="D694">
        <v>6</v>
      </c>
      <c r="E694">
        <f>VLOOKUP(B694,'SKU Master'!$B$1:$E$31,4,FALSE)</f>
        <v>322</v>
      </c>
      <c r="F694" s="5">
        <f t="shared" si="20"/>
        <v>1932</v>
      </c>
      <c r="G694" t="str">
        <f t="shared" si="21"/>
        <v>Thursday</v>
      </c>
    </row>
    <row r="695" spans="1:7" x14ac:dyDescent="0.3">
      <c r="A695" s="4">
        <v>44294</v>
      </c>
      <c r="B695" t="s">
        <v>8</v>
      </c>
      <c r="C695" t="s">
        <v>40</v>
      </c>
      <c r="D695">
        <v>4</v>
      </c>
      <c r="E695">
        <f>VLOOKUP(B695,'SKU Master'!$B$1:$E$31,4,FALSE)</f>
        <v>161</v>
      </c>
      <c r="F695" s="5">
        <f t="shared" si="20"/>
        <v>644</v>
      </c>
      <c r="G695" t="str">
        <f t="shared" si="21"/>
        <v>Thursday</v>
      </c>
    </row>
    <row r="696" spans="1:7" x14ac:dyDescent="0.3">
      <c r="A696" s="4">
        <v>44294</v>
      </c>
      <c r="B696" t="s">
        <v>9</v>
      </c>
      <c r="C696" t="s">
        <v>40</v>
      </c>
      <c r="D696">
        <v>5</v>
      </c>
      <c r="E696">
        <f>VLOOKUP(B696,'SKU Master'!$B$1:$E$31,4,FALSE)</f>
        <v>109</v>
      </c>
      <c r="F696" s="5">
        <f t="shared" si="20"/>
        <v>545</v>
      </c>
      <c r="G696" t="str">
        <f t="shared" si="21"/>
        <v>Thursday</v>
      </c>
    </row>
    <row r="697" spans="1:7" x14ac:dyDescent="0.3">
      <c r="A697" s="4">
        <v>44294</v>
      </c>
      <c r="B697" t="s">
        <v>10</v>
      </c>
      <c r="C697" t="s">
        <v>40</v>
      </c>
      <c r="D697">
        <v>2</v>
      </c>
      <c r="E697">
        <f>VLOOKUP(B697,'SKU Master'!$B$1:$E$31,4,FALSE)</f>
        <v>122</v>
      </c>
      <c r="F697" s="5">
        <f t="shared" si="20"/>
        <v>244</v>
      </c>
      <c r="G697" t="str">
        <f t="shared" si="21"/>
        <v>Thursday</v>
      </c>
    </row>
    <row r="698" spans="1:7" x14ac:dyDescent="0.3">
      <c r="A698" s="4">
        <v>44294</v>
      </c>
      <c r="B698" t="s">
        <v>11</v>
      </c>
      <c r="C698" t="s">
        <v>40</v>
      </c>
      <c r="D698">
        <v>2</v>
      </c>
      <c r="E698">
        <f>VLOOKUP(B698,'SKU Master'!$B$1:$E$31,4,FALSE)</f>
        <v>96</v>
      </c>
      <c r="F698" s="5">
        <f t="shared" si="20"/>
        <v>192</v>
      </c>
      <c r="G698" t="str">
        <f t="shared" si="21"/>
        <v>Thursday</v>
      </c>
    </row>
    <row r="699" spans="1:7" x14ac:dyDescent="0.3">
      <c r="A699" s="4">
        <v>44294</v>
      </c>
      <c r="B699" t="s">
        <v>12</v>
      </c>
      <c r="C699" t="s">
        <v>40</v>
      </c>
      <c r="D699">
        <v>1</v>
      </c>
      <c r="E699">
        <f>VLOOKUP(B699,'SKU Master'!$B$1:$E$31,4,FALSE)</f>
        <v>73</v>
      </c>
      <c r="F699" s="5">
        <f t="shared" si="20"/>
        <v>73</v>
      </c>
      <c r="G699" t="str">
        <f t="shared" si="21"/>
        <v>Thursday</v>
      </c>
    </row>
    <row r="700" spans="1:7" x14ac:dyDescent="0.3">
      <c r="A700" s="4">
        <v>44294</v>
      </c>
      <c r="B700" t="s">
        <v>14</v>
      </c>
      <c r="C700" t="s">
        <v>40</v>
      </c>
      <c r="D700">
        <v>1</v>
      </c>
      <c r="E700">
        <f>VLOOKUP(B700,'SKU Master'!$B$1:$E$31,4,FALSE)</f>
        <v>225</v>
      </c>
      <c r="F700" s="5">
        <f t="shared" si="20"/>
        <v>225</v>
      </c>
      <c r="G700" t="str">
        <f t="shared" si="21"/>
        <v>Thursday</v>
      </c>
    </row>
    <row r="701" spans="1:7" x14ac:dyDescent="0.3">
      <c r="A701" s="4">
        <v>44294</v>
      </c>
      <c r="B701" t="s">
        <v>16</v>
      </c>
      <c r="C701" t="s">
        <v>40</v>
      </c>
      <c r="D701">
        <v>0</v>
      </c>
      <c r="E701">
        <f>VLOOKUP(B701,'SKU Master'!$B$1:$E$31,4,FALSE)</f>
        <v>559</v>
      </c>
      <c r="F701" s="5">
        <f t="shared" si="20"/>
        <v>0</v>
      </c>
      <c r="G701" t="str">
        <f t="shared" si="21"/>
        <v>Thursday</v>
      </c>
    </row>
    <row r="702" spans="1:7" x14ac:dyDescent="0.3">
      <c r="A702" s="4">
        <v>44294</v>
      </c>
      <c r="B702" t="s">
        <v>17</v>
      </c>
      <c r="C702" t="s">
        <v>40</v>
      </c>
      <c r="D702">
        <v>1</v>
      </c>
      <c r="E702">
        <f>VLOOKUP(B702,'SKU Master'!$B$1:$E$31,4,FALSE)</f>
        <v>3199</v>
      </c>
      <c r="F702" s="5">
        <f t="shared" si="20"/>
        <v>3199</v>
      </c>
      <c r="G702" t="str">
        <f t="shared" si="21"/>
        <v>Thursday</v>
      </c>
    </row>
    <row r="703" spans="1:7" x14ac:dyDescent="0.3">
      <c r="A703" s="4">
        <v>44294</v>
      </c>
      <c r="B703" t="s">
        <v>18</v>
      </c>
      <c r="C703" t="s">
        <v>40</v>
      </c>
      <c r="D703">
        <v>10</v>
      </c>
      <c r="E703">
        <f>VLOOKUP(B703,'SKU Master'!$B$1:$E$31,4,FALSE)</f>
        <v>371</v>
      </c>
      <c r="F703" s="5">
        <f t="shared" si="20"/>
        <v>3710</v>
      </c>
      <c r="G703" t="str">
        <f t="shared" si="21"/>
        <v>Thursday</v>
      </c>
    </row>
    <row r="704" spans="1:7" x14ac:dyDescent="0.3">
      <c r="A704" s="4">
        <v>44294</v>
      </c>
      <c r="B704" t="s">
        <v>19</v>
      </c>
      <c r="C704" t="s">
        <v>40</v>
      </c>
      <c r="D704">
        <v>10</v>
      </c>
      <c r="E704">
        <f>VLOOKUP(B704,'SKU Master'!$B$1:$E$31,4,FALSE)</f>
        <v>2300</v>
      </c>
      <c r="F704" s="5">
        <f t="shared" si="20"/>
        <v>23000</v>
      </c>
      <c r="G704" t="str">
        <f t="shared" si="21"/>
        <v>Thursday</v>
      </c>
    </row>
    <row r="705" spans="1:7" x14ac:dyDescent="0.3">
      <c r="A705" s="4">
        <v>44294</v>
      </c>
      <c r="B705" t="s">
        <v>20</v>
      </c>
      <c r="C705" t="s">
        <v>40</v>
      </c>
      <c r="D705">
        <v>1</v>
      </c>
      <c r="E705">
        <f>VLOOKUP(B705,'SKU Master'!$B$1:$E$31,4,FALSE)</f>
        <v>499</v>
      </c>
      <c r="F705" s="5">
        <f t="shared" si="20"/>
        <v>499</v>
      </c>
      <c r="G705" t="str">
        <f t="shared" si="21"/>
        <v>Thursday</v>
      </c>
    </row>
    <row r="706" spans="1:7" x14ac:dyDescent="0.3">
      <c r="A706" s="4">
        <v>44294</v>
      </c>
      <c r="B706" t="s">
        <v>21</v>
      </c>
      <c r="C706" t="s">
        <v>40</v>
      </c>
      <c r="D706">
        <v>4</v>
      </c>
      <c r="E706">
        <f>VLOOKUP(B706,'SKU Master'!$B$1:$E$31,4,FALSE)</f>
        <v>299</v>
      </c>
      <c r="F706" s="5">
        <f t="shared" ref="F706:F769" si="22">D706*E706</f>
        <v>1196</v>
      </c>
      <c r="G706" t="str">
        <f t="shared" ref="G706:G769" si="23">TEXT(A706,"dddd")</f>
        <v>Thursday</v>
      </c>
    </row>
    <row r="707" spans="1:7" x14ac:dyDescent="0.3">
      <c r="A707" s="4">
        <v>44294</v>
      </c>
      <c r="B707" t="s">
        <v>22</v>
      </c>
      <c r="C707" t="s">
        <v>40</v>
      </c>
      <c r="D707">
        <v>3</v>
      </c>
      <c r="E707">
        <f>VLOOKUP(B707,'SKU Master'!$B$1:$E$31,4,FALSE)</f>
        <v>901</v>
      </c>
      <c r="F707" s="5">
        <f t="shared" si="22"/>
        <v>2703</v>
      </c>
      <c r="G707" t="str">
        <f t="shared" si="23"/>
        <v>Thursday</v>
      </c>
    </row>
    <row r="708" spans="1:7" x14ac:dyDescent="0.3">
      <c r="A708" s="4">
        <v>44294</v>
      </c>
      <c r="B708" t="s">
        <v>23</v>
      </c>
      <c r="C708" t="s">
        <v>40</v>
      </c>
      <c r="D708">
        <v>2</v>
      </c>
      <c r="E708">
        <f>VLOOKUP(B708,'SKU Master'!$B$1:$E$31,4,FALSE)</f>
        <v>929</v>
      </c>
      <c r="F708" s="5">
        <f t="shared" si="22"/>
        <v>1858</v>
      </c>
      <c r="G708" t="str">
        <f t="shared" si="23"/>
        <v>Thursday</v>
      </c>
    </row>
    <row r="709" spans="1:7" x14ac:dyDescent="0.3">
      <c r="A709" s="4">
        <v>44294</v>
      </c>
      <c r="B709" t="s">
        <v>24</v>
      </c>
      <c r="C709" t="s">
        <v>40</v>
      </c>
      <c r="D709">
        <v>1</v>
      </c>
      <c r="E709">
        <f>VLOOKUP(B709,'SKU Master'!$B$1:$E$31,4,FALSE)</f>
        <v>1030</v>
      </c>
      <c r="F709" s="5">
        <f t="shared" si="22"/>
        <v>1030</v>
      </c>
      <c r="G709" t="str">
        <f t="shared" si="23"/>
        <v>Thursday</v>
      </c>
    </row>
    <row r="710" spans="1:7" x14ac:dyDescent="0.3">
      <c r="A710" s="4">
        <v>44294</v>
      </c>
      <c r="B710" t="s">
        <v>25</v>
      </c>
      <c r="C710" t="s">
        <v>40</v>
      </c>
      <c r="D710">
        <v>2</v>
      </c>
      <c r="E710">
        <f>VLOOKUP(B710,'SKU Master'!$B$1:$E$31,4,FALSE)</f>
        <v>1222</v>
      </c>
      <c r="F710" s="5">
        <f t="shared" si="22"/>
        <v>2444</v>
      </c>
      <c r="G710" t="str">
        <f t="shared" si="23"/>
        <v>Thursday</v>
      </c>
    </row>
    <row r="711" spans="1:7" x14ac:dyDescent="0.3">
      <c r="A711" s="4">
        <v>44294</v>
      </c>
      <c r="B711" t="s">
        <v>26</v>
      </c>
      <c r="C711" t="s">
        <v>40</v>
      </c>
      <c r="D711">
        <v>2</v>
      </c>
      <c r="E711">
        <f>VLOOKUP(B711,'SKU Master'!$B$1:$E$31,4,FALSE)</f>
        <v>649</v>
      </c>
      <c r="F711" s="5">
        <f t="shared" si="22"/>
        <v>1298</v>
      </c>
      <c r="G711" t="str">
        <f t="shared" si="23"/>
        <v>Thursday</v>
      </c>
    </row>
    <row r="712" spans="1:7" x14ac:dyDescent="0.3">
      <c r="A712" s="4">
        <v>44294</v>
      </c>
      <c r="B712" t="s">
        <v>27</v>
      </c>
      <c r="C712" t="s">
        <v>40</v>
      </c>
      <c r="D712">
        <v>6</v>
      </c>
      <c r="E712">
        <f>VLOOKUP(B712,'SKU Master'!$B$1:$E$31,4,FALSE)</f>
        <v>1800</v>
      </c>
      <c r="F712" s="5">
        <f t="shared" si="22"/>
        <v>10800</v>
      </c>
      <c r="G712" t="str">
        <f t="shared" si="23"/>
        <v>Thursday</v>
      </c>
    </row>
    <row r="713" spans="1:7" x14ac:dyDescent="0.3">
      <c r="A713" s="4">
        <v>44294</v>
      </c>
      <c r="B713" t="s">
        <v>28</v>
      </c>
      <c r="C713" t="s">
        <v>40</v>
      </c>
      <c r="D713">
        <v>8</v>
      </c>
      <c r="E713">
        <f>VLOOKUP(B713,'SKU Master'!$B$1:$E$31,4,FALSE)</f>
        <v>345</v>
      </c>
      <c r="F713" s="5">
        <f t="shared" si="22"/>
        <v>2760</v>
      </c>
      <c r="G713" t="str">
        <f t="shared" si="23"/>
        <v>Thursday</v>
      </c>
    </row>
    <row r="714" spans="1:7" x14ac:dyDescent="0.3">
      <c r="A714" s="4">
        <v>44294</v>
      </c>
      <c r="B714" t="s">
        <v>29</v>
      </c>
      <c r="C714" t="s">
        <v>40</v>
      </c>
      <c r="D714">
        <v>6</v>
      </c>
      <c r="E714">
        <f>VLOOKUP(B714,'SKU Master'!$B$1:$E$31,4,FALSE)</f>
        <v>350</v>
      </c>
      <c r="F714" s="5">
        <f t="shared" si="22"/>
        <v>2100</v>
      </c>
      <c r="G714" t="str">
        <f t="shared" si="23"/>
        <v>Thursday</v>
      </c>
    </row>
    <row r="715" spans="1:7" x14ac:dyDescent="0.3">
      <c r="A715" s="4">
        <v>44294</v>
      </c>
      <c r="B715" t="s">
        <v>30</v>
      </c>
      <c r="C715" t="s">
        <v>40</v>
      </c>
      <c r="D715">
        <v>2</v>
      </c>
      <c r="E715">
        <f>VLOOKUP(B715,'SKU Master'!$B$1:$E$31,4,FALSE)</f>
        <v>1575</v>
      </c>
      <c r="F715" s="5">
        <f t="shared" si="22"/>
        <v>3150</v>
      </c>
      <c r="G715" t="str">
        <f t="shared" si="23"/>
        <v>Thursday</v>
      </c>
    </row>
    <row r="716" spans="1:7" x14ac:dyDescent="0.3">
      <c r="A716" s="4">
        <v>44294</v>
      </c>
      <c r="B716" t="s">
        <v>31</v>
      </c>
      <c r="C716" t="s">
        <v>40</v>
      </c>
      <c r="D716">
        <v>5</v>
      </c>
      <c r="E716">
        <f>VLOOKUP(B716,'SKU Master'!$B$1:$E$31,4,FALSE)</f>
        <v>1045</v>
      </c>
      <c r="F716" s="5">
        <f t="shared" si="22"/>
        <v>5225</v>
      </c>
      <c r="G716" t="str">
        <f t="shared" si="23"/>
        <v>Thursday</v>
      </c>
    </row>
    <row r="717" spans="1:7" x14ac:dyDescent="0.3">
      <c r="A717" s="4">
        <v>44294</v>
      </c>
      <c r="B717" t="s">
        <v>32</v>
      </c>
      <c r="C717" t="s">
        <v>40</v>
      </c>
      <c r="D717">
        <v>2</v>
      </c>
      <c r="E717">
        <f>VLOOKUP(B717,'SKU Master'!$B$1:$E$31,4,FALSE)</f>
        <v>1186</v>
      </c>
      <c r="F717" s="5">
        <f t="shared" si="22"/>
        <v>2372</v>
      </c>
      <c r="G717" t="str">
        <f t="shared" si="23"/>
        <v>Thursday</v>
      </c>
    </row>
    <row r="718" spans="1:7" x14ac:dyDescent="0.3">
      <c r="A718" s="4">
        <v>44294</v>
      </c>
      <c r="B718" t="s">
        <v>33</v>
      </c>
      <c r="C718" t="s">
        <v>40</v>
      </c>
      <c r="D718">
        <v>4</v>
      </c>
      <c r="E718">
        <f>VLOOKUP(B718,'SKU Master'!$B$1:$E$31,4,FALSE)</f>
        <v>374</v>
      </c>
      <c r="F718" s="5">
        <f t="shared" si="22"/>
        <v>1496</v>
      </c>
      <c r="G718" t="str">
        <f t="shared" si="23"/>
        <v>Thursday</v>
      </c>
    </row>
    <row r="719" spans="1:7" x14ac:dyDescent="0.3">
      <c r="A719" s="4">
        <v>44294</v>
      </c>
      <c r="B719" t="s">
        <v>34</v>
      </c>
      <c r="C719" t="s">
        <v>40</v>
      </c>
      <c r="D719">
        <v>1</v>
      </c>
      <c r="E719">
        <f>VLOOKUP(B719,'SKU Master'!$B$1:$E$31,4,FALSE)</f>
        <v>1500</v>
      </c>
      <c r="F719" s="5">
        <f t="shared" si="22"/>
        <v>1500</v>
      </c>
      <c r="G719" t="str">
        <f t="shared" si="23"/>
        <v>Thursday</v>
      </c>
    </row>
    <row r="720" spans="1:7" x14ac:dyDescent="0.3">
      <c r="A720" s="4">
        <v>44294</v>
      </c>
      <c r="B720" t="s">
        <v>35</v>
      </c>
      <c r="C720" t="s">
        <v>40</v>
      </c>
      <c r="D720">
        <v>2</v>
      </c>
      <c r="E720">
        <f>VLOOKUP(B720,'SKU Master'!$B$1:$E$31,4,FALSE)</f>
        <v>1800</v>
      </c>
      <c r="F720" s="5">
        <f t="shared" si="22"/>
        <v>3600</v>
      </c>
      <c r="G720" t="str">
        <f t="shared" si="23"/>
        <v>Thursday</v>
      </c>
    </row>
    <row r="721" spans="1:7" x14ac:dyDescent="0.3">
      <c r="A721" s="4">
        <v>44294</v>
      </c>
      <c r="B721" t="s">
        <v>36</v>
      </c>
      <c r="C721" t="s">
        <v>40</v>
      </c>
      <c r="D721">
        <v>1</v>
      </c>
      <c r="E721">
        <f>VLOOKUP(B721,'SKU Master'!$B$1:$E$31,4,FALSE)</f>
        <v>1477</v>
      </c>
      <c r="F721" s="5">
        <f t="shared" si="22"/>
        <v>1477</v>
      </c>
      <c r="G721" t="str">
        <f t="shared" si="23"/>
        <v>Thursday</v>
      </c>
    </row>
    <row r="722" spans="1:7" x14ac:dyDescent="0.3">
      <c r="A722" s="4">
        <v>44295</v>
      </c>
      <c r="B722" t="s">
        <v>5</v>
      </c>
      <c r="C722" t="s">
        <v>38</v>
      </c>
      <c r="D722">
        <v>27</v>
      </c>
      <c r="E722">
        <f>VLOOKUP(B722,'SKU Master'!$B$1:$E$31,4,FALSE)</f>
        <v>210</v>
      </c>
      <c r="F722" s="5">
        <f t="shared" si="22"/>
        <v>5670</v>
      </c>
      <c r="G722" t="str">
        <f t="shared" si="23"/>
        <v>Friday</v>
      </c>
    </row>
    <row r="723" spans="1:7" x14ac:dyDescent="0.3">
      <c r="A723" s="4">
        <v>44295</v>
      </c>
      <c r="B723" t="s">
        <v>6</v>
      </c>
      <c r="C723" t="s">
        <v>38</v>
      </c>
      <c r="D723">
        <v>16</v>
      </c>
      <c r="E723">
        <f>VLOOKUP(B723,'SKU Master'!$B$1:$E$31,4,FALSE)</f>
        <v>199</v>
      </c>
      <c r="F723" s="5">
        <f t="shared" si="22"/>
        <v>3184</v>
      </c>
      <c r="G723" t="str">
        <f t="shared" si="23"/>
        <v>Friday</v>
      </c>
    </row>
    <row r="724" spans="1:7" x14ac:dyDescent="0.3">
      <c r="A724" s="4">
        <v>44295</v>
      </c>
      <c r="B724" t="s">
        <v>7</v>
      </c>
      <c r="C724" t="s">
        <v>38</v>
      </c>
      <c r="D724">
        <v>11</v>
      </c>
      <c r="E724">
        <f>VLOOKUP(B724,'SKU Master'!$B$1:$E$31,4,FALSE)</f>
        <v>322</v>
      </c>
      <c r="F724" s="5">
        <f t="shared" si="22"/>
        <v>3542</v>
      </c>
      <c r="G724" t="str">
        <f t="shared" si="23"/>
        <v>Friday</v>
      </c>
    </row>
    <row r="725" spans="1:7" x14ac:dyDescent="0.3">
      <c r="A725" s="4">
        <v>44295</v>
      </c>
      <c r="B725" t="s">
        <v>8</v>
      </c>
      <c r="C725" t="s">
        <v>38</v>
      </c>
      <c r="D725">
        <v>8</v>
      </c>
      <c r="E725">
        <f>VLOOKUP(B725,'SKU Master'!$B$1:$E$31,4,FALSE)</f>
        <v>161</v>
      </c>
      <c r="F725" s="5">
        <f t="shared" si="22"/>
        <v>1288</v>
      </c>
      <c r="G725" t="str">
        <f t="shared" si="23"/>
        <v>Friday</v>
      </c>
    </row>
    <row r="726" spans="1:7" x14ac:dyDescent="0.3">
      <c r="A726" s="4">
        <v>44295</v>
      </c>
      <c r="B726" t="s">
        <v>9</v>
      </c>
      <c r="C726" t="s">
        <v>38</v>
      </c>
      <c r="D726">
        <v>7</v>
      </c>
      <c r="E726">
        <f>VLOOKUP(B726,'SKU Master'!$B$1:$E$31,4,FALSE)</f>
        <v>109</v>
      </c>
      <c r="F726" s="5">
        <f t="shared" si="22"/>
        <v>763</v>
      </c>
      <c r="G726" t="str">
        <f t="shared" si="23"/>
        <v>Friday</v>
      </c>
    </row>
    <row r="727" spans="1:7" x14ac:dyDescent="0.3">
      <c r="A727" s="4">
        <v>44295</v>
      </c>
      <c r="B727" t="s">
        <v>10</v>
      </c>
      <c r="C727" t="s">
        <v>38</v>
      </c>
      <c r="D727">
        <v>4</v>
      </c>
      <c r="E727">
        <f>VLOOKUP(B727,'SKU Master'!$B$1:$E$31,4,FALSE)</f>
        <v>122</v>
      </c>
      <c r="F727" s="5">
        <f t="shared" si="22"/>
        <v>488</v>
      </c>
      <c r="G727" t="str">
        <f t="shared" si="23"/>
        <v>Friday</v>
      </c>
    </row>
    <row r="728" spans="1:7" x14ac:dyDescent="0.3">
      <c r="A728" s="4">
        <v>44295</v>
      </c>
      <c r="B728" t="s">
        <v>11</v>
      </c>
      <c r="C728" t="s">
        <v>38</v>
      </c>
      <c r="D728">
        <v>2</v>
      </c>
      <c r="E728">
        <f>VLOOKUP(B728,'SKU Master'!$B$1:$E$31,4,FALSE)</f>
        <v>96</v>
      </c>
      <c r="F728" s="5">
        <f t="shared" si="22"/>
        <v>192</v>
      </c>
      <c r="G728" t="str">
        <f t="shared" si="23"/>
        <v>Friday</v>
      </c>
    </row>
    <row r="729" spans="1:7" x14ac:dyDescent="0.3">
      <c r="A729" s="4">
        <v>44295</v>
      </c>
      <c r="B729" t="s">
        <v>12</v>
      </c>
      <c r="C729" t="s">
        <v>38</v>
      </c>
      <c r="D729">
        <v>2</v>
      </c>
      <c r="E729">
        <f>VLOOKUP(B729,'SKU Master'!$B$1:$E$31,4,FALSE)</f>
        <v>73</v>
      </c>
      <c r="F729" s="5">
        <f t="shared" si="22"/>
        <v>146</v>
      </c>
      <c r="G729" t="str">
        <f t="shared" si="23"/>
        <v>Friday</v>
      </c>
    </row>
    <row r="730" spans="1:7" x14ac:dyDescent="0.3">
      <c r="A730" s="4">
        <v>44295</v>
      </c>
      <c r="B730" t="s">
        <v>14</v>
      </c>
      <c r="C730" t="s">
        <v>38</v>
      </c>
      <c r="D730">
        <v>1</v>
      </c>
      <c r="E730">
        <f>VLOOKUP(B730,'SKU Master'!$B$1:$E$31,4,FALSE)</f>
        <v>225</v>
      </c>
      <c r="F730" s="5">
        <f t="shared" si="22"/>
        <v>225</v>
      </c>
      <c r="G730" t="str">
        <f t="shared" si="23"/>
        <v>Friday</v>
      </c>
    </row>
    <row r="731" spans="1:7" x14ac:dyDescent="0.3">
      <c r="A731" s="4">
        <v>44295</v>
      </c>
      <c r="B731" t="s">
        <v>16</v>
      </c>
      <c r="C731" t="s">
        <v>38</v>
      </c>
      <c r="D731">
        <v>0</v>
      </c>
      <c r="E731">
        <f>VLOOKUP(B731,'SKU Master'!$B$1:$E$31,4,FALSE)</f>
        <v>559</v>
      </c>
      <c r="F731" s="5">
        <f t="shared" si="22"/>
        <v>0</v>
      </c>
      <c r="G731" t="str">
        <f t="shared" si="23"/>
        <v>Friday</v>
      </c>
    </row>
    <row r="732" spans="1:7" x14ac:dyDescent="0.3">
      <c r="A732" s="4">
        <v>44295</v>
      </c>
      <c r="B732" t="s">
        <v>17</v>
      </c>
      <c r="C732" t="s">
        <v>38</v>
      </c>
      <c r="D732">
        <v>30</v>
      </c>
      <c r="E732">
        <f>VLOOKUP(B732,'SKU Master'!$B$1:$E$31,4,FALSE)</f>
        <v>3199</v>
      </c>
      <c r="F732" s="5">
        <f t="shared" si="22"/>
        <v>95970</v>
      </c>
      <c r="G732" t="str">
        <f t="shared" si="23"/>
        <v>Friday</v>
      </c>
    </row>
    <row r="733" spans="1:7" x14ac:dyDescent="0.3">
      <c r="A733" s="4">
        <v>44295</v>
      </c>
      <c r="B733" t="s">
        <v>18</v>
      </c>
      <c r="C733" t="s">
        <v>38</v>
      </c>
      <c r="D733">
        <v>14</v>
      </c>
      <c r="E733">
        <f>VLOOKUP(B733,'SKU Master'!$B$1:$E$31,4,FALSE)</f>
        <v>371</v>
      </c>
      <c r="F733" s="5">
        <f t="shared" si="22"/>
        <v>5194</v>
      </c>
      <c r="G733" t="str">
        <f t="shared" si="23"/>
        <v>Friday</v>
      </c>
    </row>
    <row r="734" spans="1:7" x14ac:dyDescent="0.3">
      <c r="A734" s="4">
        <v>44295</v>
      </c>
      <c r="B734" t="s">
        <v>19</v>
      </c>
      <c r="C734" t="s">
        <v>38</v>
      </c>
      <c r="D734">
        <v>11</v>
      </c>
      <c r="E734">
        <f>VLOOKUP(B734,'SKU Master'!$B$1:$E$31,4,FALSE)</f>
        <v>2300</v>
      </c>
      <c r="F734" s="5">
        <f t="shared" si="22"/>
        <v>25300</v>
      </c>
      <c r="G734" t="str">
        <f t="shared" si="23"/>
        <v>Friday</v>
      </c>
    </row>
    <row r="735" spans="1:7" x14ac:dyDescent="0.3">
      <c r="A735" s="4">
        <v>44295</v>
      </c>
      <c r="B735" t="s">
        <v>20</v>
      </c>
      <c r="C735" t="s">
        <v>38</v>
      </c>
      <c r="D735">
        <v>8</v>
      </c>
      <c r="E735">
        <f>VLOOKUP(B735,'SKU Master'!$B$1:$E$31,4,FALSE)</f>
        <v>499</v>
      </c>
      <c r="F735" s="5">
        <f t="shared" si="22"/>
        <v>3992</v>
      </c>
      <c r="G735" t="str">
        <f t="shared" si="23"/>
        <v>Friday</v>
      </c>
    </row>
    <row r="736" spans="1:7" x14ac:dyDescent="0.3">
      <c r="A736" s="4">
        <v>44295</v>
      </c>
      <c r="B736" t="s">
        <v>21</v>
      </c>
      <c r="C736" t="s">
        <v>38</v>
      </c>
      <c r="D736">
        <v>7</v>
      </c>
      <c r="E736">
        <f>VLOOKUP(B736,'SKU Master'!$B$1:$E$31,4,FALSE)</f>
        <v>299</v>
      </c>
      <c r="F736" s="5">
        <f t="shared" si="22"/>
        <v>2093</v>
      </c>
      <c r="G736" t="str">
        <f t="shared" si="23"/>
        <v>Friday</v>
      </c>
    </row>
    <row r="737" spans="1:7" x14ac:dyDescent="0.3">
      <c r="A737" s="4">
        <v>44295</v>
      </c>
      <c r="B737" t="s">
        <v>22</v>
      </c>
      <c r="C737" t="s">
        <v>38</v>
      </c>
      <c r="D737">
        <v>2</v>
      </c>
      <c r="E737">
        <f>VLOOKUP(B737,'SKU Master'!$B$1:$E$31,4,FALSE)</f>
        <v>901</v>
      </c>
      <c r="F737" s="5">
        <f t="shared" si="22"/>
        <v>1802</v>
      </c>
      <c r="G737" t="str">
        <f t="shared" si="23"/>
        <v>Friday</v>
      </c>
    </row>
    <row r="738" spans="1:7" x14ac:dyDescent="0.3">
      <c r="A738" s="4">
        <v>44295</v>
      </c>
      <c r="B738" t="s">
        <v>23</v>
      </c>
      <c r="C738" t="s">
        <v>38</v>
      </c>
      <c r="D738">
        <v>2</v>
      </c>
      <c r="E738">
        <f>VLOOKUP(B738,'SKU Master'!$B$1:$E$31,4,FALSE)</f>
        <v>929</v>
      </c>
      <c r="F738" s="5">
        <f t="shared" si="22"/>
        <v>1858</v>
      </c>
      <c r="G738" t="str">
        <f t="shared" si="23"/>
        <v>Friday</v>
      </c>
    </row>
    <row r="739" spans="1:7" x14ac:dyDescent="0.3">
      <c r="A739" s="4">
        <v>44295</v>
      </c>
      <c r="B739" t="s">
        <v>24</v>
      </c>
      <c r="C739" t="s">
        <v>38</v>
      </c>
      <c r="D739">
        <v>2</v>
      </c>
      <c r="E739">
        <f>VLOOKUP(B739,'SKU Master'!$B$1:$E$31,4,FALSE)</f>
        <v>1030</v>
      </c>
      <c r="F739" s="5">
        <f t="shared" si="22"/>
        <v>2060</v>
      </c>
      <c r="G739" t="str">
        <f t="shared" si="23"/>
        <v>Friday</v>
      </c>
    </row>
    <row r="740" spans="1:7" x14ac:dyDescent="0.3">
      <c r="A740" s="4">
        <v>44295</v>
      </c>
      <c r="B740" t="s">
        <v>25</v>
      </c>
      <c r="C740" t="s">
        <v>38</v>
      </c>
      <c r="D740">
        <v>1</v>
      </c>
      <c r="E740">
        <f>VLOOKUP(B740,'SKU Master'!$B$1:$E$31,4,FALSE)</f>
        <v>1222</v>
      </c>
      <c r="F740" s="5">
        <f t="shared" si="22"/>
        <v>1222</v>
      </c>
      <c r="G740" t="str">
        <f t="shared" si="23"/>
        <v>Friday</v>
      </c>
    </row>
    <row r="741" spans="1:7" x14ac:dyDescent="0.3">
      <c r="A741" s="4">
        <v>44295</v>
      </c>
      <c r="B741" t="s">
        <v>26</v>
      </c>
      <c r="C741" t="s">
        <v>38</v>
      </c>
      <c r="D741">
        <v>0</v>
      </c>
      <c r="E741">
        <f>VLOOKUP(B741,'SKU Master'!$B$1:$E$31,4,FALSE)</f>
        <v>649</v>
      </c>
      <c r="F741" s="5">
        <f t="shared" si="22"/>
        <v>0</v>
      </c>
      <c r="G741" t="str">
        <f t="shared" si="23"/>
        <v>Friday</v>
      </c>
    </row>
    <row r="742" spans="1:7" x14ac:dyDescent="0.3">
      <c r="A742" s="4">
        <v>44295</v>
      </c>
      <c r="B742" t="s">
        <v>27</v>
      </c>
      <c r="C742" t="s">
        <v>38</v>
      </c>
      <c r="D742">
        <v>31</v>
      </c>
      <c r="E742">
        <f>VLOOKUP(B742,'SKU Master'!$B$1:$E$31,4,FALSE)</f>
        <v>1800</v>
      </c>
      <c r="F742" s="5">
        <f t="shared" si="22"/>
        <v>55800</v>
      </c>
      <c r="G742" t="str">
        <f t="shared" si="23"/>
        <v>Friday</v>
      </c>
    </row>
    <row r="743" spans="1:7" x14ac:dyDescent="0.3">
      <c r="A743" s="4">
        <v>44295</v>
      </c>
      <c r="B743" t="s">
        <v>28</v>
      </c>
      <c r="C743" t="s">
        <v>38</v>
      </c>
      <c r="D743">
        <v>14</v>
      </c>
      <c r="E743">
        <f>VLOOKUP(B743,'SKU Master'!$B$1:$E$31,4,FALSE)</f>
        <v>345</v>
      </c>
      <c r="F743" s="5">
        <f t="shared" si="22"/>
        <v>4830</v>
      </c>
      <c r="G743" t="str">
        <f t="shared" si="23"/>
        <v>Friday</v>
      </c>
    </row>
    <row r="744" spans="1:7" x14ac:dyDescent="0.3">
      <c r="A744" s="4">
        <v>44295</v>
      </c>
      <c r="B744" t="s">
        <v>29</v>
      </c>
      <c r="C744" t="s">
        <v>38</v>
      </c>
      <c r="D744">
        <v>14</v>
      </c>
      <c r="E744">
        <f>VLOOKUP(B744,'SKU Master'!$B$1:$E$31,4,FALSE)</f>
        <v>350</v>
      </c>
      <c r="F744" s="5">
        <f t="shared" si="22"/>
        <v>4900</v>
      </c>
      <c r="G744" t="str">
        <f t="shared" si="23"/>
        <v>Friday</v>
      </c>
    </row>
    <row r="745" spans="1:7" x14ac:dyDescent="0.3">
      <c r="A745" s="4">
        <v>44295</v>
      </c>
      <c r="B745" t="s">
        <v>30</v>
      </c>
      <c r="C745" t="s">
        <v>38</v>
      </c>
      <c r="D745">
        <v>10</v>
      </c>
      <c r="E745">
        <f>VLOOKUP(B745,'SKU Master'!$B$1:$E$31,4,FALSE)</f>
        <v>1575</v>
      </c>
      <c r="F745" s="5">
        <f t="shared" si="22"/>
        <v>15750</v>
      </c>
      <c r="G745" t="str">
        <f t="shared" si="23"/>
        <v>Friday</v>
      </c>
    </row>
    <row r="746" spans="1:7" x14ac:dyDescent="0.3">
      <c r="A746" s="4">
        <v>44295</v>
      </c>
      <c r="B746" t="s">
        <v>31</v>
      </c>
      <c r="C746" t="s">
        <v>38</v>
      </c>
      <c r="D746">
        <v>6</v>
      </c>
      <c r="E746">
        <f>VLOOKUP(B746,'SKU Master'!$B$1:$E$31,4,FALSE)</f>
        <v>1045</v>
      </c>
      <c r="F746" s="5">
        <f t="shared" si="22"/>
        <v>6270</v>
      </c>
      <c r="G746" t="str">
        <f t="shared" si="23"/>
        <v>Friday</v>
      </c>
    </row>
    <row r="747" spans="1:7" x14ac:dyDescent="0.3">
      <c r="A747" s="4">
        <v>44295</v>
      </c>
      <c r="B747" t="s">
        <v>32</v>
      </c>
      <c r="C747" t="s">
        <v>38</v>
      </c>
      <c r="D747">
        <v>3</v>
      </c>
      <c r="E747">
        <f>VLOOKUP(B747,'SKU Master'!$B$1:$E$31,4,FALSE)</f>
        <v>1186</v>
      </c>
      <c r="F747" s="5">
        <f t="shared" si="22"/>
        <v>3558</v>
      </c>
      <c r="G747" t="str">
        <f t="shared" si="23"/>
        <v>Friday</v>
      </c>
    </row>
    <row r="748" spans="1:7" x14ac:dyDescent="0.3">
      <c r="A748" s="4">
        <v>44295</v>
      </c>
      <c r="B748" t="s">
        <v>33</v>
      </c>
      <c r="C748" t="s">
        <v>38</v>
      </c>
      <c r="D748">
        <v>2</v>
      </c>
      <c r="E748">
        <f>VLOOKUP(B748,'SKU Master'!$B$1:$E$31,4,FALSE)</f>
        <v>374</v>
      </c>
      <c r="F748" s="5">
        <f t="shared" si="22"/>
        <v>748</v>
      </c>
      <c r="G748" t="str">
        <f t="shared" si="23"/>
        <v>Friday</v>
      </c>
    </row>
    <row r="749" spans="1:7" x14ac:dyDescent="0.3">
      <c r="A749" s="4">
        <v>44295</v>
      </c>
      <c r="B749" t="s">
        <v>34</v>
      </c>
      <c r="C749" t="s">
        <v>38</v>
      </c>
      <c r="D749">
        <v>0</v>
      </c>
      <c r="E749">
        <f>VLOOKUP(B749,'SKU Master'!$B$1:$E$31,4,FALSE)</f>
        <v>1500</v>
      </c>
      <c r="F749" s="5">
        <f t="shared" si="22"/>
        <v>0</v>
      </c>
      <c r="G749" t="str">
        <f t="shared" si="23"/>
        <v>Friday</v>
      </c>
    </row>
    <row r="750" spans="1:7" x14ac:dyDescent="0.3">
      <c r="A750" s="4">
        <v>44295</v>
      </c>
      <c r="B750" t="s">
        <v>35</v>
      </c>
      <c r="C750" t="s">
        <v>38</v>
      </c>
      <c r="D750">
        <v>1</v>
      </c>
      <c r="E750">
        <f>VLOOKUP(B750,'SKU Master'!$B$1:$E$31,4,FALSE)</f>
        <v>1800</v>
      </c>
      <c r="F750" s="5">
        <f t="shared" si="22"/>
        <v>1800</v>
      </c>
      <c r="G750" t="str">
        <f t="shared" si="23"/>
        <v>Friday</v>
      </c>
    </row>
    <row r="751" spans="1:7" x14ac:dyDescent="0.3">
      <c r="A751" s="4">
        <v>44295</v>
      </c>
      <c r="B751" t="s">
        <v>36</v>
      </c>
      <c r="C751" t="s">
        <v>38</v>
      </c>
      <c r="D751">
        <v>0</v>
      </c>
      <c r="E751">
        <f>VLOOKUP(B751,'SKU Master'!$B$1:$E$31,4,FALSE)</f>
        <v>1477</v>
      </c>
      <c r="F751" s="5">
        <f t="shared" si="22"/>
        <v>0</v>
      </c>
      <c r="G751" t="str">
        <f t="shared" si="23"/>
        <v>Friday</v>
      </c>
    </row>
    <row r="752" spans="1:7" x14ac:dyDescent="0.3">
      <c r="A752" s="4">
        <v>44295</v>
      </c>
      <c r="B752" t="s">
        <v>5</v>
      </c>
      <c r="C752" t="s">
        <v>39</v>
      </c>
      <c r="D752">
        <v>20</v>
      </c>
      <c r="E752">
        <f>VLOOKUP(B752,'SKU Master'!$B$1:$E$31,4,FALSE)</f>
        <v>210</v>
      </c>
      <c r="F752" s="5">
        <f t="shared" si="22"/>
        <v>4200</v>
      </c>
      <c r="G752" t="str">
        <f t="shared" si="23"/>
        <v>Friday</v>
      </c>
    </row>
    <row r="753" spans="1:7" x14ac:dyDescent="0.3">
      <c r="A753" s="4">
        <v>44295</v>
      </c>
      <c r="B753" t="s">
        <v>6</v>
      </c>
      <c r="C753" t="s">
        <v>39</v>
      </c>
      <c r="D753">
        <v>9</v>
      </c>
      <c r="E753">
        <f>VLOOKUP(B753,'SKU Master'!$B$1:$E$31,4,FALSE)</f>
        <v>199</v>
      </c>
      <c r="F753" s="5">
        <f t="shared" si="22"/>
        <v>1791</v>
      </c>
      <c r="G753" t="str">
        <f t="shared" si="23"/>
        <v>Friday</v>
      </c>
    </row>
    <row r="754" spans="1:7" x14ac:dyDescent="0.3">
      <c r="A754" s="4">
        <v>44295</v>
      </c>
      <c r="B754" t="s">
        <v>7</v>
      </c>
      <c r="C754" t="s">
        <v>39</v>
      </c>
      <c r="D754">
        <v>7</v>
      </c>
      <c r="E754">
        <f>VLOOKUP(B754,'SKU Master'!$B$1:$E$31,4,FALSE)</f>
        <v>322</v>
      </c>
      <c r="F754" s="5">
        <f t="shared" si="22"/>
        <v>2254</v>
      </c>
      <c r="G754" t="str">
        <f t="shared" si="23"/>
        <v>Friday</v>
      </c>
    </row>
    <row r="755" spans="1:7" x14ac:dyDescent="0.3">
      <c r="A755" s="4">
        <v>44295</v>
      </c>
      <c r="B755" t="s">
        <v>8</v>
      </c>
      <c r="C755" t="s">
        <v>39</v>
      </c>
      <c r="D755">
        <v>6</v>
      </c>
      <c r="E755">
        <f>VLOOKUP(B755,'SKU Master'!$B$1:$E$31,4,FALSE)</f>
        <v>161</v>
      </c>
      <c r="F755" s="5">
        <f t="shared" si="22"/>
        <v>966</v>
      </c>
      <c r="G755" t="str">
        <f t="shared" si="23"/>
        <v>Friday</v>
      </c>
    </row>
    <row r="756" spans="1:7" x14ac:dyDescent="0.3">
      <c r="A756" s="4">
        <v>44295</v>
      </c>
      <c r="B756" t="s">
        <v>9</v>
      </c>
      <c r="C756" t="s">
        <v>39</v>
      </c>
      <c r="D756">
        <v>4</v>
      </c>
      <c r="E756">
        <f>VLOOKUP(B756,'SKU Master'!$B$1:$E$31,4,FALSE)</f>
        <v>109</v>
      </c>
      <c r="F756" s="5">
        <f t="shared" si="22"/>
        <v>436</v>
      </c>
      <c r="G756" t="str">
        <f t="shared" si="23"/>
        <v>Friday</v>
      </c>
    </row>
    <row r="757" spans="1:7" x14ac:dyDescent="0.3">
      <c r="A757" s="4">
        <v>44295</v>
      </c>
      <c r="B757" t="s">
        <v>10</v>
      </c>
      <c r="C757" t="s">
        <v>39</v>
      </c>
      <c r="D757">
        <v>3</v>
      </c>
      <c r="E757">
        <f>VLOOKUP(B757,'SKU Master'!$B$1:$E$31,4,FALSE)</f>
        <v>122</v>
      </c>
      <c r="F757" s="5">
        <f t="shared" si="22"/>
        <v>366</v>
      </c>
      <c r="G757" t="str">
        <f t="shared" si="23"/>
        <v>Friday</v>
      </c>
    </row>
    <row r="758" spans="1:7" x14ac:dyDescent="0.3">
      <c r="A758" s="4">
        <v>44295</v>
      </c>
      <c r="B758" t="s">
        <v>11</v>
      </c>
      <c r="C758" t="s">
        <v>39</v>
      </c>
      <c r="D758">
        <v>2</v>
      </c>
      <c r="E758">
        <f>VLOOKUP(B758,'SKU Master'!$B$1:$E$31,4,FALSE)</f>
        <v>96</v>
      </c>
      <c r="F758" s="5">
        <f t="shared" si="22"/>
        <v>192</v>
      </c>
      <c r="G758" t="str">
        <f t="shared" si="23"/>
        <v>Friday</v>
      </c>
    </row>
    <row r="759" spans="1:7" x14ac:dyDescent="0.3">
      <c r="A759" s="4">
        <v>44295</v>
      </c>
      <c r="B759" t="s">
        <v>12</v>
      </c>
      <c r="C759" t="s">
        <v>39</v>
      </c>
      <c r="D759">
        <v>1</v>
      </c>
      <c r="E759">
        <f>VLOOKUP(B759,'SKU Master'!$B$1:$E$31,4,FALSE)</f>
        <v>73</v>
      </c>
      <c r="F759" s="5">
        <f t="shared" si="22"/>
        <v>73</v>
      </c>
      <c r="G759" t="str">
        <f t="shared" si="23"/>
        <v>Friday</v>
      </c>
    </row>
    <row r="760" spans="1:7" x14ac:dyDescent="0.3">
      <c r="A760" s="4">
        <v>44295</v>
      </c>
      <c r="B760" t="s">
        <v>14</v>
      </c>
      <c r="C760" t="s">
        <v>39</v>
      </c>
      <c r="D760">
        <v>0</v>
      </c>
      <c r="E760">
        <f>VLOOKUP(B760,'SKU Master'!$B$1:$E$31,4,FALSE)</f>
        <v>225</v>
      </c>
      <c r="F760" s="5">
        <f t="shared" si="22"/>
        <v>0</v>
      </c>
      <c r="G760" t="str">
        <f t="shared" si="23"/>
        <v>Friday</v>
      </c>
    </row>
    <row r="761" spans="1:7" x14ac:dyDescent="0.3">
      <c r="A761" s="4">
        <v>44295</v>
      </c>
      <c r="B761" t="s">
        <v>16</v>
      </c>
      <c r="C761" t="s">
        <v>39</v>
      </c>
      <c r="D761">
        <v>0</v>
      </c>
      <c r="E761">
        <f>VLOOKUP(B761,'SKU Master'!$B$1:$E$31,4,FALSE)</f>
        <v>559</v>
      </c>
      <c r="F761" s="5">
        <f t="shared" si="22"/>
        <v>0</v>
      </c>
      <c r="G761" t="str">
        <f t="shared" si="23"/>
        <v>Friday</v>
      </c>
    </row>
    <row r="762" spans="1:7" x14ac:dyDescent="0.3">
      <c r="A762" s="4">
        <v>44295</v>
      </c>
      <c r="B762" t="s">
        <v>17</v>
      </c>
      <c r="C762" t="s">
        <v>39</v>
      </c>
      <c r="D762">
        <v>5</v>
      </c>
      <c r="E762">
        <f>VLOOKUP(B762,'SKU Master'!$B$1:$E$31,4,FALSE)</f>
        <v>3199</v>
      </c>
      <c r="F762" s="5">
        <f t="shared" si="22"/>
        <v>15995</v>
      </c>
      <c r="G762" t="str">
        <f t="shared" si="23"/>
        <v>Friday</v>
      </c>
    </row>
    <row r="763" spans="1:7" x14ac:dyDescent="0.3">
      <c r="A763" s="4">
        <v>44295</v>
      </c>
      <c r="B763" t="s">
        <v>18</v>
      </c>
      <c r="C763" t="s">
        <v>39</v>
      </c>
      <c r="D763">
        <v>1</v>
      </c>
      <c r="E763">
        <f>VLOOKUP(B763,'SKU Master'!$B$1:$E$31,4,FALSE)</f>
        <v>371</v>
      </c>
      <c r="F763" s="5">
        <f t="shared" si="22"/>
        <v>371</v>
      </c>
      <c r="G763" t="str">
        <f t="shared" si="23"/>
        <v>Friday</v>
      </c>
    </row>
    <row r="764" spans="1:7" x14ac:dyDescent="0.3">
      <c r="A764" s="4">
        <v>44295</v>
      </c>
      <c r="B764" t="s">
        <v>19</v>
      </c>
      <c r="C764" t="s">
        <v>39</v>
      </c>
      <c r="D764">
        <v>4</v>
      </c>
      <c r="E764">
        <f>VLOOKUP(B764,'SKU Master'!$B$1:$E$31,4,FALSE)</f>
        <v>2300</v>
      </c>
      <c r="F764" s="5">
        <f t="shared" si="22"/>
        <v>9200</v>
      </c>
      <c r="G764" t="str">
        <f t="shared" si="23"/>
        <v>Friday</v>
      </c>
    </row>
    <row r="765" spans="1:7" x14ac:dyDescent="0.3">
      <c r="A765" s="4">
        <v>44295</v>
      </c>
      <c r="B765" t="s">
        <v>20</v>
      </c>
      <c r="C765" t="s">
        <v>39</v>
      </c>
      <c r="D765">
        <v>6</v>
      </c>
      <c r="E765">
        <f>VLOOKUP(B765,'SKU Master'!$B$1:$E$31,4,FALSE)</f>
        <v>499</v>
      </c>
      <c r="F765" s="5">
        <f t="shared" si="22"/>
        <v>2994</v>
      </c>
      <c r="G765" t="str">
        <f t="shared" si="23"/>
        <v>Friday</v>
      </c>
    </row>
    <row r="766" spans="1:7" x14ac:dyDescent="0.3">
      <c r="A766" s="4">
        <v>44295</v>
      </c>
      <c r="B766" t="s">
        <v>21</v>
      </c>
      <c r="C766" t="s">
        <v>39</v>
      </c>
      <c r="D766">
        <v>0</v>
      </c>
      <c r="E766">
        <f>VLOOKUP(B766,'SKU Master'!$B$1:$E$31,4,FALSE)</f>
        <v>299</v>
      </c>
      <c r="F766" s="5">
        <f t="shared" si="22"/>
        <v>0</v>
      </c>
      <c r="G766" t="str">
        <f t="shared" si="23"/>
        <v>Friday</v>
      </c>
    </row>
    <row r="767" spans="1:7" x14ac:dyDescent="0.3">
      <c r="A767" s="4">
        <v>44295</v>
      </c>
      <c r="B767" t="s">
        <v>22</v>
      </c>
      <c r="C767" t="s">
        <v>39</v>
      </c>
      <c r="D767">
        <v>3</v>
      </c>
      <c r="E767">
        <f>VLOOKUP(B767,'SKU Master'!$B$1:$E$31,4,FALSE)</f>
        <v>901</v>
      </c>
      <c r="F767" s="5">
        <f t="shared" si="22"/>
        <v>2703</v>
      </c>
      <c r="G767" t="str">
        <f t="shared" si="23"/>
        <v>Friday</v>
      </c>
    </row>
    <row r="768" spans="1:7" x14ac:dyDescent="0.3">
      <c r="A768" s="4">
        <v>44295</v>
      </c>
      <c r="B768" t="s">
        <v>23</v>
      </c>
      <c r="C768" t="s">
        <v>39</v>
      </c>
      <c r="D768">
        <v>1</v>
      </c>
      <c r="E768">
        <f>VLOOKUP(B768,'SKU Master'!$B$1:$E$31,4,FALSE)</f>
        <v>929</v>
      </c>
      <c r="F768" s="5">
        <f t="shared" si="22"/>
        <v>929</v>
      </c>
      <c r="G768" t="str">
        <f t="shared" si="23"/>
        <v>Friday</v>
      </c>
    </row>
    <row r="769" spans="1:7" x14ac:dyDescent="0.3">
      <c r="A769" s="4">
        <v>44295</v>
      </c>
      <c r="B769" t="s">
        <v>24</v>
      </c>
      <c r="C769" t="s">
        <v>39</v>
      </c>
      <c r="D769">
        <v>2</v>
      </c>
      <c r="E769">
        <f>VLOOKUP(B769,'SKU Master'!$B$1:$E$31,4,FALSE)</f>
        <v>1030</v>
      </c>
      <c r="F769" s="5">
        <f t="shared" si="22"/>
        <v>2060</v>
      </c>
      <c r="G769" t="str">
        <f t="shared" si="23"/>
        <v>Friday</v>
      </c>
    </row>
    <row r="770" spans="1:7" x14ac:dyDescent="0.3">
      <c r="A770" s="4">
        <v>44295</v>
      </c>
      <c r="B770" t="s">
        <v>25</v>
      </c>
      <c r="C770" t="s">
        <v>39</v>
      </c>
      <c r="D770">
        <v>1</v>
      </c>
      <c r="E770">
        <f>VLOOKUP(B770,'SKU Master'!$B$1:$E$31,4,FALSE)</f>
        <v>1222</v>
      </c>
      <c r="F770" s="5">
        <f t="shared" ref="F770:F833" si="24">D770*E770</f>
        <v>1222</v>
      </c>
      <c r="G770" t="str">
        <f t="shared" ref="G770:G833" si="25">TEXT(A770,"dddd")</f>
        <v>Friday</v>
      </c>
    </row>
    <row r="771" spans="1:7" x14ac:dyDescent="0.3">
      <c r="A771" s="4">
        <v>44295</v>
      </c>
      <c r="B771" t="s">
        <v>26</v>
      </c>
      <c r="C771" t="s">
        <v>39</v>
      </c>
      <c r="D771">
        <v>0</v>
      </c>
      <c r="E771">
        <f>VLOOKUP(B771,'SKU Master'!$B$1:$E$31,4,FALSE)</f>
        <v>649</v>
      </c>
      <c r="F771" s="5">
        <f t="shared" si="24"/>
        <v>0</v>
      </c>
      <c r="G771" t="str">
        <f t="shared" si="25"/>
        <v>Friday</v>
      </c>
    </row>
    <row r="772" spans="1:7" x14ac:dyDescent="0.3">
      <c r="A772" s="4">
        <v>44295</v>
      </c>
      <c r="B772" t="s">
        <v>27</v>
      </c>
      <c r="C772" t="s">
        <v>39</v>
      </c>
      <c r="D772">
        <v>19</v>
      </c>
      <c r="E772">
        <f>VLOOKUP(B772,'SKU Master'!$B$1:$E$31,4,FALSE)</f>
        <v>1800</v>
      </c>
      <c r="F772" s="5">
        <f t="shared" si="24"/>
        <v>34200</v>
      </c>
      <c r="G772" t="str">
        <f t="shared" si="25"/>
        <v>Friday</v>
      </c>
    </row>
    <row r="773" spans="1:7" x14ac:dyDescent="0.3">
      <c r="A773" s="4">
        <v>44295</v>
      </c>
      <c r="B773" t="s">
        <v>28</v>
      </c>
      <c r="C773" t="s">
        <v>39</v>
      </c>
      <c r="D773">
        <v>8</v>
      </c>
      <c r="E773">
        <f>VLOOKUP(B773,'SKU Master'!$B$1:$E$31,4,FALSE)</f>
        <v>345</v>
      </c>
      <c r="F773" s="5">
        <f t="shared" si="24"/>
        <v>2760</v>
      </c>
      <c r="G773" t="str">
        <f t="shared" si="25"/>
        <v>Friday</v>
      </c>
    </row>
    <row r="774" spans="1:7" x14ac:dyDescent="0.3">
      <c r="A774" s="4">
        <v>44295</v>
      </c>
      <c r="B774" t="s">
        <v>29</v>
      </c>
      <c r="C774" t="s">
        <v>39</v>
      </c>
      <c r="D774">
        <v>7</v>
      </c>
      <c r="E774">
        <f>VLOOKUP(B774,'SKU Master'!$B$1:$E$31,4,FALSE)</f>
        <v>350</v>
      </c>
      <c r="F774" s="5">
        <f t="shared" si="24"/>
        <v>2450</v>
      </c>
      <c r="G774" t="str">
        <f t="shared" si="25"/>
        <v>Friday</v>
      </c>
    </row>
    <row r="775" spans="1:7" x14ac:dyDescent="0.3">
      <c r="A775" s="4">
        <v>44295</v>
      </c>
      <c r="B775" t="s">
        <v>30</v>
      </c>
      <c r="C775" t="s">
        <v>39</v>
      </c>
      <c r="D775">
        <v>6</v>
      </c>
      <c r="E775">
        <f>VLOOKUP(B775,'SKU Master'!$B$1:$E$31,4,FALSE)</f>
        <v>1575</v>
      </c>
      <c r="F775" s="5">
        <f t="shared" si="24"/>
        <v>9450</v>
      </c>
      <c r="G775" t="str">
        <f t="shared" si="25"/>
        <v>Friday</v>
      </c>
    </row>
    <row r="776" spans="1:7" x14ac:dyDescent="0.3">
      <c r="A776" s="4">
        <v>44295</v>
      </c>
      <c r="B776" t="s">
        <v>31</v>
      </c>
      <c r="C776" t="s">
        <v>39</v>
      </c>
      <c r="D776">
        <v>4</v>
      </c>
      <c r="E776">
        <f>VLOOKUP(B776,'SKU Master'!$B$1:$E$31,4,FALSE)</f>
        <v>1045</v>
      </c>
      <c r="F776" s="5">
        <f t="shared" si="24"/>
        <v>4180</v>
      </c>
      <c r="G776" t="str">
        <f t="shared" si="25"/>
        <v>Friday</v>
      </c>
    </row>
    <row r="777" spans="1:7" x14ac:dyDescent="0.3">
      <c r="A777" s="4">
        <v>44295</v>
      </c>
      <c r="B777" t="s">
        <v>32</v>
      </c>
      <c r="C777" t="s">
        <v>39</v>
      </c>
      <c r="D777">
        <v>0</v>
      </c>
      <c r="E777">
        <f>VLOOKUP(B777,'SKU Master'!$B$1:$E$31,4,FALSE)</f>
        <v>1186</v>
      </c>
      <c r="F777" s="5">
        <f t="shared" si="24"/>
        <v>0</v>
      </c>
      <c r="G777" t="str">
        <f t="shared" si="25"/>
        <v>Friday</v>
      </c>
    </row>
    <row r="778" spans="1:7" x14ac:dyDescent="0.3">
      <c r="A778" s="4">
        <v>44295</v>
      </c>
      <c r="B778" t="s">
        <v>33</v>
      </c>
      <c r="C778" t="s">
        <v>39</v>
      </c>
      <c r="D778">
        <v>1</v>
      </c>
      <c r="E778">
        <f>VLOOKUP(B778,'SKU Master'!$B$1:$E$31,4,FALSE)</f>
        <v>374</v>
      </c>
      <c r="F778" s="5">
        <f t="shared" si="24"/>
        <v>374</v>
      </c>
      <c r="G778" t="str">
        <f t="shared" si="25"/>
        <v>Friday</v>
      </c>
    </row>
    <row r="779" spans="1:7" x14ac:dyDescent="0.3">
      <c r="A779" s="4">
        <v>44295</v>
      </c>
      <c r="B779" t="s">
        <v>34</v>
      </c>
      <c r="C779" t="s">
        <v>39</v>
      </c>
      <c r="D779">
        <v>1</v>
      </c>
      <c r="E779">
        <f>VLOOKUP(B779,'SKU Master'!$B$1:$E$31,4,FALSE)</f>
        <v>1500</v>
      </c>
      <c r="F779" s="5">
        <f t="shared" si="24"/>
        <v>1500</v>
      </c>
      <c r="G779" t="str">
        <f t="shared" si="25"/>
        <v>Friday</v>
      </c>
    </row>
    <row r="780" spans="1:7" x14ac:dyDescent="0.3">
      <c r="A780" s="4">
        <v>44295</v>
      </c>
      <c r="B780" t="s">
        <v>35</v>
      </c>
      <c r="C780" t="s">
        <v>39</v>
      </c>
      <c r="D780">
        <v>0</v>
      </c>
      <c r="E780">
        <f>VLOOKUP(B780,'SKU Master'!$B$1:$E$31,4,FALSE)</f>
        <v>1800</v>
      </c>
      <c r="F780" s="5">
        <f t="shared" si="24"/>
        <v>0</v>
      </c>
      <c r="G780" t="str">
        <f t="shared" si="25"/>
        <v>Friday</v>
      </c>
    </row>
    <row r="781" spans="1:7" x14ac:dyDescent="0.3">
      <c r="A781" s="4">
        <v>44295</v>
      </c>
      <c r="B781" t="s">
        <v>36</v>
      </c>
      <c r="C781" t="s">
        <v>39</v>
      </c>
      <c r="D781">
        <v>0</v>
      </c>
      <c r="E781">
        <f>VLOOKUP(B781,'SKU Master'!$B$1:$E$31,4,FALSE)</f>
        <v>1477</v>
      </c>
      <c r="F781" s="5">
        <f t="shared" si="24"/>
        <v>0</v>
      </c>
      <c r="G781" t="str">
        <f t="shared" si="25"/>
        <v>Friday</v>
      </c>
    </row>
    <row r="782" spans="1:7" x14ac:dyDescent="0.3">
      <c r="A782" s="4">
        <v>44295</v>
      </c>
      <c r="B782" t="s">
        <v>5</v>
      </c>
      <c r="C782" t="s">
        <v>40</v>
      </c>
      <c r="D782">
        <v>14</v>
      </c>
      <c r="E782">
        <f>VLOOKUP(B782,'SKU Master'!$B$1:$E$31,4,FALSE)</f>
        <v>210</v>
      </c>
      <c r="F782" s="5">
        <f t="shared" si="24"/>
        <v>2940</v>
      </c>
      <c r="G782" t="str">
        <f t="shared" si="25"/>
        <v>Friday</v>
      </c>
    </row>
    <row r="783" spans="1:7" x14ac:dyDescent="0.3">
      <c r="A783" s="4">
        <v>44295</v>
      </c>
      <c r="B783" t="s">
        <v>6</v>
      </c>
      <c r="C783" t="s">
        <v>40</v>
      </c>
      <c r="D783">
        <v>6</v>
      </c>
      <c r="E783">
        <f>VLOOKUP(B783,'SKU Master'!$B$1:$E$31,4,FALSE)</f>
        <v>199</v>
      </c>
      <c r="F783" s="5">
        <f t="shared" si="24"/>
        <v>1194</v>
      </c>
      <c r="G783" t="str">
        <f t="shared" si="25"/>
        <v>Friday</v>
      </c>
    </row>
    <row r="784" spans="1:7" x14ac:dyDescent="0.3">
      <c r="A784" s="4">
        <v>44295</v>
      </c>
      <c r="B784" t="s">
        <v>7</v>
      </c>
      <c r="C784" t="s">
        <v>40</v>
      </c>
      <c r="D784">
        <v>6</v>
      </c>
      <c r="E784">
        <f>VLOOKUP(B784,'SKU Master'!$B$1:$E$31,4,FALSE)</f>
        <v>322</v>
      </c>
      <c r="F784" s="5">
        <f t="shared" si="24"/>
        <v>1932</v>
      </c>
      <c r="G784" t="str">
        <f t="shared" si="25"/>
        <v>Friday</v>
      </c>
    </row>
    <row r="785" spans="1:7" x14ac:dyDescent="0.3">
      <c r="A785" s="4">
        <v>44295</v>
      </c>
      <c r="B785" t="s">
        <v>8</v>
      </c>
      <c r="C785" t="s">
        <v>40</v>
      </c>
      <c r="D785">
        <v>6</v>
      </c>
      <c r="E785">
        <f>VLOOKUP(B785,'SKU Master'!$B$1:$E$31,4,FALSE)</f>
        <v>161</v>
      </c>
      <c r="F785" s="5">
        <f t="shared" si="24"/>
        <v>966</v>
      </c>
      <c r="G785" t="str">
        <f t="shared" si="25"/>
        <v>Friday</v>
      </c>
    </row>
    <row r="786" spans="1:7" x14ac:dyDescent="0.3">
      <c r="A786" s="4">
        <v>44295</v>
      </c>
      <c r="B786" t="s">
        <v>9</v>
      </c>
      <c r="C786" t="s">
        <v>40</v>
      </c>
      <c r="D786">
        <v>4</v>
      </c>
      <c r="E786">
        <f>VLOOKUP(B786,'SKU Master'!$B$1:$E$31,4,FALSE)</f>
        <v>109</v>
      </c>
      <c r="F786" s="5">
        <f t="shared" si="24"/>
        <v>436</v>
      </c>
      <c r="G786" t="str">
        <f t="shared" si="25"/>
        <v>Friday</v>
      </c>
    </row>
    <row r="787" spans="1:7" x14ac:dyDescent="0.3">
      <c r="A787" s="4">
        <v>44295</v>
      </c>
      <c r="B787" t="s">
        <v>10</v>
      </c>
      <c r="C787" t="s">
        <v>40</v>
      </c>
      <c r="D787">
        <v>1</v>
      </c>
      <c r="E787">
        <f>VLOOKUP(B787,'SKU Master'!$B$1:$E$31,4,FALSE)</f>
        <v>122</v>
      </c>
      <c r="F787" s="5">
        <f t="shared" si="24"/>
        <v>122</v>
      </c>
      <c r="G787" t="str">
        <f t="shared" si="25"/>
        <v>Friday</v>
      </c>
    </row>
    <row r="788" spans="1:7" x14ac:dyDescent="0.3">
      <c r="A788" s="4">
        <v>44295</v>
      </c>
      <c r="B788" t="s">
        <v>11</v>
      </c>
      <c r="C788" t="s">
        <v>40</v>
      </c>
      <c r="D788">
        <v>2</v>
      </c>
      <c r="E788">
        <f>VLOOKUP(B788,'SKU Master'!$B$1:$E$31,4,FALSE)</f>
        <v>96</v>
      </c>
      <c r="F788" s="5">
        <f t="shared" si="24"/>
        <v>192</v>
      </c>
      <c r="G788" t="str">
        <f t="shared" si="25"/>
        <v>Friday</v>
      </c>
    </row>
    <row r="789" spans="1:7" x14ac:dyDescent="0.3">
      <c r="A789" s="4">
        <v>44295</v>
      </c>
      <c r="B789" t="s">
        <v>12</v>
      </c>
      <c r="C789" t="s">
        <v>40</v>
      </c>
      <c r="D789">
        <v>1</v>
      </c>
      <c r="E789">
        <f>VLOOKUP(B789,'SKU Master'!$B$1:$E$31,4,FALSE)</f>
        <v>73</v>
      </c>
      <c r="F789" s="5">
        <f t="shared" si="24"/>
        <v>73</v>
      </c>
      <c r="G789" t="str">
        <f t="shared" si="25"/>
        <v>Friday</v>
      </c>
    </row>
    <row r="790" spans="1:7" x14ac:dyDescent="0.3">
      <c r="A790" s="4">
        <v>44295</v>
      </c>
      <c r="B790" t="s">
        <v>14</v>
      </c>
      <c r="C790" t="s">
        <v>40</v>
      </c>
      <c r="D790">
        <v>1</v>
      </c>
      <c r="E790">
        <f>VLOOKUP(B790,'SKU Master'!$B$1:$E$31,4,FALSE)</f>
        <v>225</v>
      </c>
      <c r="F790" s="5">
        <f t="shared" si="24"/>
        <v>225</v>
      </c>
      <c r="G790" t="str">
        <f t="shared" si="25"/>
        <v>Friday</v>
      </c>
    </row>
    <row r="791" spans="1:7" x14ac:dyDescent="0.3">
      <c r="A791" s="4">
        <v>44295</v>
      </c>
      <c r="B791" t="s">
        <v>16</v>
      </c>
      <c r="C791" t="s">
        <v>40</v>
      </c>
      <c r="D791">
        <v>0</v>
      </c>
      <c r="E791">
        <f>VLOOKUP(B791,'SKU Master'!$B$1:$E$31,4,FALSE)</f>
        <v>559</v>
      </c>
      <c r="F791" s="5">
        <f t="shared" si="24"/>
        <v>0</v>
      </c>
      <c r="G791" t="str">
        <f t="shared" si="25"/>
        <v>Friday</v>
      </c>
    </row>
    <row r="792" spans="1:7" x14ac:dyDescent="0.3">
      <c r="A792" s="4">
        <v>44295</v>
      </c>
      <c r="B792" t="s">
        <v>17</v>
      </c>
      <c r="C792" t="s">
        <v>40</v>
      </c>
      <c r="D792">
        <v>30</v>
      </c>
      <c r="E792">
        <f>VLOOKUP(B792,'SKU Master'!$B$1:$E$31,4,FALSE)</f>
        <v>3199</v>
      </c>
      <c r="F792" s="5">
        <f t="shared" si="24"/>
        <v>95970</v>
      </c>
      <c r="G792" t="str">
        <f t="shared" si="25"/>
        <v>Friday</v>
      </c>
    </row>
    <row r="793" spans="1:7" x14ac:dyDescent="0.3">
      <c r="A793" s="4">
        <v>44295</v>
      </c>
      <c r="B793" t="s">
        <v>18</v>
      </c>
      <c r="C793" t="s">
        <v>40</v>
      </c>
      <c r="D793">
        <v>11</v>
      </c>
      <c r="E793">
        <f>VLOOKUP(B793,'SKU Master'!$B$1:$E$31,4,FALSE)</f>
        <v>371</v>
      </c>
      <c r="F793" s="5">
        <f t="shared" si="24"/>
        <v>4081</v>
      </c>
      <c r="G793" t="str">
        <f t="shared" si="25"/>
        <v>Friday</v>
      </c>
    </row>
    <row r="794" spans="1:7" x14ac:dyDescent="0.3">
      <c r="A794" s="4">
        <v>44295</v>
      </c>
      <c r="B794" t="s">
        <v>19</v>
      </c>
      <c r="C794" t="s">
        <v>40</v>
      </c>
      <c r="D794">
        <v>6</v>
      </c>
      <c r="E794">
        <f>VLOOKUP(B794,'SKU Master'!$B$1:$E$31,4,FALSE)</f>
        <v>2300</v>
      </c>
      <c r="F794" s="5">
        <f t="shared" si="24"/>
        <v>13800</v>
      </c>
      <c r="G794" t="str">
        <f t="shared" si="25"/>
        <v>Friday</v>
      </c>
    </row>
    <row r="795" spans="1:7" x14ac:dyDescent="0.3">
      <c r="A795" s="4">
        <v>44295</v>
      </c>
      <c r="B795" t="s">
        <v>20</v>
      </c>
      <c r="C795" t="s">
        <v>40</v>
      </c>
      <c r="D795">
        <v>3</v>
      </c>
      <c r="E795">
        <f>VLOOKUP(B795,'SKU Master'!$B$1:$E$31,4,FALSE)</f>
        <v>499</v>
      </c>
      <c r="F795" s="5">
        <f t="shared" si="24"/>
        <v>1497</v>
      </c>
      <c r="G795" t="str">
        <f t="shared" si="25"/>
        <v>Friday</v>
      </c>
    </row>
    <row r="796" spans="1:7" x14ac:dyDescent="0.3">
      <c r="A796" s="4">
        <v>44295</v>
      </c>
      <c r="B796" t="s">
        <v>21</v>
      </c>
      <c r="C796" t="s">
        <v>40</v>
      </c>
      <c r="D796">
        <v>7</v>
      </c>
      <c r="E796">
        <f>VLOOKUP(B796,'SKU Master'!$B$1:$E$31,4,FALSE)</f>
        <v>299</v>
      </c>
      <c r="F796" s="5">
        <f t="shared" si="24"/>
        <v>2093</v>
      </c>
      <c r="G796" t="str">
        <f t="shared" si="25"/>
        <v>Friday</v>
      </c>
    </row>
    <row r="797" spans="1:7" x14ac:dyDescent="0.3">
      <c r="A797" s="4">
        <v>44295</v>
      </c>
      <c r="B797" t="s">
        <v>22</v>
      </c>
      <c r="C797" t="s">
        <v>40</v>
      </c>
      <c r="D797">
        <v>1</v>
      </c>
      <c r="E797">
        <f>VLOOKUP(B797,'SKU Master'!$B$1:$E$31,4,FALSE)</f>
        <v>901</v>
      </c>
      <c r="F797" s="5">
        <f t="shared" si="24"/>
        <v>901</v>
      </c>
      <c r="G797" t="str">
        <f t="shared" si="25"/>
        <v>Friday</v>
      </c>
    </row>
    <row r="798" spans="1:7" x14ac:dyDescent="0.3">
      <c r="A798" s="4">
        <v>44295</v>
      </c>
      <c r="B798" t="s">
        <v>23</v>
      </c>
      <c r="C798" t="s">
        <v>40</v>
      </c>
      <c r="D798">
        <v>3</v>
      </c>
      <c r="E798">
        <f>VLOOKUP(B798,'SKU Master'!$B$1:$E$31,4,FALSE)</f>
        <v>929</v>
      </c>
      <c r="F798" s="5">
        <f t="shared" si="24"/>
        <v>2787</v>
      </c>
      <c r="G798" t="str">
        <f t="shared" si="25"/>
        <v>Friday</v>
      </c>
    </row>
    <row r="799" spans="1:7" x14ac:dyDescent="0.3">
      <c r="A799" s="4">
        <v>44295</v>
      </c>
      <c r="B799" t="s">
        <v>24</v>
      </c>
      <c r="C799" t="s">
        <v>40</v>
      </c>
      <c r="D799">
        <v>1</v>
      </c>
      <c r="E799">
        <f>VLOOKUP(B799,'SKU Master'!$B$1:$E$31,4,FALSE)</f>
        <v>1030</v>
      </c>
      <c r="F799" s="5">
        <f t="shared" si="24"/>
        <v>1030</v>
      </c>
      <c r="G799" t="str">
        <f t="shared" si="25"/>
        <v>Friday</v>
      </c>
    </row>
    <row r="800" spans="1:7" x14ac:dyDescent="0.3">
      <c r="A800" s="4">
        <v>44295</v>
      </c>
      <c r="B800" t="s">
        <v>25</v>
      </c>
      <c r="C800" t="s">
        <v>40</v>
      </c>
      <c r="D800">
        <v>1</v>
      </c>
      <c r="E800">
        <f>VLOOKUP(B800,'SKU Master'!$B$1:$E$31,4,FALSE)</f>
        <v>1222</v>
      </c>
      <c r="F800" s="5">
        <f t="shared" si="24"/>
        <v>1222</v>
      </c>
      <c r="G800" t="str">
        <f t="shared" si="25"/>
        <v>Friday</v>
      </c>
    </row>
    <row r="801" spans="1:7" x14ac:dyDescent="0.3">
      <c r="A801" s="4">
        <v>44295</v>
      </c>
      <c r="B801" t="s">
        <v>26</v>
      </c>
      <c r="C801" t="s">
        <v>40</v>
      </c>
      <c r="D801">
        <v>0</v>
      </c>
      <c r="E801">
        <f>VLOOKUP(B801,'SKU Master'!$B$1:$E$31,4,FALSE)</f>
        <v>649</v>
      </c>
      <c r="F801" s="5">
        <f t="shared" si="24"/>
        <v>0</v>
      </c>
      <c r="G801" t="str">
        <f t="shared" si="25"/>
        <v>Friday</v>
      </c>
    </row>
    <row r="802" spans="1:7" x14ac:dyDescent="0.3">
      <c r="A802" s="4">
        <v>44295</v>
      </c>
      <c r="B802" t="s">
        <v>27</v>
      </c>
      <c r="C802" t="s">
        <v>40</v>
      </c>
      <c r="D802">
        <v>15</v>
      </c>
      <c r="E802">
        <f>VLOOKUP(B802,'SKU Master'!$B$1:$E$31,4,FALSE)</f>
        <v>1800</v>
      </c>
      <c r="F802" s="5">
        <f t="shared" si="24"/>
        <v>27000</v>
      </c>
      <c r="G802" t="str">
        <f t="shared" si="25"/>
        <v>Friday</v>
      </c>
    </row>
    <row r="803" spans="1:7" x14ac:dyDescent="0.3">
      <c r="A803" s="4">
        <v>44295</v>
      </c>
      <c r="B803" t="s">
        <v>28</v>
      </c>
      <c r="C803" t="s">
        <v>40</v>
      </c>
      <c r="D803">
        <v>5</v>
      </c>
      <c r="E803">
        <f>VLOOKUP(B803,'SKU Master'!$B$1:$E$31,4,FALSE)</f>
        <v>345</v>
      </c>
      <c r="F803" s="5">
        <f t="shared" si="24"/>
        <v>1725</v>
      </c>
      <c r="G803" t="str">
        <f t="shared" si="25"/>
        <v>Friday</v>
      </c>
    </row>
    <row r="804" spans="1:7" x14ac:dyDescent="0.3">
      <c r="A804" s="4">
        <v>44295</v>
      </c>
      <c r="B804" t="s">
        <v>29</v>
      </c>
      <c r="C804" t="s">
        <v>40</v>
      </c>
      <c r="D804">
        <v>4</v>
      </c>
      <c r="E804">
        <f>VLOOKUP(B804,'SKU Master'!$B$1:$E$31,4,FALSE)</f>
        <v>350</v>
      </c>
      <c r="F804" s="5">
        <f t="shared" si="24"/>
        <v>1400</v>
      </c>
      <c r="G804" t="str">
        <f t="shared" si="25"/>
        <v>Friday</v>
      </c>
    </row>
    <row r="805" spans="1:7" x14ac:dyDescent="0.3">
      <c r="A805" s="4">
        <v>44295</v>
      </c>
      <c r="B805" t="s">
        <v>30</v>
      </c>
      <c r="C805" t="s">
        <v>40</v>
      </c>
      <c r="D805">
        <v>1</v>
      </c>
      <c r="E805">
        <f>VLOOKUP(B805,'SKU Master'!$B$1:$E$31,4,FALSE)</f>
        <v>1575</v>
      </c>
      <c r="F805" s="5">
        <f t="shared" si="24"/>
        <v>1575</v>
      </c>
      <c r="G805" t="str">
        <f t="shared" si="25"/>
        <v>Friday</v>
      </c>
    </row>
    <row r="806" spans="1:7" x14ac:dyDescent="0.3">
      <c r="A806" s="4">
        <v>44295</v>
      </c>
      <c r="B806" t="s">
        <v>31</v>
      </c>
      <c r="C806" t="s">
        <v>40</v>
      </c>
      <c r="D806">
        <v>4</v>
      </c>
      <c r="E806">
        <f>VLOOKUP(B806,'SKU Master'!$B$1:$E$31,4,FALSE)</f>
        <v>1045</v>
      </c>
      <c r="F806" s="5">
        <f t="shared" si="24"/>
        <v>4180</v>
      </c>
      <c r="G806" t="str">
        <f t="shared" si="25"/>
        <v>Friday</v>
      </c>
    </row>
    <row r="807" spans="1:7" x14ac:dyDescent="0.3">
      <c r="A807" s="4">
        <v>44295</v>
      </c>
      <c r="B807" t="s">
        <v>32</v>
      </c>
      <c r="C807" t="s">
        <v>40</v>
      </c>
      <c r="D807">
        <v>3</v>
      </c>
      <c r="E807">
        <f>VLOOKUP(B807,'SKU Master'!$B$1:$E$31,4,FALSE)</f>
        <v>1186</v>
      </c>
      <c r="F807" s="5">
        <f t="shared" si="24"/>
        <v>3558</v>
      </c>
      <c r="G807" t="str">
        <f t="shared" si="25"/>
        <v>Friday</v>
      </c>
    </row>
    <row r="808" spans="1:7" x14ac:dyDescent="0.3">
      <c r="A808" s="4">
        <v>44295</v>
      </c>
      <c r="B808" t="s">
        <v>33</v>
      </c>
      <c r="C808" t="s">
        <v>40</v>
      </c>
      <c r="D808">
        <v>2</v>
      </c>
      <c r="E808">
        <f>VLOOKUP(B808,'SKU Master'!$B$1:$E$31,4,FALSE)</f>
        <v>374</v>
      </c>
      <c r="F808" s="5">
        <f t="shared" si="24"/>
        <v>748</v>
      </c>
      <c r="G808" t="str">
        <f t="shared" si="25"/>
        <v>Friday</v>
      </c>
    </row>
    <row r="809" spans="1:7" x14ac:dyDescent="0.3">
      <c r="A809" s="4">
        <v>44295</v>
      </c>
      <c r="B809" t="s">
        <v>34</v>
      </c>
      <c r="C809" t="s">
        <v>40</v>
      </c>
      <c r="D809">
        <v>1</v>
      </c>
      <c r="E809">
        <f>VLOOKUP(B809,'SKU Master'!$B$1:$E$31,4,FALSE)</f>
        <v>1500</v>
      </c>
      <c r="F809" s="5">
        <f t="shared" si="24"/>
        <v>1500</v>
      </c>
      <c r="G809" t="str">
        <f t="shared" si="25"/>
        <v>Friday</v>
      </c>
    </row>
    <row r="810" spans="1:7" x14ac:dyDescent="0.3">
      <c r="A810" s="4">
        <v>44295</v>
      </c>
      <c r="B810" t="s">
        <v>35</v>
      </c>
      <c r="C810" t="s">
        <v>40</v>
      </c>
      <c r="D810">
        <v>1</v>
      </c>
      <c r="E810">
        <f>VLOOKUP(B810,'SKU Master'!$B$1:$E$31,4,FALSE)</f>
        <v>1800</v>
      </c>
      <c r="F810" s="5">
        <f t="shared" si="24"/>
        <v>1800</v>
      </c>
      <c r="G810" t="str">
        <f t="shared" si="25"/>
        <v>Friday</v>
      </c>
    </row>
    <row r="811" spans="1:7" x14ac:dyDescent="0.3">
      <c r="A811" s="4">
        <v>44295</v>
      </c>
      <c r="B811" t="s">
        <v>36</v>
      </c>
      <c r="C811" t="s">
        <v>40</v>
      </c>
      <c r="D811">
        <v>0</v>
      </c>
      <c r="E811">
        <f>VLOOKUP(B811,'SKU Master'!$B$1:$E$31,4,FALSE)</f>
        <v>1477</v>
      </c>
      <c r="F811" s="5">
        <f t="shared" si="24"/>
        <v>0</v>
      </c>
      <c r="G811" t="str">
        <f t="shared" si="25"/>
        <v>Friday</v>
      </c>
    </row>
    <row r="812" spans="1:7" x14ac:dyDescent="0.3">
      <c r="A812" s="4">
        <v>44296</v>
      </c>
      <c r="B812" t="s">
        <v>5</v>
      </c>
      <c r="C812" t="s">
        <v>38</v>
      </c>
      <c r="D812">
        <v>33</v>
      </c>
      <c r="E812">
        <f>VLOOKUP(B812,'SKU Master'!$B$1:$E$31,4,FALSE)</f>
        <v>210</v>
      </c>
      <c r="F812" s="5">
        <f t="shared" si="24"/>
        <v>6930</v>
      </c>
      <c r="G812" t="str">
        <f t="shared" si="25"/>
        <v>Saturday</v>
      </c>
    </row>
    <row r="813" spans="1:7" x14ac:dyDescent="0.3">
      <c r="A813" s="4">
        <v>44296</v>
      </c>
      <c r="B813" t="s">
        <v>6</v>
      </c>
      <c r="C813" t="s">
        <v>38</v>
      </c>
      <c r="D813">
        <v>18</v>
      </c>
      <c r="E813">
        <f>VLOOKUP(B813,'SKU Master'!$B$1:$E$31,4,FALSE)</f>
        <v>199</v>
      </c>
      <c r="F813" s="5">
        <f t="shared" si="24"/>
        <v>3582</v>
      </c>
      <c r="G813" t="str">
        <f t="shared" si="25"/>
        <v>Saturday</v>
      </c>
    </row>
    <row r="814" spans="1:7" x14ac:dyDescent="0.3">
      <c r="A814" s="4">
        <v>44296</v>
      </c>
      <c r="B814" t="s">
        <v>7</v>
      </c>
      <c r="C814" t="s">
        <v>38</v>
      </c>
      <c r="D814">
        <v>11</v>
      </c>
      <c r="E814">
        <f>VLOOKUP(B814,'SKU Master'!$B$1:$E$31,4,FALSE)</f>
        <v>322</v>
      </c>
      <c r="F814" s="5">
        <f t="shared" si="24"/>
        <v>3542</v>
      </c>
      <c r="G814" t="str">
        <f t="shared" si="25"/>
        <v>Saturday</v>
      </c>
    </row>
    <row r="815" spans="1:7" x14ac:dyDescent="0.3">
      <c r="A815" s="4">
        <v>44296</v>
      </c>
      <c r="B815" t="s">
        <v>8</v>
      </c>
      <c r="C815" t="s">
        <v>38</v>
      </c>
      <c r="D815">
        <v>8</v>
      </c>
      <c r="E815">
        <f>VLOOKUP(B815,'SKU Master'!$B$1:$E$31,4,FALSE)</f>
        <v>161</v>
      </c>
      <c r="F815" s="5">
        <f t="shared" si="24"/>
        <v>1288</v>
      </c>
      <c r="G815" t="str">
        <f t="shared" si="25"/>
        <v>Saturday</v>
      </c>
    </row>
    <row r="816" spans="1:7" x14ac:dyDescent="0.3">
      <c r="A816" s="4">
        <v>44296</v>
      </c>
      <c r="B816" t="s">
        <v>9</v>
      </c>
      <c r="C816" t="s">
        <v>38</v>
      </c>
      <c r="D816">
        <v>7</v>
      </c>
      <c r="E816">
        <f>VLOOKUP(B816,'SKU Master'!$B$1:$E$31,4,FALSE)</f>
        <v>109</v>
      </c>
      <c r="F816" s="5">
        <f t="shared" si="24"/>
        <v>763</v>
      </c>
      <c r="G816" t="str">
        <f t="shared" si="25"/>
        <v>Saturday</v>
      </c>
    </row>
    <row r="817" spans="1:7" x14ac:dyDescent="0.3">
      <c r="A817" s="4">
        <v>44296</v>
      </c>
      <c r="B817" t="s">
        <v>10</v>
      </c>
      <c r="C817" t="s">
        <v>38</v>
      </c>
      <c r="D817">
        <v>4</v>
      </c>
      <c r="E817">
        <f>VLOOKUP(B817,'SKU Master'!$B$1:$E$31,4,FALSE)</f>
        <v>122</v>
      </c>
      <c r="F817" s="5">
        <f t="shared" si="24"/>
        <v>488</v>
      </c>
      <c r="G817" t="str">
        <f t="shared" si="25"/>
        <v>Saturday</v>
      </c>
    </row>
    <row r="818" spans="1:7" x14ac:dyDescent="0.3">
      <c r="A818" s="4">
        <v>44296</v>
      </c>
      <c r="B818" t="s">
        <v>11</v>
      </c>
      <c r="C818" t="s">
        <v>38</v>
      </c>
      <c r="D818">
        <v>3</v>
      </c>
      <c r="E818">
        <f>VLOOKUP(B818,'SKU Master'!$B$1:$E$31,4,FALSE)</f>
        <v>96</v>
      </c>
      <c r="F818" s="5">
        <f t="shared" si="24"/>
        <v>288</v>
      </c>
      <c r="G818" t="str">
        <f t="shared" si="25"/>
        <v>Saturday</v>
      </c>
    </row>
    <row r="819" spans="1:7" x14ac:dyDescent="0.3">
      <c r="A819" s="4">
        <v>44296</v>
      </c>
      <c r="B819" t="s">
        <v>12</v>
      </c>
      <c r="C819" t="s">
        <v>38</v>
      </c>
      <c r="D819">
        <v>0</v>
      </c>
      <c r="E819">
        <f>VLOOKUP(B819,'SKU Master'!$B$1:$E$31,4,FALSE)</f>
        <v>73</v>
      </c>
      <c r="F819" s="5">
        <f t="shared" si="24"/>
        <v>0</v>
      </c>
      <c r="G819" t="str">
        <f t="shared" si="25"/>
        <v>Saturday</v>
      </c>
    </row>
    <row r="820" spans="1:7" x14ac:dyDescent="0.3">
      <c r="A820" s="4">
        <v>44296</v>
      </c>
      <c r="B820" t="s">
        <v>14</v>
      </c>
      <c r="C820" t="s">
        <v>38</v>
      </c>
      <c r="D820">
        <v>0</v>
      </c>
      <c r="E820">
        <f>VLOOKUP(B820,'SKU Master'!$B$1:$E$31,4,FALSE)</f>
        <v>225</v>
      </c>
      <c r="F820" s="5">
        <f t="shared" si="24"/>
        <v>0</v>
      </c>
      <c r="G820" t="str">
        <f t="shared" si="25"/>
        <v>Saturday</v>
      </c>
    </row>
    <row r="821" spans="1:7" x14ac:dyDescent="0.3">
      <c r="A821" s="4">
        <v>44296</v>
      </c>
      <c r="B821" t="s">
        <v>16</v>
      </c>
      <c r="C821" t="s">
        <v>38</v>
      </c>
      <c r="D821">
        <v>0</v>
      </c>
      <c r="E821">
        <f>VLOOKUP(B821,'SKU Master'!$B$1:$E$31,4,FALSE)</f>
        <v>559</v>
      </c>
      <c r="F821" s="5">
        <f t="shared" si="24"/>
        <v>0</v>
      </c>
      <c r="G821" t="str">
        <f t="shared" si="25"/>
        <v>Saturday</v>
      </c>
    </row>
    <row r="822" spans="1:7" x14ac:dyDescent="0.3">
      <c r="A822" s="4">
        <v>44296</v>
      </c>
      <c r="B822" t="s">
        <v>17</v>
      </c>
      <c r="C822" t="s">
        <v>38</v>
      </c>
      <c r="D822">
        <v>28</v>
      </c>
      <c r="E822">
        <f>VLOOKUP(B822,'SKU Master'!$B$1:$E$31,4,FALSE)</f>
        <v>3199</v>
      </c>
      <c r="F822" s="5">
        <f t="shared" si="24"/>
        <v>89572</v>
      </c>
      <c r="G822" t="str">
        <f t="shared" si="25"/>
        <v>Saturday</v>
      </c>
    </row>
    <row r="823" spans="1:7" x14ac:dyDescent="0.3">
      <c r="A823" s="4">
        <v>44296</v>
      </c>
      <c r="B823" t="s">
        <v>18</v>
      </c>
      <c r="C823" t="s">
        <v>38</v>
      </c>
      <c r="D823">
        <v>14</v>
      </c>
      <c r="E823">
        <f>VLOOKUP(B823,'SKU Master'!$B$1:$E$31,4,FALSE)</f>
        <v>371</v>
      </c>
      <c r="F823" s="5">
        <f t="shared" si="24"/>
        <v>5194</v>
      </c>
      <c r="G823" t="str">
        <f t="shared" si="25"/>
        <v>Saturday</v>
      </c>
    </row>
    <row r="824" spans="1:7" x14ac:dyDescent="0.3">
      <c r="A824" s="4">
        <v>44296</v>
      </c>
      <c r="B824" t="s">
        <v>19</v>
      </c>
      <c r="C824" t="s">
        <v>38</v>
      </c>
      <c r="D824">
        <v>9</v>
      </c>
      <c r="E824">
        <f>VLOOKUP(B824,'SKU Master'!$B$1:$E$31,4,FALSE)</f>
        <v>2300</v>
      </c>
      <c r="F824" s="5">
        <f t="shared" si="24"/>
        <v>20700</v>
      </c>
      <c r="G824" t="str">
        <f t="shared" si="25"/>
        <v>Saturday</v>
      </c>
    </row>
    <row r="825" spans="1:7" x14ac:dyDescent="0.3">
      <c r="A825" s="4">
        <v>44296</v>
      </c>
      <c r="B825" t="s">
        <v>20</v>
      </c>
      <c r="C825" t="s">
        <v>38</v>
      </c>
      <c r="D825">
        <v>9</v>
      </c>
      <c r="E825">
        <f>VLOOKUP(B825,'SKU Master'!$B$1:$E$31,4,FALSE)</f>
        <v>499</v>
      </c>
      <c r="F825" s="5">
        <f t="shared" si="24"/>
        <v>4491</v>
      </c>
      <c r="G825" t="str">
        <f t="shared" si="25"/>
        <v>Saturday</v>
      </c>
    </row>
    <row r="826" spans="1:7" x14ac:dyDescent="0.3">
      <c r="A826" s="4">
        <v>44296</v>
      </c>
      <c r="B826" t="s">
        <v>21</v>
      </c>
      <c r="C826" t="s">
        <v>38</v>
      </c>
      <c r="D826">
        <v>5</v>
      </c>
      <c r="E826">
        <f>VLOOKUP(B826,'SKU Master'!$B$1:$E$31,4,FALSE)</f>
        <v>299</v>
      </c>
      <c r="F826" s="5">
        <f t="shared" si="24"/>
        <v>1495</v>
      </c>
      <c r="G826" t="str">
        <f t="shared" si="25"/>
        <v>Saturday</v>
      </c>
    </row>
    <row r="827" spans="1:7" x14ac:dyDescent="0.3">
      <c r="A827" s="4">
        <v>44296</v>
      </c>
      <c r="B827" t="s">
        <v>22</v>
      </c>
      <c r="C827" t="s">
        <v>38</v>
      </c>
      <c r="D827">
        <v>2</v>
      </c>
      <c r="E827">
        <f>VLOOKUP(B827,'SKU Master'!$B$1:$E$31,4,FALSE)</f>
        <v>901</v>
      </c>
      <c r="F827" s="5">
        <f t="shared" si="24"/>
        <v>1802</v>
      </c>
      <c r="G827" t="str">
        <f t="shared" si="25"/>
        <v>Saturday</v>
      </c>
    </row>
    <row r="828" spans="1:7" x14ac:dyDescent="0.3">
      <c r="A828" s="4">
        <v>44296</v>
      </c>
      <c r="B828" t="s">
        <v>23</v>
      </c>
      <c r="C828" t="s">
        <v>38</v>
      </c>
      <c r="D828">
        <v>3</v>
      </c>
      <c r="E828">
        <f>VLOOKUP(B828,'SKU Master'!$B$1:$E$31,4,FALSE)</f>
        <v>929</v>
      </c>
      <c r="F828" s="5">
        <f t="shared" si="24"/>
        <v>2787</v>
      </c>
      <c r="G828" t="str">
        <f t="shared" si="25"/>
        <v>Saturday</v>
      </c>
    </row>
    <row r="829" spans="1:7" x14ac:dyDescent="0.3">
      <c r="A829" s="4">
        <v>44296</v>
      </c>
      <c r="B829" t="s">
        <v>24</v>
      </c>
      <c r="C829" t="s">
        <v>38</v>
      </c>
      <c r="D829">
        <v>0</v>
      </c>
      <c r="E829">
        <f>VLOOKUP(B829,'SKU Master'!$B$1:$E$31,4,FALSE)</f>
        <v>1030</v>
      </c>
      <c r="F829" s="5">
        <f t="shared" si="24"/>
        <v>0</v>
      </c>
      <c r="G829" t="str">
        <f t="shared" si="25"/>
        <v>Saturday</v>
      </c>
    </row>
    <row r="830" spans="1:7" x14ac:dyDescent="0.3">
      <c r="A830" s="4">
        <v>44296</v>
      </c>
      <c r="B830" t="s">
        <v>25</v>
      </c>
      <c r="C830" t="s">
        <v>38</v>
      </c>
      <c r="D830">
        <v>0</v>
      </c>
      <c r="E830">
        <f>VLOOKUP(B830,'SKU Master'!$B$1:$E$31,4,FALSE)</f>
        <v>1222</v>
      </c>
      <c r="F830" s="5">
        <f t="shared" si="24"/>
        <v>0</v>
      </c>
      <c r="G830" t="str">
        <f t="shared" si="25"/>
        <v>Saturday</v>
      </c>
    </row>
    <row r="831" spans="1:7" x14ac:dyDescent="0.3">
      <c r="A831" s="4">
        <v>44296</v>
      </c>
      <c r="B831" t="s">
        <v>26</v>
      </c>
      <c r="C831" t="s">
        <v>38</v>
      </c>
      <c r="D831">
        <v>1</v>
      </c>
      <c r="E831">
        <f>VLOOKUP(B831,'SKU Master'!$B$1:$E$31,4,FALSE)</f>
        <v>649</v>
      </c>
      <c r="F831" s="5">
        <f t="shared" si="24"/>
        <v>649</v>
      </c>
      <c r="G831" t="str">
        <f t="shared" si="25"/>
        <v>Saturday</v>
      </c>
    </row>
    <row r="832" spans="1:7" x14ac:dyDescent="0.3">
      <c r="A832" s="4">
        <v>44296</v>
      </c>
      <c r="B832" t="s">
        <v>27</v>
      </c>
      <c r="C832" t="s">
        <v>38</v>
      </c>
      <c r="D832">
        <v>36</v>
      </c>
      <c r="E832">
        <f>VLOOKUP(B832,'SKU Master'!$B$1:$E$31,4,FALSE)</f>
        <v>1800</v>
      </c>
      <c r="F832" s="5">
        <f t="shared" si="24"/>
        <v>64800</v>
      </c>
      <c r="G832" t="str">
        <f t="shared" si="25"/>
        <v>Saturday</v>
      </c>
    </row>
    <row r="833" spans="1:7" x14ac:dyDescent="0.3">
      <c r="A833" s="4">
        <v>44296</v>
      </c>
      <c r="B833" t="s">
        <v>28</v>
      </c>
      <c r="C833" t="s">
        <v>38</v>
      </c>
      <c r="D833">
        <v>17</v>
      </c>
      <c r="E833">
        <f>VLOOKUP(B833,'SKU Master'!$B$1:$E$31,4,FALSE)</f>
        <v>345</v>
      </c>
      <c r="F833" s="5">
        <f t="shared" si="24"/>
        <v>5865</v>
      </c>
      <c r="G833" t="str">
        <f t="shared" si="25"/>
        <v>Saturday</v>
      </c>
    </row>
    <row r="834" spans="1:7" x14ac:dyDescent="0.3">
      <c r="A834" s="4">
        <v>44296</v>
      </c>
      <c r="B834" t="s">
        <v>29</v>
      </c>
      <c r="C834" t="s">
        <v>38</v>
      </c>
      <c r="D834">
        <v>12</v>
      </c>
      <c r="E834">
        <f>VLOOKUP(B834,'SKU Master'!$B$1:$E$31,4,FALSE)</f>
        <v>350</v>
      </c>
      <c r="F834" s="5">
        <f t="shared" ref="F834:F897" si="26">D834*E834</f>
        <v>4200</v>
      </c>
      <c r="G834" t="str">
        <f t="shared" ref="G834:G897" si="27">TEXT(A834,"dddd")</f>
        <v>Saturday</v>
      </c>
    </row>
    <row r="835" spans="1:7" x14ac:dyDescent="0.3">
      <c r="A835" s="4">
        <v>44296</v>
      </c>
      <c r="B835" t="s">
        <v>30</v>
      </c>
      <c r="C835" t="s">
        <v>38</v>
      </c>
      <c r="D835">
        <v>7</v>
      </c>
      <c r="E835">
        <f>VLOOKUP(B835,'SKU Master'!$B$1:$E$31,4,FALSE)</f>
        <v>1575</v>
      </c>
      <c r="F835" s="5">
        <f t="shared" si="26"/>
        <v>11025</v>
      </c>
      <c r="G835" t="str">
        <f t="shared" si="27"/>
        <v>Saturday</v>
      </c>
    </row>
    <row r="836" spans="1:7" x14ac:dyDescent="0.3">
      <c r="A836" s="4">
        <v>44296</v>
      </c>
      <c r="B836" t="s">
        <v>31</v>
      </c>
      <c r="C836" t="s">
        <v>38</v>
      </c>
      <c r="D836">
        <v>6</v>
      </c>
      <c r="E836">
        <f>VLOOKUP(B836,'SKU Master'!$B$1:$E$31,4,FALSE)</f>
        <v>1045</v>
      </c>
      <c r="F836" s="5">
        <f t="shared" si="26"/>
        <v>6270</v>
      </c>
      <c r="G836" t="str">
        <f t="shared" si="27"/>
        <v>Saturday</v>
      </c>
    </row>
    <row r="837" spans="1:7" x14ac:dyDescent="0.3">
      <c r="A837" s="4">
        <v>44296</v>
      </c>
      <c r="B837" t="s">
        <v>32</v>
      </c>
      <c r="C837" t="s">
        <v>38</v>
      </c>
      <c r="D837">
        <v>3</v>
      </c>
      <c r="E837">
        <f>VLOOKUP(B837,'SKU Master'!$B$1:$E$31,4,FALSE)</f>
        <v>1186</v>
      </c>
      <c r="F837" s="5">
        <f t="shared" si="26"/>
        <v>3558</v>
      </c>
      <c r="G837" t="str">
        <f t="shared" si="27"/>
        <v>Saturday</v>
      </c>
    </row>
    <row r="838" spans="1:7" x14ac:dyDescent="0.3">
      <c r="A838" s="4">
        <v>44296</v>
      </c>
      <c r="B838" t="s">
        <v>33</v>
      </c>
      <c r="C838" t="s">
        <v>38</v>
      </c>
      <c r="D838">
        <v>2</v>
      </c>
      <c r="E838">
        <f>VLOOKUP(B838,'SKU Master'!$B$1:$E$31,4,FALSE)</f>
        <v>374</v>
      </c>
      <c r="F838" s="5">
        <f t="shared" si="26"/>
        <v>748</v>
      </c>
      <c r="G838" t="str">
        <f t="shared" si="27"/>
        <v>Saturday</v>
      </c>
    </row>
    <row r="839" spans="1:7" x14ac:dyDescent="0.3">
      <c r="A839" s="4">
        <v>44296</v>
      </c>
      <c r="B839" t="s">
        <v>34</v>
      </c>
      <c r="C839" t="s">
        <v>38</v>
      </c>
      <c r="D839">
        <v>0</v>
      </c>
      <c r="E839">
        <f>VLOOKUP(B839,'SKU Master'!$B$1:$E$31,4,FALSE)</f>
        <v>1500</v>
      </c>
      <c r="F839" s="5">
        <f t="shared" si="26"/>
        <v>0</v>
      </c>
      <c r="G839" t="str">
        <f t="shared" si="27"/>
        <v>Saturday</v>
      </c>
    </row>
    <row r="840" spans="1:7" x14ac:dyDescent="0.3">
      <c r="A840" s="4">
        <v>44296</v>
      </c>
      <c r="B840" t="s">
        <v>35</v>
      </c>
      <c r="C840" t="s">
        <v>38</v>
      </c>
      <c r="D840">
        <v>2</v>
      </c>
      <c r="E840">
        <f>VLOOKUP(B840,'SKU Master'!$B$1:$E$31,4,FALSE)</f>
        <v>1800</v>
      </c>
      <c r="F840" s="5">
        <f t="shared" si="26"/>
        <v>3600</v>
      </c>
      <c r="G840" t="str">
        <f t="shared" si="27"/>
        <v>Saturday</v>
      </c>
    </row>
    <row r="841" spans="1:7" x14ac:dyDescent="0.3">
      <c r="A841" s="4">
        <v>44296</v>
      </c>
      <c r="B841" t="s">
        <v>36</v>
      </c>
      <c r="C841" t="s">
        <v>38</v>
      </c>
      <c r="D841">
        <v>2</v>
      </c>
      <c r="E841">
        <f>VLOOKUP(B841,'SKU Master'!$B$1:$E$31,4,FALSE)</f>
        <v>1477</v>
      </c>
      <c r="F841" s="5">
        <f t="shared" si="26"/>
        <v>2954</v>
      </c>
      <c r="G841" t="str">
        <f t="shared" si="27"/>
        <v>Saturday</v>
      </c>
    </row>
    <row r="842" spans="1:7" x14ac:dyDescent="0.3">
      <c r="A842" s="4">
        <v>44296</v>
      </c>
      <c r="B842" t="s">
        <v>5</v>
      </c>
      <c r="C842" t="s">
        <v>39</v>
      </c>
      <c r="D842">
        <v>21</v>
      </c>
      <c r="E842">
        <f>VLOOKUP(B842,'SKU Master'!$B$1:$E$31,4,FALSE)</f>
        <v>210</v>
      </c>
      <c r="F842" s="5">
        <f t="shared" si="26"/>
        <v>4410</v>
      </c>
      <c r="G842" t="str">
        <f t="shared" si="27"/>
        <v>Saturday</v>
      </c>
    </row>
    <row r="843" spans="1:7" x14ac:dyDescent="0.3">
      <c r="A843" s="4">
        <v>44296</v>
      </c>
      <c r="B843" t="s">
        <v>6</v>
      </c>
      <c r="C843" t="s">
        <v>39</v>
      </c>
      <c r="D843">
        <v>9</v>
      </c>
      <c r="E843">
        <f>VLOOKUP(B843,'SKU Master'!$B$1:$E$31,4,FALSE)</f>
        <v>199</v>
      </c>
      <c r="F843" s="5">
        <f t="shared" si="26"/>
        <v>1791</v>
      </c>
      <c r="G843" t="str">
        <f t="shared" si="27"/>
        <v>Saturday</v>
      </c>
    </row>
    <row r="844" spans="1:7" x14ac:dyDescent="0.3">
      <c r="A844" s="4">
        <v>44296</v>
      </c>
      <c r="B844" t="s">
        <v>7</v>
      </c>
      <c r="C844" t="s">
        <v>39</v>
      </c>
      <c r="D844">
        <v>9</v>
      </c>
      <c r="E844">
        <f>VLOOKUP(B844,'SKU Master'!$B$1:$E$31,4,FALSE)</f>
        <v>322</v>
      </c>
      <c r="F844" s="5">
        <f t="shared" si="26"/>
        <v>2898</v>
      </c>
      <c r="G844" t="str">
        <f t="shared" si="27"/>
        <v>Saturday</v>
      </c>
    </row>
    <row r="845" spans="1:7" x14ac:dyDescent="0.3">
      <c r="A845" s="4">
        <v>44296</v>
      </c>
      <c r="B845" t="s">
        <v>8</v>
      </c>
      <c r="C845" t="s">
        <v>39</v>
      </c>
      <c r="D845">
        <v>5</v>
      </c>
      <c r="E845">
        <f>VLOOKUP(B845,'SKU Master'!$B$1:$E$31,4,FALSE)</f>
        <v>161</v>
      </c>
      <c r="F845" s="5">
        <f t="shared" si="26"/>
        <v>805</v>
      </c>
      <c r="G845" t="str">
        <f t="shared" si="27"/>
        <v>Saturday</v>
      </c>
    </row>
    <row r="846" spans="1:7" x14ac:dyDescent="0.3">
      <c r="A846" s="4">
        <v>44296</v>
      </c>
      <c r="B846" t="s">
        <v>9</v>
      </c>
      <c r="C846" t="s">
        <v>39</v>
      </c>
      <c r="D846">
        <v>4</v>
      </c>
      <c r="E846">
        <f>VLOOKUP(B846,'SKU Master'!$B$1:$E$31,4,FALSE)</f>
        <v>109</v>
      </c>
      <c r="F846" s="5">
        <f t="shared" si="26"/>
        <v>436</v>
      </c>
      <c r="G846" t="str">
        <f t="shared" si="27"/>
        <v>Saturday</v>
      </c>
    </row>
    <row r="847" spans="1:7" x14ac:dyDescent="0.3">
      <c r="A847" s="4">
        <v>44296</v>
      </c>
      <c r="B847" t="s">
        <v>10</v>
      </c>
      <c r="C847" t="s">
        <v>39</v>
      </c>
      <c r="D847">
        <v>3</v>
      </c>
      <c r="E847">
        <f>VLOOKUP(B847,'SKU Master'!$B$1:$E$31,4,FALSE)</f>
        <v>122</v>
      </c>
      <c r="F847" s="5">
        <f t="shared" si="26"/>
        <v>366</v>
      </c>
      <c r="G847" t="str">
        <f t="shared" si="27"/>
        <v>Saturday</v>
      </c>
    </row>
    <row r="848" spans="1:7" x14ac:dyDescent="0.3">
      <c r="A848" s="4">
        <v>44296</v>
      </c>
      <c r="B848" t="s">
        <v>11</v>
      </c>
      <c r="C848" t="s">
        <v>39</v>
      </c>
      <c r="D848">
        <v>2</v>
      </c>
      <c r="E848">
        <f>VLOOKUP(B848,'SKU Master'!$B$1:$E$31,4,FALSE)</f>
        <v>96</v>
      </c>
      <c r="F848" s="5">
        <f t="shared" si="26"/>
        <v>192</v>
      </c>
      <c r="G848" t="str">
        <f t="shared" si="27"/>
        <v>Saturday</v>
      </c>
    </row>
    <row r="849" spans="1:7" x14ac:dyDescent="0.3">
      <c r="A849" s="4">
        <v>44296</v>
      </c>
      <c r="B849" t="s">
        <v>12</v>
      </c>
      <c r="C849" t="s">
        <v>39</v>
      </c>
      <c r="D849">
        <v>0</v>
      </c>
      <c r="E849">
        <f>VLOOKUP(B849,'SKU Master'!$B$1:$E$31,4,FALSE)</f>
        <v>73</v>
      </c>
      <c r="F849" s="5">
        <f t="shared" si="26"/>
        <v>0</v>
      </c>
      <c r="G849" t="str">
        <f t="shared" si="27"/>
        <v>Saturday</v>
      </c>
    </row>
    <row r="850" spans="1:7" x14ac:dyDescent="0.3">
      <c r="A850" s="4">
        <v>44296</v>
      </c>
      <c r="B850" t="s">
        <v>14</v>
      </c>
      <c r="C850" t="s">
        <v>39</v>
      </c>
      <c r="D850">
        <v>0</v>
      </c>
      <c r="E850">
        <f>VLOOKUP(B850,'SKU Master'!$B$1:$E$31,4,FALSE)</f>
        <v>225</v>
      </c>
      <c r="F850" s="5">
        <f t="shared" si="26"/>
        <v>0</v>
      </c>
      <c r="G850" t="str">
        <f t="shared" si="27"/>
        <v>Saturday</v>
      </c>
    </row>
    <row r="851" spans="1:7" x14ac:dyDescent="0.3">
      <c r="A851" s="4">
        <v>44296</v>
      </c>
      <c r="B851" t="s">
        <v>16</v>
      </c>
      <c r="C851" t="s">
        <v>39</v>
      </c>
      <c r="D851">
        <v>0</v>
      </c>
      <c r="E851">
        <f>VLOOKUP(B851,'SKU Master'!$B$1:$E$31,4,FALSE)</f>
        <v>559</v>
      </c>
      <c r="F851" s="5">
        <f t="shared" si="26"/>
        <v>0</v>
      </c>
      <c r="G851" t="str">
        <f t="shared" si="27"/>
        <v>Saturday</v>
      </c>
    </row>
    <row r="852" spans="1:7" x14ac:dyDescent="0.3">
      <c r="A852" s="4">
        <v>44296</v>
      </c>
      <c r="B852" t="s">
        <v>17</v>
      </c>
      <c r="C852" t="s">
        <v>39</v>
      </c>
      <c r="D852">
        <v>13</v>
      </c>
      <c r="E852">
        <f>VLOOKUP(B852,'SKU Master'!$B$1:$E$31,4,FALSE)</f>
        <v>3199</v>
      </c>
      <c r="F852" s="5">
        <f t="shared" si="26"/>
        <v>41587</v>
      </c>
      <c r="G852" t="str">
        <f t="shared" si="27"/>
        <v>Saturday</v>
      </c>
    </row>
    <row r="853" spans="1:7" x14ac:dyDescent="0.3">
      <c r="A853" s="4">
        <v>44296</v>
      </c>
      <c r="B853" t="s">
        <v>18</v>
      </c>
      <c r="C853" t="s">
        <v>39</v>
      </c>
      <c r="D853">
        <v>3</v>
      </c>
      <c r="E853">
        <f>VLOOKUP(B853,'SKU Master'!$B$1:$E$31,4,FALSE)</f>
        <v>371</v>
      </c>
      <c r="F853" s="5">
        <f t="shared" si="26"/>
        <v>1113</v>
      </c>
      <c r="G853" t="str">
        <f t="shared" si="27"/>
        <v>Saturday</v>
      </c>
    </row>
    <row r="854" spans="1:7" x14ac:dyDescent="0.3">
      <c r="A854" s="4">
        <v>44296</v>
      </c>
      <c r="B854" t="s">
        <v>19</v>
      </c>
      <c r="C854" t="s">
        <v>39</v>
      </c>
      <c r="D854">
        <v>1</v>
      </c>
      <c r="E854">
        <f>VLOOKUP(B854,'SKU Master'!$B$1:$E$31,4,FALSE)</f>
        <v>2300</v>
      </c>
      <c r="F854" s="5">
        <f t="shared" si="26"/>
        <v>2300</v>
      </c>
      <c r="G854" t="str">
        <f t="shared" si="27"/>
        <v>Saturday</v>
      </c>
    </row>
    <row r="855" spans="1:7" x14ac:dyDescent="0.3">
      <c r="A855" s="4">
        <v>44296</v>
      </c>
      <c r="B855" t="s">
        <v>20</v>
      </c>
      <c r="C855" t="s">
        <v>39</v>
      </c>
      <c r="D855">
        <v>6</v>
      </c>
      <c r="E855">
        <f>VLOOKUP(B855,'SKU Master'!$B$1:$E$31,4,FALSE)</f>
        <v>499</v>
      </c>
      <c r="F855" s="5">
        <f t="shared" si="26"/>
        <v>2994</v>
      </c>
      <c r="G855" t="str">
        <f t="shared" si="27"/>
        <v>Saturday</v>
      </c>
    </row>
    <row r="856" spans="1:7" x14ac:dyDescent="0.3">
      <c r="A856" s="4">
        <v>44296</v>
      </c>
      <c r="B856" t="s">
        <v>21</v>
      </c>
      <c r="C856" t="s">
        <v>39</v>
      </c>
      <c r="D856">
        <v>3</v>
      </c>
      <c r="E856">
        <f>VLOOKUP(B856,'SKU Master'!$B$1:$E$31,4,FALSE)</f>
        <v>299</v>
      </c>
      <c r="F856" s="5">
        <f t="shared" si="26"/>
        <v>897</v>
      </c>
      <c r="G856" t="str">
        <f t="shared" si="27"/>
        <v>Saturday</v>
      </c>
    </row>
    <row r="857" spans="1:7" x14ac:dyDescent="0.3">
      <c r="A857" s="4">
        <v>44296</v>
      </c>
      <c r="B857" t="s">
        <v>22</v>
      </c>
      <c r="C857" t="s">
        <v>39</v>
      </c>
      <c r="D857">
        <v>1</v>
      </c>
      <c r="E857">
        <f>VLOOKUP(B857,'SKU Master'!$B$1:$E$31,4,FALSE)</f>
        <v>901</v>
      </c>
      <c r="F857" s="5">
        <f t="shared" si="26"/>
        <v>901</v>
      </c>
      <c r="G857" t="str">
        <f t="shared" si="27"/>
        <v>Saturday</v>
      </c>
    </row>
    <row r="858" spans="1:7" x14ac:dyDescent="0.3">
      <c r="A858" s="4">
        <v>44296</v>
      </c>
      <c r="B858" t="s">
        <v>23</v>
      </c>
      <c r="C858" t="s">
        <v>39</v>
      </c>
      <c r="D858">
        <v>3</v>
      </c>
      <c r="E858">
        <f>VLOOKUP(B858,'SKU Master'!$B$1:$E$31,4,FALSE)</f>
        <v>929</v>
      </c>
      <c r="F858" s="5">
        <f t="shared" si="26"/>
        <v>2787</v>
      </c>
      <c r="G858" t="str">
        <f t="shared" si="27"/>
        <v>Saturday</v>
      </c>
    </row>
    <row r="859" spans="1:7" x14ac:dyDescent="0.3">
      <c r="A859" s="4">
        <v>44296</v>
      </c>
      <c r="B859" t="s">
        <v>24</v>
      </c>
      <c r="C859" t="s">
        <v>39</v>
      </c>
      <c r="D859">
        <v>0</v>
      </c>
      <c r="E859">
        <f>VLOOKUP(B859,'SKU Master'!$B$1:$E$31,4,FALSE)</f>
        <v>1030</v>
      </c>
      <c r="F859" s="5">
        <f t="shared" si="26"/>
        <v>0</v>
      </c>
      <c r="G859" t="str">
        <f t="shared" si="27"/>
        <v>Saturday</v>
      </c>
    </row>
    <row r="860" spans="1:7" x14ac:dyDescent="0.3">
      <c r="A860" s="4">
        <v>44296</v>
      </c>
      <c r="B860" t="s">
        <v>25</v>
      </c>
      <c r="C860" t="s">
        <v>39</v>
      </c>
      <c r="D860">
        <v>0</v>
      </c>
      <c r="E860">
        <f>VLOOKUP(B860,'SKU Master'!$B$1:$E$31,4,FALSE)</f>
        <v>1222</v>
      </c>
      <c r="F860" s="5">
        <f t="shared" si="26"/>
        <v>0</v>
      </c>
      <c r="G860" t="str">
        <f t="shared" si="27"/>
        <v>Saturday</v>
      </c>
    </row>
    <row r="861" spans="1:7" x14ac:dyDescent="0.3">
      <c r="A861" s="4">
        <v>44296</v>
      </c>
      <c r="B861" t="s">
        <v>26</v>
      </c>
      <c r="C861" t="s">
        <v>39</v>
      </c>
      <c r="D861">
        <v>2</v>
      </c>
      <c r="E861">
        <f>VLOOKUP(B861,'SKU Master'!$B$1:$E$31,4,FALSE)</f>
        <v>649</v>
      </c>
      <c r="F861" s="5">
        <f t="shared" si="26"/>
        <v>1298</v>
      </c>
      <c r="G861" t="str">
        <f t="shared" si="27"/>
        <v>Saturday</v>
      </c>
    </row>
    <row r="862" spans="1:7" x14ac:dyDescent="0.3">
      <c r="A862" s="4">
        <v>44296</v>
      </c>
      <c r="B862" t="s">
        <v>27</v>
      </c>
      <c r="C862" t="s">
        <v>39</v>
      </c>
      <c r="D862">
        <v>24</v>
      </c>
      <c r="E862">
        <f>VLOOKUP(B862,'SKU Master'!$B$1:$E$31,4,FALSE)</f>
        <v>1800</v>
      </c>
      <c r="F862" s="5">
        <f t="shared" si="26"/>
        <v>43200</v>
      </c>
      <c r="G862" t="str">
        <f t="shared" si="27"/>
        <v>Saturday</v>
      </c>
    </row>
    <row r="863" spans="1:7" x14ac:dyDescent="0.3">
      <c r="A863" s="4">
        <v>44296</v>
      </c>
      <c r="B863" t="s">
        <v>28</v>
      </c>
      <c r="C863" t="s">
        <v>39</v>
      </c>
      <c r="D863">
        <v>11</v>
      </c>
      <c r="E863">
        <f>VLOOKUP(B863,'SKU Master'!$B$1:$E$31,4,FALSE)</f>
        <v>345</v>
      </c>
      <c r="F863" s="5">
        <f t="shared" si="26"/>
        <v>3795</v>
      </c>
      <c r="G863" t="str">
        <f t="shared" si="27"/>
        <v>Saturday</v>
      </c>
    </row>
    <row r="864" spans="1:7" x14ac:dyDescent="0.3">
      <c r="A864" s="4">
        <v>44296</v>
      </c>
      <c r="B864" t="s">
        <v>29</v>
      </c>
      <c r="C864" t="s">
        <v>39</v>
      </c>
      <c r="D864">
        <v>7</v>
      </c>
      <c r="E864">
        <f>VLOOKUP(B864,'SKU Master'!$B$1:$E$31,4,FALSE)</f>
        <v>350</v>
      </c>
      <c r="F864" s="5">
        <f t="shared" si="26"/>
        <v>2450</v>
      </c>
      <c r="G864" t="str">
        <f t="shared" si="27"/>
        <v>Saturday</v>
      </c>
    </row>
    <row r="865" spans="1:7" x14ac:dyDescent="0.3">
      <c r="A865" s="4">
        <v>44296</v>
      </c>
      <c r="B865" t="s">
        <v>30</v>
      </c>
      <c r="C865" t="s">
        <v>39</v>
      </c>
      <c r="D865">
        <v>5</v>
      </c>
      <c r="E865">
        <f>VLOOKUP(B865,'SKU Master'!$B$1:$E$31,4,FALSE)</f>
        <v>1575</v>
      </c>
      <c r="F865" s="5">
        <f t="shared" si="26"/>
        <v>7875</v>
      </c>
      <c r="G865" t="str">
        <f t="shared" si="27"/>
        <v>Saturday</v>
      </c>
    </row>
    <row r="866" spans="1:7" x14ac:dyDescent="0.3">
      <c r="A866" s="4">
        <v>44296</v>
      </c>
      <c r="B866" t="s">
        <v>31</v>
      </c>
      <c r="C866" t="s">
        <v>39</v>
      </c>
      <c r="D866">
        <v>5</v>
      </c>
      <c r="E866">
        <f>VLOOKUP(B866,'SKU Master'!$B$1:$E$31,4,FALSE)</f>
        <v>1045</v>
      </c>
      <c r="F866" s="5">
        <f t="shared" si="26"/>
        <v>5225</v>
      </c>
      <c r="G866" t="str">
        <f t="shared" si="27"/>
        <v>Saturday</v>
      </c>
    </row>
    <row r="867" spans="1:7" x14ac:dyDescent="0.3">
      <c r="A867" s="4">
        <v>44296</v>
      </c>
      <c r="B867" t="s">
        <v>32</v>
      </c>
      <c r="C867" t="s">
        <v>39</v>
      </c>
      <c r="D867">
        <v>0</v>
      </c>
      <c r="E867">
        <f>VLOOKUP(B867,'SKU Master'!$B$1:$E$31,4,FALSE)</f>
        <v>1186</v>
      </c>
      <c r="F867" s="5">
        <f t="shared" si="26"/>
        <v>0</v>
      </c>
      <c r="G867" t="str">
        <f t="shared" si="27"/>
        <v>Saturday</v>
      </c>
    </row>
    <row r="868" spans="1:7" x14ac:dyDescent="0.3">
      <c r="A868" s="4">
        <v>44296</v>
      </c>
      <c r="B868" t="s">
        <v>33</v>
      </c>
      <c r="C868" t="s">
        <v>39</v>
      </c>
      <c r="D868">
        <v>1</v>
      </c>
      <c r="E868">
        <f>VLOOKUP(B868,'SKU Master'!$B$1:$E$31,4,FALSE)</f>
        <v>374</v>
      </c>
      <c r="F868" s="5">
        <f t="shared" si="26"/>
        <v>374</v>
      </c>
      <c r="G868" t="str">
        <f t="shared" si="27"/>
        <v>Saturday</v>
      </c>
    </row>
    <row r="869" spans="1:7" x14ac:dyDescent="0.3">
      <c r="A869" s="4">
        <v>44296</v>
      </c>
      <c r="B869" t="s">
        <v>34</v>
      </c>
      <c r="C869" t="s">
        <v>39</v>
      </c>
      <c r="D869">
        <v>0</v>
      </c>
      <c r="E869">
        <f>VLOOKUP(B869,'SKU Master'!$B$1:$E$31,4,FALSE)</f>
        <v>1500</v>
      </c>
      <c r="F869" s="5">
        <f t="shared" si="26"/>
        <v>0</v>
      </c>
      <c r="G869" t="str">
        <f t="shared" si="27"/>
        <v>Saturday</v>
      </c>
    </row>
    <row r="870" spans="1:7" x14ac:dyDescent="0.3">
      <c r="A870" s="4">
        <v>44296</v>
      </c>
      <c r="B870" t="s">
        <v>35</v>
      </c>
      <c r="C870" t="s">
        <v>39</v>
      </c>
      <c r="D870">
        <v>0</v>
      </c>
      <c r="E870">
        <f>VLOOKUP(B870,'SKU Master'!$B$1:$E$31,4,FALSE)</f>
        <v>1800</v>
      </c>
      <c r="F870" s="5">
        <f t="shared" si="26"/>
        <v>0</v>
      </c>
      <c r="G870" t="str">
        <f t="shared" si="27"/>
        <v>Saturday</v>
      </c>
    </row>
    <row r="871" spans="1:7" x14ac:dyDescent="0.3">
      <c r="A871" s="4">
        <v>44296</v>
      </c>
      <c r="B871" t="s">
        <v>36</v>
      </c>
      <c r="C871" t="s">
        <v>39</v>
      </c>
      <c r="D871">
        <v>2</v>
      </c>
      <c r="E871">
        <f>VLOOKUP(B871,'SKU Master'!$B$1:$E$31,4,FALSE)</f>
        <v>1477</v>
      </c>
      <c r="F871" s="5">
        <f t="shared" si="26"/>
        <v>2954</v>
      </c>
      <c r="G871" t="str">
        <f t="shared" si="27"/>
        <v>Saturday</v>
      </c>
    </row>
    <row r="872" spans="1:7" x14ac:dyDescent="0.3">
      <c r="A872" s="4">
        <v>44296</v>
      </c>
      <c r="B872" t="s">
        <v>5</v>
      </c>
      <c r="C872" t="s">
        <v>40</v>
      </c>
      <c r="D872">
        <v>2</v>
      </c>
      <c r="E872">
        <f>VLOOKUP(B872,'SKU Master'!$B$1:$E$31,4,FALSE)</f>
        <v>210</v>
      </c>
      <c r="F872" s="5">
        <f t="shared" si="26"/>
        <v>420</v>
      </c>
      <c r="G872" t="str">
        <f t="shared" si="27"/>
        <v>Saturday</v>
      </c>
    </row>
    <row r="873" spans="1:7" x14ac:dyDescent="0.3">
      <c r="A873" s="4">
        <v>44296</v>
      </c>
      <c r="B873" t="s">
        <v>6</v>
      </c>
      <c r="C873" t="s">
        <v>40</v>
      </c>
      <c r="D873">
        <v>5</v>
      </c>
      <c r="E873">
        <f>VLOOKUP(B873,'SKU Master'!$B$1:$E$31,4,FALSE)</f>
        <v>199</v>
      </c>
      <c r="F873" s="5">
        <f t="shared" si="26"/>
        <v>995</v>
      </c>
      <c r="G873" t="str">
        <f t="shared" si="27"/>
        <v>Saturday</v>
      </c>
    </row>
    <row r="874" spans="1:7" x14ac:dyDescent="0.3">
      <c r="A874" s="4">
        <v>44296</v>
      </c>
      <c r="B874" t="s">
        <v>7</v>
      </c>
      <c r="C874" t="s">
        <v>40</v>
      </c>
      <c r="D874">
        <v>3</v>
      </c>
      <c r="E874">
        <f>VLOOKUP(B874,'SKU Master'!$B$1:$E$31,4,FALSE)</f>
        <v>322</v>
      </c>
      <c r="F874" s="5">
        <f t="shared" si="26"/>
        <v>966</v>
      </c>
      <c r="G874" t="str">
        <f t="shared" si="27"/>
        <v>Saturday</v>
      </c>
    </row>
    <row r="875" spans="1:7" x14ac:dyDescent="0.3">
      <c r="A875" s="4">
        <v>44296</v>
      </c>
      <c r="B875" t="s">
        <v>8</v>
      </c>
      <c r="C875" t="s">
        <v>40</v>
      </c>
      <c r="D875">
        <v>4</v>
      </c>
      <c r="E875">
        <f>VLOOKUP(B875,'SKU Master'!$B$1:$E$31,4,FALSE)</f>
        <v>161</v>
      </c>
      <c r="F875" s="5">
        <f t="shared" si="26"/>
        <v>644</v>
      </c>
      <c r="G875" t="str">
        <f t="shared" si="27"/>
        <v>Saturday</v>
      </c>
    </row>
    <row r="876" spans="1:7" x14ac:dyDescent="0.3">
      <c r="A876" s="4">
        <v>44296</v>
      </c>
      <c r="B876" t="s">
        <v>9</v>
      </c>
      <c r="C876" t="s">
        <v>40</v>
      </c>
      <c r="D876">
        <v>3</v>
      </c>
      <c r="E876">
        <f>VLOOKUP(B876,'SKU Master'!$B$1:$E$31,4,FALSE)</f>
        <v>109</v>
      </c>
      <c r="F876" s="5">
        <f t="shared" si="26"/>
        <v>327</v>
      </c>
      <c r="G876" t="str">
        <f t="shared" si="27"/>
        <v>Saturday</v>
      </c>
    </row>
    <row r="877" spans="1:7" x14ac:dyDescent="0.3">
      <c r="A877" s="4">
        <v>44296</v>
      </c>
      <c r="B877" t="s">
        <v>10</v>
      </c>
      <c r="C877" t="s">
        <v>40</v>
      </c>
      <c r="D877">
        <v>3</v>
      </c>
      <c r="E877">
        <f>VLOOKUP(B877,'SKU Master'!$B$1:$E$31,4,FALSE)</f>
        <v>122</v>
      </c>
      <c r="F877" s="5">
        <f t="shared" si="26"/>
        <v>366</v>
      </c>
      <c r="G877" t="str">
        <f t="shared" si="27"/>
        <v>Saturday</v>
      </c>
    </row>
    <row r="878" spans="1:7" x14ac:dyDescent="0.3">
      <c r="A878" s="4">
        <v>44296</v>
      </c>
      <c r="B878" t="s">
        <v>11</v>
      </c>
      <c r="C878" t="s">
        <v>40</v>
      </c>
      <c r="D878">
        <v>1</v>
      </c>
      <c r="E878">
        <f>VLOOKUP(B878,'SKU Master'!$B$1:$E$31,4,FALSE)</f>
        <v>96</v>
      </c>
      <c r="F878" s="5">
        <f t="shared" si="26"/>
        <v>96</v>
      </c>
      <c r="G878" t="str">
        <f t="shared" si="27"/>
        <v>Saturday</v>
      </c>
    </row>
    <row r="879" spans="1:7" x14ac:dyDescent="0.3">
      <c r="A879" s="4">
        <v>44296</v>
      </c>
      <c r="B879" t="s">
        <v>12</v>
      </c>
      <c r="C879" t="s">
        <v>40</v>
      </c>
      <c r="D879">
        <v>1</v>
      </c>
      <c r="E879">
        <f>VLOOKUP(B879,'SKU Master'!$B$1:$E$31,4,FALSE)</f>
        <v>73</v>
      </c>
      <c r="F879" s="5">
        <f t="shared" si="26"/>
        <v>73</v>
      </c>
      <c r="G879" t="str">
        <f t="shared" si="27"/>
        <v>Saturday</v>
      </c>
    </row>
    <row r="880" spans="1:7" x14ac:dyDescent="0.3">
      <c r="A880" s="4">
        <v>44296</v>
      </c>
      <c r="B880" t="s">
        <v>14</v>
      </c>
      <c r="C880" t="s">
        <v>40</v>
      </c>
      <c r="D880">
        <v>2</v>
      </c>
      <c r="E880">
        <f>VLOOKUP(B880,'SKU Master'!$B$1:$E$31,4,FALSE)</f>
        <v>225</v>
      </c>
      <c r="F880" s="5">
        <f t="shared" si="26"/>
        <v>450</v>
      </c>
      <c r="G880" t="str">
        <f t="shared" si="27"/>
        <v>Saturday</v>
      </c>
    </row>
    <row r="881" spans="1:7" x14ac:dyDescent="0.3">
      <c r="A881" s="4">
        <v>44296</v>
      </c>
      <c r="B881" t="s">
        <v>16</v>
      </c>
      <c r="C881" t="s">
        <v>40</v>
      </c>
      <c r="D881">
        <v>1</v>
      </c>
      <c r="E881">
        <f>VLOOKUP(B881,'SKU Master'!$B$1:$E$31,4,FALSE)</f>
        <v>559</v>
      </c>
      <c r="F881" s="5">
        <f t="shared" si="26"/>
        <v>559</v>
      </c>
      <c r="G881" t="str">
        <f t="shared" si="27"/>
        <v>Saturday</v>
      </c>
    </row>
    <row r="882" spans="1:7" x14ac:dyDescent="0.3">
      <c r="A882" s="4">
        <v>44296</v>
      </c>
      <c r="B882" t="s">
        <v>17</v>
      </c>
      <c r="C882" t="s">
        <v>40</v>
      </c>
      <c r="D882">
        <v>23</v>
      </c>
      <c r="E882">
        <f>VLOOKUP(B882,'SKU Master'!$B$1:$E$31,4,FALSE)</f>
        <v>3199</v>
      </c>
      <c r="F882" s="5">
        <f t="shared" si="26"/>
        <v>73577</v>
      </c>
      <c r="G882" t="str">
        <f t="shared" si="27"/>
        <v>Saturday</v>
      </c>
    </row>
    <row r="883" spans="1:7" x14ac:dyDescent="0.3">
      <c r="A883" s="4">
        <v>44296</v>
      </c>
      <c r="B883" t="s">
        <v>18</v>
      </c>
      <c r="C883" t="s">
        <v>40</v>
      </c>
      <c r="D883">
        <v>10</v>
      </c>
      <c r="E883">
        <f>VLOOKUP(B883,'SKU Master'!$B$1:$E$31,4,FALSE)</f>
        <v>371</v>
      </c>
      <c r="F883" s="5">
        <f t="shared" si="26"/>
        <v>3710</v>
      </c>
      <c r="G883" t="str">
        <f t="shared" si="27"/>
        <v>Saturday</v>
      </c>
    </row>
    <row r="884" spans="1:7" x14ac:dyDescent="0.3">
      <c r="A884" s="4">
        <v>44296</v>
      </c>
      <c r="B884" t="s">
        <v>19</v>
      </c>
      <c r="C884" t="s">
        <v>40</v>
      </c>
      <c r="D884">
        <v>11</v>
      </c>
      <c r="E884">
        <f>VLOOKUP(B884,'SKU Master'!$B$1:$E$31,4,FALSE)</f>
        <v>2300</v>
      </c>
      <c r="F884" s="5">
        <f t="shared" si="26"/>
        <v>25300</v>
      </c>
      <c r="G884" t="str">
        <f t="shared" si="27"/>
        <v>Saturday</v>
      </c>
    </row>
    <row r="885" spans="1:7" x14ac:dyDescent="0.3">
      <c r="A885" s="4">
        <v>44296</v>
      </c>
      <c r="B885" t="s">
        <v>20</v>
      </c>
      <c r="C885" t="s">
        <v>40</v>
      </c>
      <c r="D885">
        <v>3</v>
      </c>
      <c r="E885">
        <f>VLOOKUP(B885,'SKU Master'!$B$1:$E$31,4,FALSE)</f>
        <v>499</v>
      </c>
      <c r="F885" s="5">
        <f t="shared" si="26"/>
        <v>1497</v>
      </c>
      <c r="G885" t="str">
        <f t="shared" si="27"/>
        <v>Saturday</v>
      </c>
    </row>
    <row r="886" spans="1:7" x14ac:dyDescent="0.3">
      <c r="A886" s="4">
        <v>44296</v>
      </c>
      <c r="B886" t="s">
        <v>21</v>
      </c>
      <c r="C886" t="s">
        <v>40</v>
      </c>
      <c r="D886">
        <v>2</v>
      </c>
      <c r="E886">
        <f>VLOOKUP(B886,'SKU Master'!$B$1:$E$31,4,FALSE)</f>
        <v>299</v>
      </c>
      <c r="F886" s="5">
        <f t="shared" si="26"/>
        <v>598</v>
      </c>
      <c r="G886" t="str">
        <f t="shared" si="27"/>
        <v>Saturday</v>
      </c>
    </row>
    <row r="887" spans="1:7" x14ac:dyDescent="0.3">
      <c r="A887" s="4">
        <v>44296</v>
      </c>
      <c r="B887" t="s">
        <v>22</v>
      </c>
      <c r="C887" t="s">
        <v>40</v>
      </c>
      <c r="D887">
        <v>2</v>
      </c>
      <c r="E887">
        <f>VLOOKUP(B887,'SKU Master'!$B$1:$E$31,4,FALSE)</f>
        <v>901</v>
      </c>
      <c r="F887" s="5">
        <f t="shared" si="26"/>
        <v>1802</v>
      </c>
      <c r="G887" t="str">
        <f t="shared" si="27"/>
        <v>Saturday</v>
      </c>
    </row>
    <row r="888" spans="1:7" x14ac:dyDescent="0.3">
      <c r="A888" s="4">
        <v>44296</v>
      </c>
      <c r="B888" t="s">
        <v>23</v>
      </c>
      <c r="C888" t="s">
        <v>40</v>
      </c>
      <c r="D888">
        <v>2</v>
      </c>
      <c r="E888">
        <f>VLOOKUP(B888,'SKU Master'!$B$1:$E$31,4,FALSE)</f>
        <v>929</v>
      </c>
      <c r="F888" s="5">
        <f t="shared" si="26"/>
        <v>1858</v>
      </c>
      <c r="G888" t="str">
        <f t="shared" si="27"/>
        <v>Saturday</v>
      </c>
    </row>
    <row r="889" spans="1:7" x14ac:dyDescent="0.3">
      <c r="A889" s="4">
        <v>44296</v>
      </c>
      <c r="B889" t="s">
        <v>24</v>
      </c>
      <c r="C889" t="s">
        <v>40</v>
      </c>
      <c r="D889">
        <v>2</v>
      </c>
      <c r="E889">
        <f>VLOOKUP(B889,'SKU Master'!$B$1:$E$31,4,FALSE)</f>
        <v>1030</v>
      </c>
      <c r="F889" s="5">
        <f t="shared" si="26"/>
        <v>2060</v>
      </c>
      <c r="G889" t="str">
        <f t="shared" si="27"/>
        <v>Saturday</v>
      </c>
    </row>
    <row r="890" spans="1:7" x14ac:dyDescent="0.3">
      <c r="A890" s="4">
        <v>44296</v>
      </c>
      <c r="B890" t="s">
        <v>25</v>
      </c>
      <c r="C890" t="s">
        <v>40</v>
      </c>
      <c r="D890">
        <v>1</v>
      </c>
      <c r="E890">
        <f>VLOOKUP(B890,'SKU Master'!$B$1:$E$31,4,FALSE)</f>
        <v>1222</v>
      </c>
      <c r="F890" s="5">
        <f t="shared" si="26"/>
        <v>1222</v>
      </c>
      <c r="G890" t="str">
        <f t="shared" si="27"/>
        <v>Saturday</v>
      </c>
    </row>
    <row r="891" spans="1:7" x14ac:dyDescent="0.3">
      <c r="A891" s="4">
        <v>44296</v>
      </c>
      <c r="B891" t="s">
        <v>26</v>
      </c>
      <c r="C891" t="s">
        <v>40</v>
      </c>
      <c r="D891">
        <v>1</v>
      </c>
      <c r="E891">
        <f>VLOOKUP(B891,'SKU Master'!$B$1:$E$31,4,FALSE)</f>
        <v>649</v>
      </c>
      <c r="F891" s="5">
        <f t="shared" si="26"/>
        <v>649</v>
      </c>
      <c r="G891" t="str">
        <f t="shared" si="27"/>
        <v>Saturday</v>
      </c>
    </row>
    <row r="892" spans="1:7" x14ac:dyDescent="0.3">
      <c r="A892" s="4">
        <v>44296</v>
      </c>
      <c r="B892" t="s">
        <v>27</v>
      </c>
      <c r="C892" t="s">
        <v>40</v>
      </c>
      <c r="D892">
        <v>4</v>
      </c>
      <c r="E892">
        <f>VLOOKUP(B892,'SKU Master'!$B$1:$E$31,4,FALSE)</f>
        <v>1800</v>
      </c>
      <c r="F892" s="5">
        <f t="shared" si="26"/>
        <v>7200</v>
      </c>
      <c r="G892" t="str">
        <f t="shared" si="27"/>
        <v>Saturday</v>
      </c>
    </row>
    <row r="893" spans="1:7" x14ac:dyDescent="0.3">
      <c r="A893" s="4">
        <v>44296</v>
      </c>
      <c r="B893" t="s">
        <v>28</v>
      </c>
      <c r="C893" t="s">
        <v>40</v>
      </c>
      <c r="D893">
        <v>3</v>
      </c>
      <c r="E893">
        <f>VLOOKUP(B893,'SKU Master'!$B$1:$E$31,4,FALSE)</f>
        <v>345</v>
      </c>
      <c r="F893" s="5">
        <f t="shared" si="26"/>
        <v>1035</v>
      </c>
      <c r="G893" t="str">
        <f t="shared" si="27"/>
        <v>Saturday</v>
      </c>
    </row>
    <row r="894" spans="1:7" x14ac:dyDescent="0.3">
      <c r="A894" s="4">
        <v>44296</v>
      </c>
      <c r="B894" t="s">
        <v>29</v>
      </c>
      <c r="C894" t="s">
        <v>40</v>
      </c>
      <c r="D894">
        <v>4</v>
      </c>
      <c r="E894">
        <f>VLOOKUP(B894,'SKU Master'!$B$1:$E$31,4,FALSE)</f>
        <v>350</v>
      </c>
      <c r="F894" s="5">
        <f t="shared" si="26"/>
        <v>1400</v>
      </c>
      <c r="G894" t="str">
        <f t="shared" si="27"/>
        <v>Saturday</v>
      </c>
    </row>
    <row r="895" spans="1:7" x14ac:dyDescent="0.3">
      <c r="A895" s="4">
        <v>44296</v>
      </c>
      <c r="B895" t="s">
        <v>30</v>
      </c>
      <c r="C895" t="s">
        <v>40</v>
      </c>
      <c r="D895">
        <v>3</v>
      </c>
      <c r="E895">
        <f>VLOOKUP(B895,'SKU Master'!$B$1:$E$31,4,FALSE)</f>
        <v>1575</v>
      </c>
      <c r="F895" s="5">
        <f t="shared" si="26"/>
        <v>4725</v>
      </c>
      <c r="G895" t="str">
        <f t="shared" si="27"/>
        <v>Saturday</v>
      </c>
    </row>
    <row r="896" spans="1:7" x14ac:dyDescent="0.3">
      <c r="A896" s="4">
        <v>44296</v>
      </c>
      <c r="B896" t="s">
        <v>31</v>
      </c>
      <c r="C896" t="s">
        <v>40</v>
      </c>
      <c r="D896">
        <v>4</v>
      </c>
      <c r="E896">
        <f>VLOOKUP(B896,'SKU Master'!$B$1:$E$31,4,FALSE)</f>
        <v>1045</v>
      </c>
      <c r="F896" s="5">
        <f t="shared" si="26"/>
        <v>4180</v>
      </c>
      <c r="G896" t="str">
        <f t="shared" si="27"/>
        <v>Saturday</v>
      </c>
    </row>
    <row r="897" spans="1:7" x14ac:dyDescent="0.3">
      <c r="A897" s="4">
        <v>44296</v>
      </c>
      <c r="B897" t="s">
        <v>32</v>
      </c>
      <c r="C897" t="s">
        <v>40</v>
      </c>
      <c r="D897">
        <v>4</v>
      </c>
      <c r="E897">
        <f>VLOOKUP(B897,'SKU Master'!$B$1:$E$31,4,FALSE)</f>
        <v>1186</v>
      </c>
      <c r="F897" s="5">
        <f t="shared" si="26"/>
        <v>4744</v>
      </c>
      <c r="G897" t="str">
        <f t="shared" si="27"/>
        <v>Saturday</v>
      </c>
    </row>
    <row r="898" spans="1:7" x14ac:dyDescent="0.3">
      <c r="A898" s="4">
        <v>44296</v>
      </c>
      <c r="B898" t="s">
        <v>33</v>
      </c>
      <c r="C898" t="s">
        <v>40</v>
      </c>
      <c r="D898">
        <v>4</v>
      </c>
      <c r="E898">
        <f>VLOOKUP(B898,'SKU Master'!$B$1:$E$31,4,FALSE)</f>
        <v>374</v>
      </c>
      <c r="F898" s="5">
        <f t="shared" ref="F898:F961" si="28">D898*E898</f>
        <v>1496</v>
      </c>
      <c r="G898" t="str">
        <f t="shared" ref="G898:G961" si="29">TEXT(A898,"dddd")</f>
        <v>Saturday</v>
      </c>
    </row>
    <row r="899" spans="1:7" x14ac:dyDescent="0.3">
      <c r="A899" s="4">
        <v>44296</v>
      </c>
      <c r="B899" t="s">
        <v>34</v>
      </c>
      <c r="C899" t="s">
        <v>40</v>
      </c>
      <c r="D899">
        <v>0</v>
      </c>
      <c r="E899">
        <f>VLOOKUP(B899,'SKU Master'!$B$1:$E$31,4,FALSE)</f>
        <v>1500</v>
      </c>
      <c r="F899" s="5">
        <f t="shared" si="28"/>
        <v>0</v>
      </c>
      <c r="G899" t="str">
        <f t="shared" si="29"/>
        <v>Saturday</v>
      </c>
    </row>
    <row r="900" spans="1:7" x14ac:dyDescent="0.3">
      <c r="A900" s="4">
        <v>44296</v>
      </c>
      <c r="B900" t="s">
        <v>35</v>
      </c>
      <c r="C900" t="s">
        <v>40</v>
      </c>
      <c r="D900">
        <v>2</v>
      </c>
      <c r="E900">
        <f>VLOOKUP(B900,'SKU Master'!$B$1:$E$31,4,FALSE)</f>
        <v>1800</v>
      </c>
      <c r="F900" s="5">
        <f t="shared" si="28"/>
        <v>3600</v>
      </c>
      <c r="G900" t="str">
        <f t="shared" si="29"/>
        <v>Saturday</v>
      </c>
    </row>
    <row r="901" spans="1:7" x14ac:dyDescent="0.3">
      <c r="A901" s="4">
        <v>44296</v>
      </c>
      <c r="B901" t="s">
        <v>36</v>
      </c>
      <c r="C901" t="s">
        <v>40</v>
      </c>
      <c r="D901">
        <v>1</v>
      </c>
      <c r="E901">
        <f>VLOOKUP(B901,'SKU Master'!$B$1:$E$31,4,FALSE)</f>
        <v>1477</v>
      </c>
      <c r="F901" s="5">
        <f t="shared" si="28"/>
        <v>1477</v>
      </c>
      <c r="G901" t="str">
        <f t="shared" si="29"/>
        <v>Saturday</v>
      </c>
    </row>
    <row r="902" spans="1:7" x14ac:dyDescent="0.3">
      <c r="A902" s="4">
        <v>44297</v>
      </c>
      <c r="B902" t="s">
        <v>5</v>
      </c>
      <c r="C902" t="s">
        <v>38</v>
      </c>
      <c r="D902">
        <v>25</v>
      </c>
      <c r="E902">
        <f>VLOOKUP(B902,'SKU Master'!$B$1:$E$31,4,FALSE)</f>
        <v>210</v>
      </c>
      <c r="F902" s="5">
        <f t="shared" si="28"/>
        <v>5250</v>
      </c>
      <c r="G902" t="str">
        <f t="shared" si="29"/>
        <v>Sunday</v>
      </c>
    </row>
    <row r="903" spans="1:7" x14ac:dyDescent="0.3">
      <c r="A903" s="4">
        <v>44297</v>
      </c>
      <c r="B903" t="s">
        <v>6</v>
      </c>
      <c r="C903" t="s">
        <v>38</v>
      </c>
      <c r="D903">
        <v>16</v>
      </c>
      <c r="E903">
        <f>VLOOKUP(B903,'SKU Master'!$B$1:$E$31,4,FALSE)</f>
        <v>199</v>
      </c>
      <c r="F903" s="5">
        <f t="shared" si="28"/>
        <v>3184</v>
      </c>
      <c r="G903" t="str">
        <f t="shared" si="29"/>
        <v>Sunday</v>
      </c>
    </row>
    <row r="904" spans="1:7" x14ac:dyDescent="0.3">
      <c r="A904" s="4">
        <v>44297</v>
      </c>
      <c r="B904" t="s">
        <v>7</v>
      </c>
      <c r="C904" t="s">
        <v>38</v>
      </c>
      <c r="D904">
        <v>11</v>
      </c>
      <c r="E904">
        <f>VLOOKUP(B904,'SKU Master'!$B$1:$E$31,4,FALSE)</f>
        <v>322</v>
      </c>
      <c r="F904" s="5">
        <f t="shared" si="28"/>
        <v>3542</v>
      </c>
      <c r="G904" t="str">
        <f t="shared" si="29"/>
        <v>Sunday</v>
      </c>
    </row>
    <row r="905" spans="1:7" x14ac:dyDescent="0.3">
      <c r="A905" s="4">
        <v>44297</v>
      </c>
      <c r="B905" t="s">
        <v>8</v>
      </c>
      <c r="C905" t="s">
        <v>38</v>
      </c>
      <c r="D905">
        <v>9</v>
      </c>
      <c r="E905">
        <f>VLOOKUP(B905,'SKU Master'!$B$1:$E$31,4,FALSE)</f>
        <v>161</v>
      </c>
      <c r="F905" s="5">
        <f t="shared" si="28"/>
        <v>1449</v>
      </c>
      <c r="G905" t="str">
        <f t="shared" si="29"/>
        <v>Sunday</v>
      </c>
    </row>
    <row r="906" spans="1:7" x14ac:dyDescent="0.3">
      <c r="A906" s="4">
        <v>44297</v>
      </c>
      <c r="B906" t="s">
        <v>9</v>
      </c>
      <c r="C906" t="s">
        <v>38</v>
      </c>
      <c r="D906">
        <v>5</v>
      </c>
      <c r="E906">
        <f>VLOOKUP(B906,'SKU Master'!$B$1:$E$31,4,FALSE)</f>
        <v>109</v>
      </c>
      <c r="F906" s="5">
        <f t="shared" si="28"/>
        <v>545</v>
      </c>
      <c r="G906" t="str">
        <f t="shared" si="29"/>
        <v>Sunday</v>
      </c>
    </row>
    <row r="907" spans="1:7" x14ac:dyDescent="0.3">
      <c r="A907" s="4">
        <v>44297</v>
      </c>
      <c r="B907" t="s">
        <v>10</v>
      </c>
      <c r="C907" t="s">
        <v>38</v>
      </c>
      <c r="D907">
        <v>5</v>
      </c>
      <c r="E907">
        <f>VLOOKUP(B907,'SKU Master'!$B$1:$E$31,4,FALSE)</f>
        <v>122</v>
      </c>
      <c r="F907" s="5">
        <f t="shared" si="28"/>
        <v>610</v>
      </c>
      <c r="G907" t="str">
        <f t="shared" si="29"/>
        <v>Sunday</v>
      </c>
    </row>
    <row r="908" spans="1:7" x14ac:dyDescent="0.3">
      <c r="A908" s="4">
        <v>44297</v>
      </c>
      <c r="B908" t="s">
        <v>11</v>
      </c>
      <c r="C908" t="s">
        <v>38</v>
      </c>
      <c r="D908">
        <v>5</v>
      </c>
      <c r="E908">
        <f>VLOOKUP(B908,'SKU Master'!$B$1:$E$31,4,FALSE)</f>
        <v>96</v>
      </c>
      <c r="F908" s="5">
        <f t="shared" si="28"/>
        <v>480</v>
      </c>
      <c r="G908" t="str">
        <f t="shared" si="29"/>
        <v>Sunday</v>
      </c>
    </row>
    <row r="909" spans="1:7" x14ac:dyDescent="0.3">
      <c r="A909" s="4">
        <v>44297</v>
      </c>
      <c r="B909" t="s">
        <v>12</v>
      </c>
      <c r="C909" t="s">
        <v>38</v>
      </c>
      <c r="D909">
        <v>0</v>
      </c>
      <c r="E909">
        <f>VLOOKUP(B909,'SKU Master'!$B$1:$E$31,4,FALSE)</f>
        <v>73</v>
      </c>
      <c r="F909" s="5">
        <f t="shared" si="28"/>
        <v>0</v>
      </c>
      <c r="G909" t="str">
        <f t="shared" si="29"/>
        <v>Sunday</v>
      </c>
    </row>
    <row r="910" spans="1:7" x14ac:dyDescent="0.3">
      <c r="A910" s="4">
        <v>44297</v>
      </c>
      <c r="B910" t="s">
        <v>14</v>
      </c>
      <c r="C910" t="s">
        <v>38</v>
      </c>
      <c r="D910">
        <v>1</v>
      </c>
      <c r="E910">
        <f>VLOOKUP(B910,'SKU Master'!$B$1:$E$31,4,FALSE)</f>
        <v>225</v>
      </c>
      <c r="F910" s="5">
        <f t="shared" si="28"/>
        <v>225</v>
      </c>
      <c r="G910" t="str">
        <f t="shared" si="29"/>
        <v>Sunday</v>
      </c>
    </row>
    <row r="911" spans="1:7" x14ac:dyDescent="0.3">
      <c r="A911" s="4">
        <v>44297</v>
      </c>
      <c r="B911" t="s">
        <v>16</v>
      </c>
      <c r="C911" t="s">
        <v>38</v>
      </c>
      <c r="D911">
        <v>0</v>
      </c>
      <c r="E911">
        <f>VLOOKUP(B911,'SKU Master'!$B$1:$E$31,4,FALSE)</f>
        <v>559</v>
      </c>
      <c r="F911" s="5">
        <f t="shared" si="28"/>
        <v>0</v>
      </c>
      <c r="G911" t="str">
        <f t="shared" si="29"/>
        <v>Sunday</v>
      </c>
    </row>
    <row r="912" spans="1:7" x14ac:dyDescent="0.3">
      <c r="A912" s="4">
        <v>44297</v>
      </c>
      <c r="B912" t="s">
        <v>17</v>
      </c>
      <c r="C912" t="s">
        <v>38</v>
      </c>
      <c r="D912">
        <v>27</v>
      </c>
      <c r="E912">
        <f>VLOOKUP(B912,'SKU Master'!$B$1:$E$31,4,FALSE)</f>
        <v>3199</v>
      </c>
      <c r="F912" s="5">
        <f t="shared" si="28"/>
        <v>86373</v>
      </c>
      <c r="G912" t="str">
        <f t="shared" si="29"/>
        <v>Sunday</v>
      </c>
    </row>
    <row r="913" spans="1:7" x14ac:dyDescent="0.3">
      <c r="A913" s="4">
        <v>44297</v>
      </c>
      <c r="B913" t="s">
        <v>18</v>
      </c>
      <c r="C913" t="s">
        <v>38</v>
      </c>
      <c r="D913">
        <v>15</v>
      </c>
      <c r="E913">
        <f>VLOOKUP(B913,'SKU Master'!$B$1:$E$31,4,FALSE)</f>
        <v>371</v>
      </c>
      <c r="F913" s="5">
        <f t="shared" si="28"/>
        <v>5565</v>
      </c>
      <c r="G913" t="str">
        <f t="shared" si="29"/>
        <v>Sunday</v>
      </c>
    </row>
    <row r="914" spans="1:7" x14ac:dyDescent="0.3">
      <c r="A914" s="4">
        <v>44297</v>
      </c>
      <c r="B914" t="s">
        <v>19</v>
      </c>
      <c r="C914" t="s">
        <v>38</v>
      </c>
      <c r="D914">
        <v>13</v>
      </c>
      <c r="E914">
        <f>VLOOKUP(B914,'SKU Master'!$B$1:$E$31,4,FALSE)</f>
        <v>2300</v>
      </c>
      <c r="F914" s="5">
        <f t="shared" si="28"/>
        <v>29900</v>
      </c>
      <c r="G914" t="str">
        <f t="shared" si="29"/>
        <v>Sunday</v>
      </c>
    </row>
    <row r="915" spans="1:7" x14ac:dyDescent="0.3">
      <c r="A915" s="4">
        <v>44297</v>
      </c>
      <c r="B915" t="s">
        <v>20</v>
      </c>
      <c r="C915" t="s">
        <v>38</v>
      </c>
      <c r="D915">
        <v>10</v>
      </c>
      <c r="E915">
        <f>VLOOKUP(B915,'SKU Master'!$B$1:$E$31,4,FALSE)</f>
        <v>499</v>
      </c>
      <c r="F915" s="5">
        <f t="shared" si="28"/>
        <v>4990</v>
      </c>
      <c r="G915" t="str">
        <f t="shared" si="29"/>
        <v>Sunday</v>
      </c>
    </row>
    <row r="916" spans="1:7" x14ac:dyDescent="0.3">
      <c r="A916" s="4">
        <v>44297</v>
      </c>
      <c r="B916" t="s">
        <v>21</v>
      </c>
      <c r="C916" t="s">
        <v>38</v>
      </c>
      <c r="D916">
        <v>5</v>
      </c>
      <c r="E916">
        <f>VLOOKUP(B916,'SKU Master'!$B$1:$E$31,4,FALSE)</f>
        <v>299</v>
      </c>
      <c r="F916" s="5">
        <f t="shared" si="28"/>
        <v>1495</v>
      </c>
      <c r="G916" t="str">
        <f t="shared" si="29"/>
        <v>Sunday</v>
      </c>
    </row>
    <row r="917" spans="1:7" x14ac:dyDescent="0.3">
      <c r="A917" s="4">
        <v>44297</v>
      </c>
      <c r="B917" t="s">
        <v>22</v>
      </c>
      <c r="C917" t="s">
        <v>38</v>
      </c>
      <c r="D917">
        <v>2</v>
      </c>
      <c r="E917">
        <f>VLOOKUP(B917,'SKU Master'!$B$1:$E$31,4,FALSE)</f>
        <v>901</v>
      </c>
      <c r="F917" s="5">
        <f t="shared" si="28"/>
        <v>1802</v>
      </c>
      <c r="G917" t="str">
        <f t="shared" si="29"/>
        <v>Sunday</v>
      </c>
    </row>
    <row r="918" spans="1:7" x14ac:dyDescent="0.3">
      <c r="A918" s="4">
        <v>44297</v>
      </c>
      <c r="B918" t="s">
        <v>23</v>
      </c>
      <c r="C918" t="s">
        <v>38</v>
      </c>
      <c r="D918">
        <v>5</v>
      </c>
      <c r="E918">
        <f>VLOOKUP(B918,'SKU Master'!$B$1:$E$31,4,FALSE)</f>
        <v>929</v>
      </c>
      <c r="F918" s="5">
        <f t="shared" si="28"/>
        <v>4645</v>
      </c>
      <c r="G918" t="str">
        <f t="shared" si="29"/>
        <v>Sunday</v>
      </c>
    </row>
    <row r="919" spans="1:7" x14ac:dyDescent="0.3">
      <c r="A919" s="4">
        <v>44297</v>
      </c>
      <c r="B919" t="s">
        <v>24</v>
      </c>
      <c r="C919" t="s">
        <v>38</v>
      </c>
      <c r="D919">
        <v>0</v>
      </c>
      <c r="E919">
        <f>VLOOKUP(B919,'SKU Master'!$B$1:$E$31,4,FALSE)</f>
        <v>1030</v>
      </c>
      <c r="F919" s="5">
        <f t="shared" si="28"/>
        <v>0</v>
      </c>
      <c r="G919" t="str">
        <f t="shared" si="29"/>
        <v>Sunday</v>
      </c>
    </row>
    <row r="920" spans="1:7" x14ac:dyDescent="0.3">
      <c r="A920" s="4">
        <v>44297</v>
      </c>
      <c r="B920" t="s">
        <v>25</v>
      </c>
      <c r="C920" t="s">
        <v>38</v>
      </c>
      <c r="D920">
        <v>1</v>
      </c>
      <c r="E920">
        <f>VLOOKUP(B920,'SKU Master'!$B$1:$E$31,4,FALSE)</f>
        <v>1222</v>
      </c>
      <c r="F920" s="5">
        <f t="shared" si="28"/>
        <v>1222</v>
      </c>
      <c r="G920" t="str">
        <f t="shared" si="29"/>
        <v>Sunday</v>
      </c>
    </row>
    <row r="921" spans="1:7" x14ac:dyDescent="0.3">
      <c r="A921" s="4">
        <v>44297</v>
      </c>
      <c r="B921" t="s">
        <v>26</v>
      </c>
      <c r="C921" t="s">
        <v>38</v>
      </c>
      <c r="D921">
        <v>0</v>
      </c>
      <c r="E921">
        <f>VLOOKUP(B921,'SKU Master'!$B$1:$E$31,4,FALSE)</f>
        <v>649</v>
      </c>
      <c r="F921" s="5">
        <f t="shared" si="28"/>
        <v>0</v>
      </c>
      <c r="G921" t="str">
        <f t="shared" si="29"/>
        <v>Sunday</v>
      </c>
    </row>
    <row r="922" spans="1:7" x14ac:dyDescent="0.3">
      <c r="A922" s="4">
        <v>44297</v>
      </c>
      <c r="B922" t="s">
        <v>27</v>
      </c>
      <c r="C922" t="s">
        <v>38</v>
      </c>
      <c r="D922">
        <v>31</v>
      </c>
      <c r="E922">
        <f>VLOOKUP(B922,'SKU Master'!$B$1:$E$31,4,FALSE)</f>
        <v>1800</v>
      </c>
      <c r="F922" s="5">
        <f t="shared" si="28"/>
        <v>55800</v>
      </c>
      <c r="G922" t="str">
        <f t="shared" si="29"/>
        <v>Sunday</v>
      </c>
    </row>
    <row r="923" spans="1:7" x14ac:dyDescent="0.3">
      <c r="A923" s="4">
        <v>44297</v>
      </c>
      <c r="B923" t="s">
        <v>28</v>
      </c>
      <c r="C923" t="s">
        <v>38</v>
      </c>
      <c r="D923">
        <v>11</v>
      </c>
      <c r="E923">
        <f>VLOOKUP(B923,'SKU Master'!$B$1:$E$31,4,FALSE)</f>
        <v>345</v>
      </c>
      <c r="F923" s="5">
        <f t="shared" si="28"/>
        <v>3795</v>
      </c>
      <c r="G923" t="str">
        <f t="shared" si="29"/>
        <v>Sunday</v>
      </c>
    </row>
    <row r="924" spans="1:7" x14ac:dyDescent="0.3">
      <c r="A924" s="4">
        <v>44297</v>
      </c>
      <c r="B924" t="s">
        <v>29</v>
      </c>
      <c r="C924" t="s">
        <v>38</v>
      </c>
      <c r="D924">
        <v>10</v>
      </c>
      <c r="E924">
        <f>VLOOKUP(B924,'SKU Master'!$B$1:$E$31,4,FALSE)</f>
        <v>350</v>
      </c>
      <c r="F924" s="5">
        <f t="shared" si="28"/>
        <v>3500</v>
      </c>
      <c r="G924" t="str">
        <f t="shared" si="29"/>
        <v>Sunday</v>
      </c>
    </row>
    <row r="925" spans="1:7" x14ac:dyDescent="0.3">
      <c r="A925" s="4">
        <v>44297</v>
      </c>
      <c r="B925" t="s">
        <v>30</v>
      </c>
      <c r="C925" t="s">
        <v>38</v>
      </c>
      <c r="D925">
        <v>7</v>
      </c>
      <c r="E925">
        <f>VLOOKUP(B925,'SKU Master'!$B$1:$E$31,4,FALSE)</f>
        <v>1575</v>
      </c>
      <c r="F925" s="5">
        <f t="shared" si="28"/>
        <v>11025</v>
      </c>
      <c r="G925" t="str">
        <f t="shared" si="29"/>
        <v>Sunday</v>
      </c>
    </row>
    <row r="926" spans="1:7" x14ac:dyDescent="0.3">
      <c r="A926" s="4">
        <v>44297</v>
      </c>
      <c r="B926" t="s">
        <v>31</v>
      </c>
      <c r="C926" t="s">
        <v>38</v>
      </c>
      <c r="D926">
        <v>7</v>
      </c>
      <c r="E926">
        <f>VLOOKUP(B926,'SKU Master'!$B$1:$E$31,4,FALSE)</f>
        <v>1045</v>
      </c>
      <c r="F926" s="5">
        <f t="shared" si="28"/>
        <v>7315</v>
      </c>
      <c r="G926" t="str">
        <f t="shared" si="29"/>
        <v>Sunday</v>
      </c>
    </row>
    <row r="927" spans="1:7" x14ac:dyDescent="0.3">
      <c r="A927" s="4">
        <v>44297</v>
      </c>
      <c r="B927" t="s">
        <v>32</v>
      </c>
      <c r="C927" t="s">
        <v>38</v>
      </c>
      <c r="D927">
        <v>5</v>
      </c>
      <c r="E927">
        <f>VLOOKUP(B927,'SKU Master'!$B$1:$E$31,4,FALSE)</f>
        <v>1186</v>
      </c>
      <c r="F927" s="5">
        <f t="shared" si="28"/>
        <v>5930</v>
      </c>
      <c r="G927" t="str">
        <f t="shared" si="29"/>
        <v>Sunday</v>
      </c>
    </row>
    <row r="928" spans="1:7" x14ac:dyDescent="0.3">
      <c r="A928" s="4">
        <v>44297</v>
      </c>
      <c r="B928" t="s">
        <v>33</v>
      </c>
      <c r="C928" t="s">
        <v>38</v>
      </c>
      <c r="D928">
        <v>2</v>
      </c>
      <c r="E928">
        <f>VLOOKUP(B928,'SKU Master'!$B$1:$E$31,4,FALSE)</f>
        <v>374</v>
      </c>
      <c r="F928" s="5">
        <f t="shared" si="28"/>
        <v>748</v>
      </c>
      <c r="G928" t="str">
        <f t="shared" si="29"/>
        <v>Sunday</v>
      </c>
    </row>
    <row r="929" spans="1:7" x14ac:dyDescent="0.3">
      <c r="A929" s="4">
        <v>44297</v>
      </c>
      <c r="B929" t="s">
        <v>34</v>
      </c>
      <c r="C929" t="s">
        <v>38</v>
      </c>
      <c r="D929">
        <v>1</v>
      </c>
      <c r="E929">
        <f>VLOOKUP(B929,'SKU Master'!$B$1:$E$31,4,FALSE)</f>
        <v>1500</v>
      </c>
      <c r="F929" s="5">
        <f t="shared" si="28"/>
        <v>1500</v>
      </c>
      <c r="G929" t="str">
        <f t="shared" si="29"/>
        <v>Sunday</v>
      </c>
    </row>
    <row r="930" spans="1:7" x14ac:dyDescent="0.3">
      <c r="A930" s="4">
        <v>44297</v>
      </c>
      <c r="B930" t="s">
        <v>35</v>
      </c>
      <c r="C930" t="s">
        <v>38</v>
      </c>
      <c r="D930">
        <v>0</v>
      </c>
      <c r="E930">
        <f>VLOOKUP(B930,'SKU Master'!$B$1:$E$31,4,FALSE)</f>
        <v>1800</v>
      </c>
      <c r="F930" s="5">
        <f t="shared" si="28"/>
        <v>0</v>
      </c>
      <c r="G930" t="str">
        <f t="shared" si="29"/>
        <v>Sunday</v>
      </c>
    </row>
    <row r="931" spans="1:7" x14ac:dyDescent="0.3">
      <c r="A931" s="4">
        <v>44297</v>
      </c>
      <c r="B931" t="s">
        <v>36</v>
      </c>
      <c r="C931" t="s">
        <v>38</v>
      </c>
      <c r="D931">
        <v>0</v>
      </c>
      <c r="E931">
        <f>VLOOKUP(B931,'SKU Master'!$B$1:$E$31,4,FALSE)</f>
        <v>1477</v>
      </c>
      <c r="F931" s="5">
        <f t="shared" si="28"/>
        <v>0</v>
      </c>
      <c r="G931" t="str">
        <f t="shared" si="29"/>
        <v>Sunday</v>
      </c>
    </row>
    <row r="932" spans="1:7" x14ac:dyDescent="0.3">
      <c r="A932" s="4">
        <v>44297</v>
      </c>
      <c r="B932" t="s">
        <v>5</v>
      </c>
      <c r="C932" t="s">
        <v>39</v>
      </c>
      <c r="D932">
        <v>23</v>
      </c>
      <c r="E932">
        <f>VLOOKUP(B932,'SKU Master'!$B$1:$E$31,4,FALSE)</f>
        <v>210</v>
      </c>
      <c r="F932" s="5">
        <f t="shared" si="28"/>
        <v>4830</v>
      </c>
      <c r="G932" t="str">
        <f t="shared" si="29"/>
        <v>Sunday</v>
      </c>
    </row>
    <row r="933" spans="1:7" x14ac:dyDescent="0.3">
      <c r="A933" s="4">
        <v>44297</v>
      </c>
      <c r="B933" t="s">
        <v>6</v>
      </c>
      <c r="C933" t="s">
        <v>39</v>
      </c>
      <c r="D933">
        <v>13</v>
      </c>
      <c r="E933">
        <f>VLOOKUP(B933,'SKU Master'!$B$1:$E$31,4,FALSE)</f>
        <v>199</v>
      </c>
      <c r="F933" s="5">
        <f t="shared" si="28"/>
        <v>2587</v>
      </c>
      <c r="G933" t="str">
        <f t="shared" si="29"/>
        <v>Sunday</v>
      </c>
    </row>
    <row r="934" spans="1:7" x14ac:dyDescent="0.3">
      <c r="A934" s="4">
        <v>44297</v>
      </c>
      <c r="B934" t="s">
        <v>7</v>
      </c>
      <c r="C934" t="s">
        <v>39</v>
      </c>
      <c r="D934">
        <v>8</v>
      </c>
      <c r="E934">
        <f>VLOOKUP(B934,'SKU Master'!$B$1:$E$31,4,FALSE)</f>
        <v>322</v>
      </c>
      <c r="F934" s="5">
        <f t="shared" si="28"/>
        <v>2576</v>
      </c>
      <c r="G934" t="str">
        <f t="shared" si="29"/>
        <v>Sunday</v>
      </c>
    </row>
    <row r="935" spans="1:7" x14ac:dyDescent="0.3">
      <c r="A935" s="4">
        <v>44297</v>
      </c>
      <c r="B935" t="s">
        <v>8</v>
      </c>
      <c r="C935" t="s">
        <v>39</v>
      </c>
      <c r="D935">
        <v>5</v>
      </c>
      <c r="E935">
        <f>VLOOKUP(B935,'SKU Master'!$B$1:$E$31,4,FALSE)</f>
        <v>161</v>
      </c>
      <c r="F935" s="5">
        <f t="shared" si="28"/>
        <v>805</v>
      </c>
      <c r="G935" t="str">
        <f t="shared" si="29"/>
        <v>Sunday</v>
      </c>
    </row>
    <row r="936" spans="1:7" x14ac:dyDescent="0.3">
      <c r="A936" s="4">
        <v>44297</v>
      </c>
      <c r="B936" t="s">
        <v>9</v>
      </c>
      <c r="C936" t="s">
        <v>39</v>
      </c>
      <c r="D936">
        <v>4</v>
      </c>
      <c r="E936">
        <f>VLOOKUP(B936,'SKU Master'!$B$1:$E$31,4,FALSE)</f>
        <v>109</v>
      </c>
      <c r="F936" s="5">
        <f t="shared" si="28"/>
        <v>436</v>
      </c>
      <c r="G936" t="str">
        <f t="shared" si="29"/>
        <v>Sunday</v>
      </c>
    </row>
    <row r="937" spans="1:7" x14ac:dyDescent="0.3">
      <c r="A937" s="4">
        <v>44297</v>
      </c>
      <c r="B937" t="s">
        <v>10</v>
      </c>
      <c r="C937" t="s">
        <v>39</v>
      </c>
      <c r="D937">
        <v>3</v>
      </c>
      <c r="E937">
        <f>VLOOKUP(B937,'SKU Master'!$B$1:$E$31,4,FALSE)</f>
        <v>122</v>
      </c>
      <c r="F937" s="5">
        <f t="shared" si="28"/>
        <v>366</v>
      </c>
      <c r="G937" t="str">
        <f t="shared" si="29"/>
        <v>Sunday</v>
      </c>
    </row>
    <row r="938" spans="1:7" x14ac:dyDescent="0.3">
      <c r="A938" s="4">
        <v>44297</v>
      </c>
      <c r="B938" t="s">
        <v>11</v>
      </c>
      <c r="C938" t="s">
        <v>39</v>
      </c>
      <c r="D938">
        <v>3</v>
      </c>
      <c r="E938">
        <f>VLOOKUP(B938,'SKU Master'!$B$1:$E$31,4,FALSE)</f>
        <v>96</v>
      </c>
      <c r="F938" s="5">
        <f t="shared" si="28"/>
        <v>288</v>
      </c>
      <c r="G938" t="str">
        <f t="shared" si="29"/>
        <v>Sunday</v>
      </c>
    </row>
    <row r="939" spans="1:7" x14ac:dyDescent="0.3">
      <c r="A939" s="4">
        <v>44297</v>
      </c>
      <c r="B939" t="s">
        <v>12</v>
      </c>
      <c r="C939" t="s">
        <v>39</v>
      </c>
      <c r="D939">
        <v>0</v>
      </c>
      <c r="E939">
        <f>VLOOKUP(B939,'SKU Master'!$B$1:$E$31,4,FALSE)</f>
        <v>73</v>
      </c>
      <c r="F939" s="5">
        <f t="shared" si="28"/>
        <v>0</v>
      </c>
      <c r="G939" t="str">
        <f t="shared" si="29"/>
        <v>Sunday</v>
      </c>
    </row>
    <row r="940" spans="1:7" x14ac:dyDescent="0.3">
      <c r="A940" s="4">
        <v>44297</v>
      </c>
      <c r="B940" t="s">
        <v>14</v>
      </c>
      <c r="C940" t="s">
        <v>39</v>
      </c>
      <c r="D940">
        <v>1</v>
      </c>
      <c r="E940">
        <f>VLOOKUP(B940,'SKU Master'!$B$1:$E$31,4,FALSE)</f>
        <v>225</v>
      </c>
      <c r="F940" s="5">
        <f t="shared" si="28"/>
        <v>225</v>
      </c>
      <c r="G940" t="str">
        <f t="shared" si="29"/>
        <v>Sunday</v>
      </c>
    </row>
    <row r="941" spans="1:7" x14ac:dyDescent="0.3">
      <c r="A941" s="4">
        <v>44297</v>
      </c>
      <c r="B941" t="s">
        <v>16</v>
      </c>
      <c r="C941" t="s">
        <v>39</v>
      </c>
      <c r="D941">
        <v>0</v>
      </c>
      <c r="E941">
        <f>VLOOKUP(B941,'SKU Master'!$B$1:$E$31,4,FALSE)</f>
        <v>559</v>
      </c>
      <c r="F941" s="5">
        <f t="shared" si="28"/>
        <v>0</v>
      </c>
      <c r="G941" t="str">
        <f t="shared" si="29"/>
        <v>Sunday</v>
      </c>
    </row>
    <row r="942" spans="1:7" x14ac:dyDescent="0.3">
      <c r="A942" s="4">
        <v>44297</v>
      </c>
      <c r="B942" t="s">
        <v>17</v>
      </c>
      <c r="C942" t="s">
        <v>39</v>
      </c>
      <c r="D942">
        <v>9</v>
      </c>
      <c r="E942">
        <f>VLOOKUP(B942,'SKU Master'!$B$1:$E$31,4,FALSE)</f>
        <v>3199</v>
      </c>
      <c r="F942" s="5">
        <f t="shared" si="28"/>
        <v>28791</v>
      </c>
      <c r="G942" t="str">
        <f t="shared" si="29"/>
        <v>Sunday</v>
      </c>
    </row>
    <row r="943" spans="1:7" x14ac:dyDescent="0.3">
      <c r="A943" s="4">
        <v>44297</v>
      </c>
      <c r="B943" t="s">
        <v>18</v>
      </c>
      <c r="C943" t="s">
        <v>39</v>
      </c>
      <c r="D943">
        <v>13</v>
      </c>
      <c r="E943">
        <f>VLOOKUP(B943,'SKU Master'!$B$1:$E$31,4,FALSE)</f>
        <v>371</v>
      </c>
      <c r="F943" s="5">
        <f t="shared" si="28"/>
        <v>4823</v>
      </c>
      <c r="G943" t="str">
        <f t="shared" si="29"/>
        <v>Sunday</v>
      </c>
    </row>
    <row r="944" spans="1:7" x14ac:dyDescent="0.3">
      <c r="A944" s="4">
        <v>44297</v>
      </c>
      <c r="B944" t="s">
        <v>19</v>
      </c>
      <c r="C944" t="s">
        <v>39</v>
      </c>
      <c r="D944">
        <v>1</v>
      </c>
      <c r="E944">
        <f>VLOOKUP(B944,'SKU Master'!$B$1:$E$31,4,FALSE)</f>
        <v>2300</v>
      </c>
      <c r="F944" s="5">
        <f t="shared" si="28"/>
        <v>2300</v>
      </c>
      <c r="G944" t="str">
        <f t="shared" si="29"/>
        <v>Sunday</v>
      </c>
    </row>
    <row r="945" spans="1:7" x14ac:dyDescent="0.3">
      <c r="A945" s="4">
        <v>44297</v>
      </c>
      <c r="B945" t="s">
        <v>20</v>
      </c>
      <c r="C945" t="s">
        <v>39</v>
      </c>
      <c r="D945">
        <v>4</v>
      </c>
      <c r="E945">
        <f>VLOOKUP(B945,'SKU Master'!$B$1:$E$31,4,FALSE)</f>
        <v>499</v>
      </c>
      <c r="F945" s="5">
        <f t="shared" si="28"/>
        <v>1996</v>
      </c>
      <c r="G945" t="str">
        <f t="shared" si="29"/>
        <v>Sunday</v>
      </c>
    </row>
    <row r="946" spans="1:7" x14ac:dyDescent="0.3">
      <c r="A946" s="4">
        <v>44297</v>
      </c>
      <c r="B946" t="s">
        <v>21</v>
      </c>
      <c r="C946" t="s">
        <v>39</v>
      </c>
      <c r="D946">
        <v>3</v>
      </c>
      <c r="E946">
        <f>VLOOKUP(B946,'SKU Master'!$B$1:$E$31,4,FALSE)</f>
        <v>299</v>
      </c>
      <c r="F946" s="5">
        <f t="shared" si="28"/>
        <v>897</v>
      </c>
      <c r="G946" t="str">
        <f t="shared" si="29"/>
        <v>Sunday</v>
      </c>
    </row>
    <row r="947" spans="1:7" x14ac:dyDescent="0.3">
      <c r="A947" s="4">
        <v>44297</v>
      </c>
      <c r="B947" t="s">
        <v>22</v>
      </c>
      <c r="C947" t="s">
        <v>39</v>
      </c>
      <c r="D947">
        <v>3</v>
      </c>
      <c r="E947">
        <f>VLOOKUP(B947,'SKU Master'!$B$1:$E$31,4,FALSE)</f>
        <v>901</v>
      </c>
      <c r="F947" s="5">
        <f t="shared" si="28"/>
        <v>2703</v>
      </c>
      <c r="G947" t="str">
        <f t="shared" si="29"/>
        <v>Sunday</v>
      </c>
    </row>
    <row r="948" spans="1:7" x14ac:dyDescent="0.3">
      <c r="A948" s="4">
        <v>44297</v>
      </c>
      <c r="B948" t="s">
        <v>23</v>
      </c>
      <c r="C948" t="s">
        <v>39</v>
      </c>
      <c r="D948">
        <v>2</v>
      </c>
      <c r="E948">
        <f>VLOOKUP(B948,'SKU Master'!$B$1:$E$31,4,FALSE)</f>
        <v>929</v>
      </c>
      <c r="F948" s="5">
        <f t="shared" si="28"/>
        <v>1858</v>
      </c>
      <c r="G948" t="str">
        <f t="shared" si="29"/>
        <v>Sunday</v>
      </c>
    </row>
    <row r="949" spans="1:7" x14ac:dyDescent="0.3">
      <c r="A949" s="4">
        <v>44297</v>
      </c>
      <c r="B949" t="s">
        <v>24</v>
      </c>
      <c r="C949" t="s">
        <v>39</v>
      </c>
      <c r="D949">
        <v>0</v>
      </c>
      <c r="E949">
        <f>VLOOKUP(B949,'SKU Master'!$B$1:$E$31,4,FALSE)</f>
        <v>1030</v>
      </c>
      <c r="F949" s="5">
        <f t="shared" si="28"/>
        <v>0</v>
      </c>
      <c r="G949" t="str">
        <f t="shared" si="29"/>
        <v>Sunday</v>
      </c>
    </row>
    <row r="950" spans="1:7" x14ac:dyDescent="0.3">
      <c r="A950" s="4">
        <v>44297</v>
      </c>
      <c r="B950" t="s">
        <v>25</v>
      </c>
      <c r="C950" t="s">
        <v>39</v>
      </c>
      <c r="D950">
        <v>0</v>
      </c>
      <c r="E950">
        <f>VLOOKUP(B950,'SKU Master'!$B$1:$E$31,4,FALSE)</f>
        <v>1222</v>
      </c>
      <c r="F950" s="5">
        <f t="shared" si="28"/>
        <v>0</v>
      </c>
      <c r="G950" t="str">
        <f t="shared" si="29"/>
        <v>Sunday</v>
      </c>
    </row>
    <row r="951" spans="1:7" x14ac:dyDescent="0.3">
      <c r="A951" s="4">
        <v>44297</v>
      </c>
      <c r="B951" t="s">
        <v>26</v>
      </c>
      <c r="C951" t="s">
        <v>39</v>
      </c>
      <c r="D951">
        <v>0</v>
      </c>
      <c r="E951">
        <f>VLOOKUP(B951,'SKU Master'!$B$1:$E$31,4,FALSE)</f>
        <v>649</v>
      </c>
      <c r="F951" s="5">
        <f t="shared" si="28"/>
        <v>0</v>
      </c>
      <c r="G951" t="str">
        <f t="shared" si="29"/>
        <v>Sunday</v>
      </c>
    </row>
    <row r="952" spans="1:7" x14ac:dyDescent="0.3">
      <c r="A952" s="4">
        <v>44297</v>
      </c>
      <c r="B952" t="s">
        <v>27</v>
      </c>
      <c r="C952" t="s">
        <v>39</v>
      </c>
      <c r="D952">
        <v>20</v>
      </c>
      <c r="E952">
        <f>VLOOKUP(B952,'SKU Master'!$B$1:$E$31,4,FALSE)</f>
        <v>1800</v>
      </c>
      <c r="F952" s="5">
        <f t="shared" si="28"/>
        <v>36000</v>
      </c>
      <c r="G952" t="str">
        <f t="shared" si="29"/>
        <v>Sunday</v>
      </c>
    </row>
    <row r="953" spans="1:7" x14ac:dyDescent="0.3">
      <c r="A953" s="4">
        <v>44297</v>
      </c>
      <c r="B953" t="s">
        <v>28</v>
      </c>
      <c r="C953" t="s">
        <v>39</v>
      </c>
      <c r="D953">
        <v>8</v>
      </c>
      <c r="E953">
        <f>VLOOKUP(B953,'SKU Master'!$B$1:$E$31,4,FALSE)</f>
        <v>345</v>
      </c>
      <c r="F953" s="5">
        <f t="shared" si="28"/>
        <v>2760</v>
      </c>
      <c r="G953" t="str">
        <f t="shared" si="29"/>
        <v>Sunday</v>
      </c>
    </row>
    <row r="954" spans="1:7" x14ac:dyDescent="0.3">
      <c r="A954" s="4">
        <v>44297</v>
      </c>
      <c r="B954" t="s">
        <v>29</v>
      </c>
      <c r="C954" t="s">
        <v>39</v>
      </c>
      <c r="D954">
        <v>6</v>
      </c>
      <c r="E954">
        <f>VLOOKUP(B954,'SKU Master'!$B$1:$E$31,4,FALSE)</f>
        <v>350</v>
      </c>
      <c r="F954" s="5">
        <f t="shared" si="28"/>
        <v>2100</v>
      </c>
      <c r="G954" t="str">
        <f t="shared" si="29"/>
        <v>Sunday</v>
      </c>
    </row>
    <row r="955" spans="1:7" x14ac:dyDescent="0.3">
      <c r="A955" s="4">
        <v>44297</v>
      </c>
      <c r="B955" t="s">
        <v>30</v>
      </c>
      <c r="C955" t="s">
        <v>39</v>
      </c>
      <c r="D955">
        <v>5</v>
      </c>
      <c r="E955">
        <f>VLOOKUP(B955,'SKU Master'!$B$1:$E$31,4,FALSE)</f>
        <v>1575</v>
      </c>
      <c r="F955" s="5">
        <f t="shared" si="28"/>
        <v>7875</v>
      </c>
      <c r="G955" t="str">
        <f t="shared" si="29"/>
        <v>Sunday</v>
      </c>
    </row>
    <row r="956" spans="1:7" x14ac:dyDescent="0.3">
      <c r="A956" s="4">
        <v>44297</v>
      </c>
      <c r="B956" t="s">
        <v>31</v>
      </c>
      <c r="C956" t="s">
        <v>39</v>
      </c>
      <c r="D956">
        <v>2</v>
      </c>
      <c r="E956">
        <f>VLOOKUP(B956,'SKU Master'!$B$1:$E$31,4,FALSE)</f>
        <v>1045</v>
      </c>
      <c r="F956" s="5">
        <f t="shared" si="28"/>
        <v>2090</v>
      </c>
      <c r="G956" t="str">
        <f t="shared" si="29"/>
        <v>Sunday</v>
      </c>
    </row>
    <row r="957" spans="1:7" x14ac:dyDescent="0.3">
      <c r="A957" s="4">
        <v>44297</v>
      </c>
      <c r="B957" t="s">
        <v>32</v>
      </c>
      <c r="C957" t="s">
        <v>39</v>
      </c>
      <c r="D957">
        <v>0</v>
      </c>
      <c r="E957">
        <f>VLOOKUP(B957,'SKU Master'!$B$1:$E$31,4,FALSE)</f>
        <v>1186</v>
      </c>
      <c r="F957" s="5">
        <f t="shared" si="28"/>
        <v>0</v>
      </c>
      <c r="G957" t="str">
        <f t="shared" si="29"/>
        <v>Sunday</v>
      </c>
    </row>
    <row r="958" spans="1:7" x14ac:dyDescent="0.3">
      <c r="A958" s="4">
        <v>44297</v>
      </c>
      <c r="B958" t="s">
        <v>33</v>
      </c>
      <c r="C958" t="s">
        <v>39</v>
      </c>
      <c r="D958">
        <v>0</v>
      </c>
      <c r="E958">
        <f>VLOOKUP(B958,'SKU Master'!$B$1:$E$31,4,FALSE)</f>
        <v>374</v>
      </c>
      <c r="F958" s="5">
        <f t="shared" si="28"/>
        <v>0</v>
      </c>
      <c r="G958" t="str">
        <f t="shared" si="29"/>
        <v>Sunday</v>
      </c>
    </row>
    <row r="959" spans="1:7" x14ac:dyDescent="0.3">
      <c r="A959" s="4">
        <v>44297</v>
      </c>
      <c r="B959" t="s">
        <v>34</v>
      </c>
      <c r="C959" t="s">
        <v>39</v>
      </c>
      <c r="D959">
        <v>0</v>
      </c>
      <c r="E959">
        <f>VLOOKUP(B959,'SKU Master'!$B$1:$E$31,4,FALSE)</f>
        <v>1500</v>
      </c>
      <c r="F959" s="5">
        <f t="shared" si="28"/>
        <v>0</v>
      </c>
      <c r="G959" t="str">
        <f t="shared" si="29"/>
        <v>Sunday</v>
      </c>
    </row>
    <row r="960" spans="1:7" x14ac:dyDescent="0.3">
      <c r="A960" s="4">
        <v>44297</v>
      </c>
      <c r="B960" t="s">
        <v>35</v>
      </c>
      <c r="C960" t="s">
        <v>39</v>
      </c>
      <c r="D960">
        <v>0</v>
      </c>
      <c r="E960">
        <f>VLOOKUP(B960,'SKU Master'!$B$1:$E$31,4,FALSE)</f>
        <v>1800</v>
      </c>
      <c r="F960" s="5">
        <f t="shared" si="28"/>
        <v>0</v>
      </c>
      <c r="G960" t="str">
        <f t="shared" si="29"/>
        <v>Sunday</v>
      </c>
    </row>
    <row r="961" spans="1:7" x14ac:dyDescent="0.3">
      <c r="A961" s="4">
        <v>44297</v>
      </c>
      <c r="B961" t="s">
        <v>36</v>
      </c>
      <c r="C961" t="s">
        <v>39</v>
      </c>
      <c r="D961">
        <v>0</v>
      </c>
      <c r="E961">
        <f>VLOOKUP(B961,'SKU Master'!$B$1:$E$31,4,FALSE)</f>
        <v>1477</v>
      </c>
      <c r="F961" s="5">
        <f t="shared" si="28"/>
        <v>0</v>
      </c>
      <c r="G961" t="str">
        <f t="shared" si="29"/>
        <v>Sunday</v>
      </c>
    </row>
    <row r="962" spans="1:7" x14ac:dyDescent="0.3">
      <c r="A962" s="4">
        <v>44297</v>
      </c>
      <c r="B962" t="s">
        <v>5</v>
      </c>
      <c r="C962" t="s">
        <v>40</v>
      </c>
      <c r="D962">
        <v>11</v>
      </c>
      <c r="E962">
        <f>VLOOKUP(B962,'SKU Master'!$B$1:$E$31,4,FALSE)</f>
        <v>210</v>
      </c>
      <c r="F962" s="5">
        <f t="shared" ref="F962:F1025" si="30">D962*E962</f>
        <v>2310</v>
      </c>
      <c r="G962" t="str">
        <f t="shared" ref="G962:G1025" si="31">TEXT(A962,"dddd")</f>
        <v>Sunday</v>
      </c>
    </row>
    <row r="963" spans="1:7" x14ac:dyDescent="0.3">
      <c r="A963" s="4">
        <v>44297</v>
      </c>
      <c r="B963" t="s">
        <v>6</v>
      </c>
      <c r="C963" t="s">
        <v>40</v>
      </c>
      <c r="D963">
        <v>6</v>
      </c>
      <c r="E963">
        <f>VLOOKUP(B963,'SKU Master'!$B$1:$E$31,4,FALSE)</f>
        <v>199</v>
      </c>
      <c r="F963" s="5">
        <f t="shared" si="30"/>
        <v>1194</v>
      </c>
      <c r="G963" t="str">
        <f t="shared" si="31"/>
        <v>Sunday</v>
      </c>
    </row>
    <row r="964" spans="1:7" x14ac:dyDescent="0.3">
      <c r="A964" s="4">
        <v>44297</v>
      </c>
      <c r="B964" t="s">
        <v>7</v>
      </c>
      <c r="C964" t="s">
        <v>40</v>
      </c>
      <c r="D964">
        <v>5</v>
      </c>
      <c r="E964">
        <f>VLOOKUP(B964,'SKU Master'!$B$1:$E$31,4,FALSE)</f>
        <v>322</v>
      </c>
      <c r="F964" s="5">
        <f t="shared" si="30"/>
        <v>1610</v>
      </c>
      <c r="G964" t="str">
        <f t="shared" si="31"/>
        <v>Sunday</v>
      </c>
    </row>
    <row r="965" spans="1:7" x14ac:dyDescent="0.3">
      <c r="A965" s="4">
        <v>44297</v>
      </c>
      <c r="B965" t="s">
        <v>8</v>
      </c>
      <c r="C965" t="s">
        <v>40</v>
      </c>
      <c r="D965">
        <v>3</v>
      </c>
      <c r="E965">
        <f>VLOOKUP(B965,'SKU Master'!$B$1:$E$31,4,FALSE)</f>
        <v>161</v>
      </c>
      <c r="F965" s="5">
        <f t="shared" si="30"/>
        <v>483</v>
      </c>
      <c r="G965" t="str">
        <f t="shared" si="31"/>
        <v>Sunday</v>
      </c>
    </row>
    <row r="966" spans="1:7" x14ac:dyDescent="0.3">
      <c r="A966" s="4">
        <v>44297</v>
      </c>
      <c r="B966" t="s">
        <v>9</v>
      </c>
      <c r="C966" t="s">
        <v>40</v>
      </c>
      <c r="D966">
        <v>3</v>
      </c>
      <c r="E966">
        <f>VLOOKUP(B966,'SKU Master'!$B$1:$E$31,4,FALSE)</f>
        <v>109</v>
      </c>
      <c r="F966" s="5">
        <f t="shared" si="30"/>
        <v>327</v>
      </c>
      <c r="G966" t="str">
        <f t="shared" si="31"/>
        <v>Sunday</v>
      </c>
    </row>
    <row r="967" spans="1:7" x14ac:dyDescent="0.3">
      <c r="A967" s="4">
        <v>44297</v>
      </c>
      <c r="B967" t="s">
        <v>10</v>
      </c>
      <c r="C967" t="s">
        <v>40</v>
      </c>
      <c r="D967">
        <v>2</v>
      </c>
      <c r="E967">
        <f>VLOOKUP(B967,'SKU Master'!$B$1:$E$31,4,FALSE)</f>
        <v>122</v>
      </c>
      <c r="F967" s="5">
        <f t="shared" si="30"/>
        <v>244</v>
      </c>
      <c r="G967" t="str">
        <f t="shared" si="31"/>
        <v>Sunday</v>
      </c>
    </row>
    <row r="968" spans="1:7" x14ac:dyDescent="0.3">
      <c r="A968" s="4">
        <v>44297</v>
      </c>
      <c r="B968" t="s">
        <v>11</v>
      </c>
      <c r="C968" t="s">
        <v>40</v>
      </c>
      <c r="D968">
        <v>2</v>
      </c>
      <c r="E968">
        <f>VLOOKUP(B968,'SKU Master'!$B$1:$E$31,4,FALSE)</f>
        <v>96</v>
      </c>
      <c r="F968" s="5">
        <f t="shared" si="30"/>
        <v>192</v>
      </c>
      <c r="G968" t="str">
        <f t="shared" si="31"/>
        <v>Sunday</v>
      </c>
    </row>
    <row r="969" spans="1:7" x14ac:dyDescent="0.3">
      <c r="A969" s="4">
        <v>44297</v>
      </c>
      <c r="B969" t="s">
        <v>12</v>
      </c>
      <c r="C969" t="s">
        <v>40</v>
      </c>
      <c r="D969">
        <v>0</v>
      </c>
      <c r="E969">
        <f>VLOOKUP(B969,'SKU Master'!$B$1:$E$31,4,FALSE)</f>
        <v>73</v>
      </c>
      <c r="F969" s="5">
        <f t="shared" si="30"/>
        <v>0</v>
      </c>
      <c r="G969" t="str">
        <f t="shared" si="31"/>
        <v>Sunday</v>
      </c>
    </row>
    <row r="970" spans="1:7" x14ac:dyDescent="0.3">
      <c r="A970" s="4">
        <v>44297</v>
      </c>
      <c r="B970" t="s">
        <v>14</v>
      </c>
      <c r="C970" t="s">
        <v>40</v>
      </c>
      <c r="D970">
        <v>2</v>
      </c>
      <c r="E970">
        <f>VLOOKUP(B970,'SKU Master'!$B$1:$E$31,4,FALSE)</f>
        <v>225</v>
      </c>
      <c r="F970" s="5">
        <f t="shared" si="30"/>
        <v>450</v>
      </c>
      <c r="G970" t="str">
        <f t="shared" si="31"/>
        <v>Sunday</v>
      </c>
    </row>
    <row r="971" spans="1:7" x14ac:dyDescent="0.3">
      <c r="A971" s="4">
        <v>44297</v>
      </c>
      <c r="B971" t="s">
        <v>16</v>
      </c>
      <c r="C971" t="s">
        <v>40</v>
      </c>
      <c r="D971">
        <v>2</v>
      </c>
      <c r="E971">
        <f>VLOOKUP(B971,'SKU Master'!$B$1:$E$31,4,FALSE)</f>
        <v>559</v>
      </c>
      <c r="F971" s="5">
        <f t="shared" si="30"/>
        <v>1118</v>
      </c>
      <c r="G971" t="str">
        <f t="shared" si="31"/>
        <v>Sunday</v>
      </c>
    </row>
    <row r="972" spans="1:7" x14ac:dyDescent="0.3">
      <c r="A972" s="4">
        <v>44297</v>
      </c>
      <c r="B972" t="s">
        <v>17</v>
      </c>
      <c r="C972" t="s">
        <v>40</v>
      </c>
      <c r="D972">
        <v>21</v>
      </c>
      <c r="E972">
        <f>VLOOKUP(B972,'SKU Master'!$B$1:$E$31,4,FALSE)</f>
        <v>3199</v>
      </c>
      <c r="F972" s="5">
        <f t="shared" si="30"/>
        <v>67179</v>
      </c>
      <c r="G972" t="str">
        <f t="shared" si="31"/>
        <v>Sunday</v>
      </c>
    </row>
    <row r="973" spans="1:7" x14ac:dyDescent="0.3">
      <c r="A973" s="4">
        <v>44297</v>
      </c>
      <c r="B973" t="s">
        <v>18</v>
      </c>
      <c r="C973" t="s">
        <v>40</v>
      </c>
      <c r="D973">
        <v>1</v>
      </c>
      <c r="E973">
        <f>VLOOKUP(B973,'SKU Master'!$B$1:$E$31,4,FALSE)</f>
        <v>371</v>
      </c>
      <c r="F973" s="5">
        <f t="shared" si="30"/>
        <v>371</v>
      </c>
      <c r="G973" t="str">
        <f t="shared" si="31"/>
        <v>Sunday</v>
      </c>
    </row>
    <row r="974" spans="1:7" x14ac:dyDescent="0.3">
      <c r="A974" s="4">
        <v>44297</v>
      </c>
      <c r="B974" t="s">
        <v>19</v>
      </c>
      <c r="C974" t="s">
        <v>40</v>
      </c>
      <c r="D974">
        <v>10</v>
      </c>
      <c r="E974">
        <f>VLOOKUP(B974,'SKU Master'!$B$1:$E$31,4,FALSE)</f>
        <v>2300</v>
      </c>
      <c r="F974" s="5">
        <f t="shared" si="30"/>
        <v>23000</v>
      </c>
      <c r="G974" t="str">
        <f t="shared" si="31"/>
        <v>Sunday</v>
      </c>
    </row>
    <row r="975" spans="1:7" x14ac:dyDescent="0.3">
      <c r="A975" s="4">
        <v>44297</v>
      </c>
      <c r="B975" t="s">
        <v>20</v>
      </c>
      <c r="C975" t="s">
        <v>40</v>
      </c>
      <c r="D975">
        <v>5</v>
      </c>
      <c r="E975">
        <f>VLOOKUP(B975,'SKU Master'!$B$1:$E$31,4,FALSE)</f>
        <v>499</v>
      </c>
      <c r="F975" s="5">
        <f t="shared" si="30"/>
        <v>2495</v>
      </c>
      <c r="G975" t="str">
        <f t="shared" si="31"/>
        <v>Sunday</v>
      </c>
    </row>
    <row r="976" spans="1:7" x14ac:dyDescent="0.3">
      <c r="A976" s="4">
        <v>44297</v>
      </c>
      <c r="B976" t="s">
        <v>21</v>
      </c>
      <c r="C976" t="s">
        <v>40</v>
      </c>
      <c r="D976">
        <v>3</v>
      </c>
      <c r="E976">
        <f>VLOOKUP(B976,'SKU Master'!$B$1:$E$31,4,FALSE)</f>
        <v>299</v>
      </c>
      <c r="F976" s="5">
        <f t="shared" si="30"/>
        <v>897</v>
      </c>
      <c r="G976" t="str">
        <f t="shared" si="31"/>
        <v>Sunday</v>
      </c>
    </row>
    <row r="977" spans="1:7" x14ac:dyDescent="0.3">
      <c r="A977" s="4">
        <v>44297</v>
      </c>
      <c r="B977" t="s">
        <v>22</v>
      </c>
      <c r="C977" t="s">
        <v>40</v>
      </c>
      <c r="D977">
        <v>1</v>
      </c>
      <c r="E977">
        <f>VLOOKUP(B977,'SKU Master'!$B$1:$E$31,4,FALSE)</f>
        <v>901</v>
      </c>
      <c r="F977" s="5">
        <f t="shared" si="30"/>
        <v>901</v>
      </c>
      <c r="G977" t="str">
        <f t="shared" si="31"/>
        <v>Sunday</v>
      </c>
    </row>
    <row r="978" spans="1:7" x14ac:dyDescent="0.3">
      <c r="A978" s="4">
        <v>44297</v>
      </c>
      <c r="B978" t="s">
        <v>23</v>
      </c>
      <c r="C978" t="s">
        <v>40</v>
      </c>
      <c r="D978">
        <v>3</v>
      </c>
      <c r="E978">
        <f>VLOOKUP(B978,'SKU Master'!$B$1:$E$31,4,FALSE)</f>
        <v>929</v>
      </c>
      <c r="F978" s="5">
        <f t="shared" si="30"/>
        <v>2787</v>
      </c>
      <c r="G978" t="str">
        <f t="shared" si="31"/>
        <v>Sunday</v>
      </c>
    </row>
    <row r="979" spans="1:7" x14ac:dyDescent="0.3">
      <c r="A979" s="4">
        <v>44297</v>
      </c>
      <c r="B979" t="s">
        <v>24</v>
      </c>
      <c r="C979" t="s">
        <v>40</v>
      </c>
      <c r="D979">
        <v>1</v>
      </c>
      <c r="E979">
        <f>VLOOKUP(B979,'SKU Master'!$B$1:$E$31,4,FALSE)</f>
        <v>1030</v>
      </c>
      <c r="F979" s="5">
        <f t="shared" si="30"/>
        <v>1030</v>
      </c>
      <c r="G979" t="str">
        <f t="shared" si="31"/>
        <v>Sunday</v>
      </c>
    </row>
    <row r="980" spans="1:7" x14ac:dyDescent="0.3">
      <c r="A980" s="4">
        <v>44297</v>
      </c>
      <c r="B980" t="s">
        <v>25</v>
      </c>
      <c r="C980" t="s">
        <v>40</v>
      </c>
      <c r="D980">
        <v>1</v>
      </c>
      <c r="E980">
        <f>VLOOKUP(B980,'SKU Master'!$B$1:$E$31,4,FALSE)</f>
        <v>1222</v>
      </c>
      <c r="F980" s="5">
        <f t="shared" si="30"/>
        <v>1222</v>
      </c>
      <c r="G980" t="str">
        <f t="shared" si="31"/>
        <v>Sunday</v>
      </c>
    </row>
    <row r="981" spans="1:7" x14ac:dyDescent="0.3">
      <c r="A981" s="4">
        <v>44297</v>
      </c>
      <c r="B981" t="s">
        <v>26</v>
      </c>
      <c r="C981" t="s">
        <v>40</v>
      </c>
      <c r="D981">
        <v>2</v>
      </c>
      <c r="E981">
        <f>VLOOKUP(B981,'SKU Master'!$B$1:$E$31,4,FALSE)</f>
        <v>649</v>
      </c>
      <c r="F981" s="5">
        <f t="shared" si="30"/>
        <v>1298</v>
      </c>
      <c r="G981" t="str">
        <f t="shared" si="31"/>
        <v>Sunday</v>
      </c>
    </row>
    <row r="982" spans="1:7" x14ac:dyDescent="0.3">
      <c r="A982" s="4">
        <v>44297</v>
      </c>
      <c r="B982" t="s">
        <v>27</v>
      </c>
      <c r="C982" t="s">
        <v>40</v>
      </c>
      <c r="D982">
        <v>12</v>
      </c>
      <c r="E982">
        <f>VLOOKUP(B982,'SKU Master'!$B$1:$E$31,4,FALSE)</f>
        <v>1800</v>
      </c>
      <c r="F982" s="5">
        <f t="shared" si="30"/>
        <v>21600</v>
      </c>
      <c r="G982" t="str">
        <f t="shared" si="31"/>
        <v>Sunday</v>
      </c>
    </row>
    <row r="983" spans="1:7" x14ac:dyDescent="0.3">
      <c r="A983" s="4">
        <v>44297</v>
      </c>
      <c r="B983" t="s">
        <v>28</v>
      </c>
      <c r="C983" t="s">
        <v>40</v>
      </c>
      <c r="D983">
        <v>8</v>
      </c>
      <c r="E983">
        <f>VLOOKUP(B983,'SKU Master'!$B$1:$E$31,4,FALSE)</f>
        <v>345</v>
      </c>
      <c r="F983" s="5">
        <f t="shared" si="30"/>
        <v>2760</v>
      </c>
      <c r="G983" t="str">
        <f t="shared" si="31"/>
        <v>Sunday</v>
      </c>
    </row>
    <row r="984" spans="1:7" x14ac:dyDescent="0.3">
      <c r="A984" s="4">
        <v>44297</v>
      </c>
      <c r="B984" t="s">
        <v>29</v>
      </c>
      <c r="C984" t="s">
        <v>40</v>
      </c>
      <c r="D984">
        <v>4</v>
      </c>
      <c r="E984">
        <f>VLOOKUP(B984,'SKU Master'!$B$1:$E$31,4,FALSE)</f>
        <v>350</v>
      </c>
      <c r="F984" s="5">
        <f t="shared" si="30"/>
        <v>1400</v>
      </c>
      <c r="G984" t="str">
        <f t="shared" si="31"/>
        <v>Sunday</v>
      </c>
    </row>
    <row r="985" spans="1:7" x14ac:dyDescent="0.3">
      <c r="A985" s="4">
        <v>44297</v>
      </c>
      <c r="B985" t="s">
        <v>30</v>
      </c>
      <c r="C985" t="s">
        <v>40</v>
      </c>
      <c r="D985">
        <v>3</v>
      </c>
      <c r="E985">
        <f>VLOOKUP(B985,'SKU Master'!$B$1:$E$31,4,FALSE)</f>
        <v>1575</v>
      </c>
      <c r="F985" s="5">
        <f t="shared" si="30"/>
        <v>4725</v>
      </c>
      <c r="G985" t="str">
        <f t="shared" si="31"/>
        <v>Sunday</v>
      </c>
    </row>
    <row r="986" spans="1:7" x14ac:dyDescent="0.3">
      <c r="A986" s="4">
        <v>44297</v>
      </c>
      <c r="B986" t="s">
        <v>31</v>
      </c>
      <c r="C986" t="s">
        <v>40</v>
      </c>
      <c r="D986">
        <v>5</v>
      </c>
      <c r="E986">
        <f>VLOOKUP(B986,'SKU Master'!$B$1:$E$31,4,FALSE)</f>
        <v>1045</v>
      </c>
      <c r="F986" s="5">
        <f t="shared" si="30"/>
        <v>5225</v>
      </c>
      <c r="G986" t="str">
        <f t="shared" si="31"/>
        <v>Sunday</v>
      </c>
    </row>
    <row r="987" spans="1:7" x14ac:dyDescent="0.3">
      <c r="A987" s="4">
        <v>44297</v>
      </c>
      <c r="B987" t="s">
        <v>32</v>
      </c>
      <c r="C987" t="s">
        <v>40</v>
      </c>
      <c r="D987">
        <v>5</v>
      </c>
      <c r="E987">
        <f>VLOOKUP(B987,'SKU Master'!$B$1:$E$31,4,FALSE)</f>
        <v>1186</v>
      </c>
      <c r="F987" s="5">
        <f t="shared" si="30"/>
        <v>5930</v>
      </c>
      <c r="G987" t="str">
        <f t="shared" si="31"/>
        <v>Sunday</v>
      </c>
    </row>
    <row r="988" spans="1:7" x14ac:dyDescent="0.3">
      <c r="A988" s="4">
        <v>44297</v>
      </c>
      <c r="B988" t="s">
        <v>33</v>
      </c>
      <c r="C988" t="s">
        <v>40</v>
      </c>
      <c r="D988">
        <v>3</v>
      </c>
      <c r="E988">
        <f>VLOOKUP(B988,'SKU Master'!$B$1:$E$31,4,FALSE)</f>
        <v>374</v>
      </c>
      <c r="F988" s="5">
        <f t="shared" si="30"/>
        <v>1122</v>
      </c>
      <c r="G988" t="str">
        <f t="shared" si="31"/>
        <v>Sunday</v>
      </c>
    </row>
    <row r="989" spans="1:7" x14ac:dyDescent="0.3">
      <c r="A989" s="4">
        <v>44297</v>
      </c>
      <c r="B989" t="s">
        <v>34</v>
      </c>
      <c r="C989" t="s">
        <v>40</v>
      </c>
      <c r="D989">
        <v>2</v>
      </c>
      <c r="E989">
        <f>VLOOKUP(B989,'SKU Master'!$B$1:$E$31,4,FALSE)</f>
        <v>1500</v>
      </c>
      <c r="F989" s="5">
        <f t="shared" si="30"/>
        <v>3000</v>
      </c>
      <c r="G989" t="str">
        <f t="shared" si="31"/>
        <v>Sunday</v>
      </c>
    </row>
    <row r="990" spans="1:7" x14ac:dyDescent="0.3">
      <c r="A990" s="4">
        <v>44297</v>
      </c>
      <c r="B990" t="s">
        <v>35</v>
      </c>
      <c r="C990" t="s">
        <v>40</v>
      </c>
      <c r="D990">
        <v>2</v>
      </c>
      <c r="E990">
        <f>VLOOKUP(B990,'SKU Master'!$B$1:$E$31,4,FALSE)</f>
        <v>1800</v>
      </c>
      <c r="F990" s="5">
        <f t="shared" si="30"/>
        <v>3600</v>
      </c>
      <c r="G990" t="str">
        <f t="shared" si="31"/>
        <v>Sunday</v>
      </c>
    </row>
    <row r="991" spans="1:7" x14ac:dyDescent="0.3">
      <c r="A991" s="4">
        <v>44297</v>
      </c>
      <c r="B991" t="s">
        <v>36</v>
      </c>
      <c r="C991" t="s">
        <v>40</v>
      </c>
      <c r="D991">
        <v>0</v>
      </c>
      <c r="E991">
        <f>VLOOKUP(B991,'SKU Master'!$B$1:$E$31,4,FALSE)</f>
        <v>1477</v>
      </c>
      <c r="F991" s="5">
        <f t="shared" si="30"/>
        <v>0</v>
      </c>
      <c r="G991" t="str">
        <f t="shared" si="31"/>
        <v>Sunday</v>
      </c>
    </row>
    <row r="992" spans="1:7" x14ac:dyDescent="0.3">
      <c r="A992" s="4">
        <v>44298</v>
      </c>
      <c r="B992" t="s">
        <v>5</v>
      </c>
      <c r="C992" t="s">
        <v>38</v>
      </c>
      <c r="D992">
        <v>35</v>
      </c>
      <c r="E992">
        <f>VLOOKUP(B992,'SKU Master'!$B$1:$E$31,4,FALSE)</f>
        <v>210</v>
      </c>
      <c r="F992" s="5">
        <f t="shared" si="30"/>
        <v>7350</v>
      </c>
      <c r="G992" t="str">
        <f t="shared" si="31"/>
        <v>Monday</v>
      </c>
    </row>
    <row r="993" spans="1:7" x14ac:dyDescent="0.3">
      <c r="A993" s="4">
        <v>44298</v>
      </c>
      <c r="B993" t="s">
        <v>6</v>
      </c>
      <c r="C993" t="s">
        <v>38</v>
      </c>
      <c r="D993">
        <v>12</v>
      </c>
      <c r="E993">
        <f>VLOOKUP(B993,'SKU Master'!$B$1:$E$31,4,FALSE)</f>
        <v>199</v>
      </c>
      <c r="F993" s="5">
        <f t="shared" si="30"/>
        <v>2388</v>
      </c>
      <c r="G993" t="str">
        <f t="shared" si="31"/>
        <v>Monday</v>
      </c>
    </row>
    <row r="994" spans="1:7" x14ac:dyDescent="0.3">
      <c r="A994" s="4">
        <v>44298</v>
      </c>
      <c r="B994" t="s">
        <v>7</v>
      </c>
      <c r="C994" t="s">
        <v>38</v>
      </c>
      <c r="D994">
        <v>10</v>
      </c>
      <c r="E994">
        <f>VLOOKUP(B994,'SKU Master'!$B$1:$E$31,4,FALSE)</f>
        <v>322</v>
      </c>
      <c r="F994" s="5">
        <f t="shared" si="30"/>
        <v>3220</v>
      </c>
      <c r="G994" t="str">
        <f t="shared" si="31"/>
        <v>Monday</v>
      </c>
    </row>
    <row r="995" spans="1:7" x14ac:dyDescent="0.3">
      <c r="A995" s="4">
        <v>44298</v>
      </c>
      <c r="B995" t="s">
        <v>8</v>
      </c>
      <c r="C995" t="s">
        <v>38</v>
      </c>
      <c r="D995">
        <v>8</v>
      </c>
      <c r="E995">
        <f>VLOOKUP(B995,'SKU Master'!$B$1:$E$31,4,FALSE)</f>
        <v>161</v>
      </c>
      <c r="F995" s="5">
        <f t="shared" si="30"/>
        <v>1288</v>
      </c>
      <c r="G995" t="str">
        <f t="shared" si="31"/>
        <v>Monday</v>
      </c>
    </row>
    <row r="996" spans="1:7" x14ac:dyDescent="0.3">
      <c r="A996" s="4">
        <v>44298</v>
      </c>
      <c r="B996" t="s">
        <v>9</v>
      </c>
      <c r="C996" t="s">
        <v>38</v>
      </c>
      <c r="D996">
        <v>4</v>
      </c>
      <c r="E996">
        <f>VLOOKUP(B996,'SKU Master'!$B$1:$E$31,4,FALSE)</f>
        <v>109</v>
      </c>
      <c r="F996" s="5">
        <f t="shared" si="30"/>
        <v>436</v>
      </c>
      <c r="G996" t="str">
        <f t="shared" si="31"/>
        <v>Monday</v>
      </c>
    </row>
    <row r="997" spans="1:7" x14ac:dyDescent="0.3">
      <c r="A997" s="4">
        <v>44298</v>
      </c>
      <c r="B997" t="s">
        <v>10</v>
      </c>
      <c r="C997" t="s">
        <v>38</v>
      </c>
      <c r="D997">
        <v>2</v>
      </c>
      <c r="E997">
        <f>VLOOKUP(B997,'SKU Master'!$B$1:$E$31,4,FALSE)</f>
        <v>122</v>
      </c>
      <c r="F997" s="5">
        <f t="shared" si="30"/>
        <v>244</v>
      </c>
      <c r="G997" t="str">
        <f t="shared" si="31"/>
        <v>Monday</v>
      </c>
    </row>
    <row r="998" spans="1:7" x14ac:dyDescent="0.3">
      <c r="A998" s="4">
        <v>44298</v>
      </c>
      <c r="B998" t="s">
        <v>11</v>
      </c>
      <c r="C998" t="s">
        <v>38</v>
      </c>
      <c r="D998">
        <v>5</v>
      </c>
      <c r="E998">
        <f>VLOOKUP(B998,'SKU Master'!$B$1:$E$31,4,FALSE)</f>
        <v>96</v>
      </c>
      <c r="F998" s="5">
        <f t="shared" si="30"/>
        <v>480</v>
      </c>
      <c r="G998" t="str">
        <f t="shared" si="31"/>
        <v>Monday</v>
      </c>
    </row>
    <row r="999" spans="1:7" x14ac:dyDescent="0.3">
      <c r="A999" s="4">
        <v>44298</v>
      </c>
      <c r="B999" t="s">
        <v>12</v>
      </c>
      <c r="C999" t="s">
        <v>38</v>
      </c>
      <c r="D999">
        <v>0</v>
      </c>
      <c r="E999">
        <f>VLOOKUP(B999,'SKU Master'!$B$1:$E$31,4,FALSE)</f>
        <v>73</v>
      </c>
      <c r="F999" s="5">
        <f t="shared" si="30"/>
        <v>0</v>
      </c>
      <c r="G999" t="str">
        <f t="shared" si="31"/>
        <v>Monday</v>
      </c>
    </row>
    <row r="1000" spans="1:7" x14ac:dyDescent="0.3">
      <c r="A1000" s="4">
        <v>44298</v>
      </c>
      <c r="B1000" t="s">
        <v>14</v>
      </c>
      <c r="C1000" t="s">
        <v>38</v>
      </c>
      <c r="D1000">
        <v>2</v>
      </c>
      <c r="E1000">
        <f>VLOOKUP(B1000,'SKU Master'!$B$1:$E$31,4,FALSE)</f>
        <v>225</v>
      </c>
      <c r="F1000" s="5">
        <f t="shared" si="30"/>
        <v>450</v>
      </c>
      <c r="G1000" t="str">
        <f t="shared" si="31"/>
        <v>Monday</v>
      </c>
    </row>
    <row r="1001" spans="1:7" x14ac:dyDescent="0.3">
      <c r="A1001" s="4">
        <v>44298</v>
      </c>
      <c r="B1001" t="s">
        <v>16</v>
      </c>
      <c r="C1001" t="s">
        <v>38</v>
      </c>
      <c r="D1001">
        <v>1</v>
      </c>
      <c r="E1001">
        <f>VLOOKUP(B1001,'SKU Master'!$B$1:$E$31,4,FALSE)</f>
        <v>559</v>
      </c>
      <c r="F1001" s="5">
        <f t="shared" si="30"/>
        <v>559</v>
      </c>
      <c r="G1001" t="str">
        <f t="shared" si="31"/>
        <v>Monday</v>
      </c>
    </row>
    <row r="1002" spans="1:7" x14ac:dyDescent="0.3">
      <c r="A1002" s="4">
        <v>44298</v>
      </c>
      <c r="B1002" t="s">
        <v>17</v>
      </c>
      <c r="C1002" t="s">
        <v>38</v>
      </c>
      <c r="D1002">
        <v>25</v>
      </c>
      <c r="E1002">
        <f>VLOOKUP(B1002,'SKU Master'!$B$1:$E$31,4,FALSE)</f>
        <v>3199</v>
      </c>
      <c r="F1002" s="5">
        <f t="shared" si="30"/>
        <v>79975</v>
      </c>
      <c r="G1002" t="str">
        <f t="shared" si="31"/>
        <v>Monday</v>
      </c>
    </row>
    <row r="1003" spans="1:7" x14ac:dyDescent="0.3">
      <c r="A1003" s="4">
        <v>44298</v>
      </c>
      <c r="B1003" t="s">
        <v>18</v>
      </c>
      <c r="C1003" t="s">
        <v>38</v>
      </c>
      <c r="D1003">
        <v>10</v>
      </c>
      <c r="E1003">
        <f>VLOOKUP(B1003,'SKU Master'!$B$1:$E$31,4,FALSE)</f>
        <v>371</v>
      </c>
      <c r="F1003" s="5">
        <f t="shared" si="30"/>
        <v>3710</v>
      </c>
      <c r="G1003" t="str">
        <f t="shared" si="31"/>
        <v>Monday</v>
      </c>
    </row>
    <row r="1004" spans="1:7" x14ac:dyDescent="0.3">
      <c r="A1004" s="4">
        <v>44298</v>
      </c>
      <c r="B1004" t="s">
        <v>19</v>
      </c>
      <c r="C1004" t="s">
        <v>38</v>
      </c>
      <c r="D1004">
        <v>9</v>
      </c>
      <c r="E1004">
        <f>VLOOKUP(B1004,'SKU Master'!$B$1:$E$31,4,FALSE)</f>
        <v>2300</v>
      </c>
      <c r="F1004" s="5">
        <f t="shared" si="30"/>
        <v>20700</v>
      </c>
      <c r="G1004" t="str">
        <f t="shared" si="31"/>
        <v>Monday</v>
      </c>
    </row>
    <row r="1005" spans="1:7" x14ac:dyDescent="0.3">
      <c r="A1005" s="4">
        <v>44298</v>
      </c>
      <c r="B1005" t="s">
        <v>20</v>
      </c>
      <c r="C1005" t="s">
        <v>38</v>
      </c>
      <c r="D1005">
        <v>9</v>
      </c>
      <c r="E1005">
        <f>VLOOKUP(B1005,'SKU Master'!$B$1:$E$31,4,FALSE)</f>
        <v>499</v>
      </c>
      <c r="F1005" s="5">
        <f t="shared" si="30"/>
        <v>4491</v>
      </c>
      <c r="G1005" t="str">
        <f t="shared" si="31"/>
        <v>Monday</v>
      </c>
    </row>
    <row r="1006" spans="1:7" x14ac:dyDescent="0.3">
      <c r="A1006" s="4">
        <v>44298</v>
      </c>
      <c r="B1006" t="s">
        <v>21</v>
      </c>
      <c r="C1006" t="s">
        <v>38</v>
      </c>
      <c r="D1006">
        <v>5</v>
      </c>
      <c r="E1006">
        <f>VLOOKUP(B1006,'SKU Master'!$B$1:$E$31,4,FALSE)</f>
        <v>299</v>
      </c>
      <c r="F1006" s="5">
        <f t="shared" si="30"/>
        <v>1495</v>
      </c>
      <c r="G1006" t="str">
        <f t="shared" si="31"/>
        <v>Monday</v>
      </c>
    </row>
    <row r="1007" spans="1:7" x14ac:dyDescent="0.3">
      <c r="A1007" s="4">
        <v>44298</v>
      </c>
      <c r="B1007" t="s">
        <v>22</v>
      </c>
      <c r="C1007" t="s">
        <v>38</v>
      </c>
      <c r="D1007">
        <v>4</v>
      </c>
      <c r="E1007">
        <f>VLOOKUP(B1007,'SKU Master'!$B$1:$E$31,4,FALSE)</f>
        <v>901</v>
      </c>
      <c r="F1007" s="5">
        <f t="shared" si="30"/>
        <v>3604</v>
      </c>
      <c r="G1007" t="str">
        <f t="shared" si="31"/>
        <v>Monday</v>
      </c>
    </row>
    <row r="1008" spans="1:7" x14ac:dyDescent="0.3">
      <c r="A1008" s="4">
        <v>44298</v>
      </c>
      <c r="B1008" t="s">
        <v>23</v>
      </c>
      <c r="C1008" t="s">
        <v>38</v>
      </c>
      <c r="D1008">
        <v>2</v>
      </c>
      <c r="E1008">
        <f>VLOOKUP(B1008,'SKU Master'!$B$1:$E$31,4,FALSE)</f>
        <v>929</v>
      </c>
      <c r="F1008" s="5">
        <f t="shared" si="30"/>
        <v>1858</v>
      </c>
      <c r="G1008" t="str">
        <f t="shared" si="31"/>
        <v>Monday</v>
      </c>
    </row>
    <row r="1009" spans="1:7" x14ac:dyDescent="0.3">
      <c r="A1009" s="4">
        <v>44298</v>
      </c>
      <c r="B1009" t="s">
        <v>24</v>
      </c>
      <c r="C1009" t="s">
        <v>38</v>
      </c>
      <c r="D1009">
        <v>1</v>
      </c>
      <c r="E1009">
        <f>VLOOKUP(B1009,'SKU Master'!$B$1:$E$31,4,FALSE)</f>
        <v>1030</v>
      </c>
      <c r="F1009" s="5">
        <f t="shared" si="30"/>
        <v>1030</v>
      </c>
      <c r="G1009" t="str">
        <f t="shared" si="31"/>
        <v>Monday</v>
      </c>
    </row>
    <row r="1010" spans="1:7" x14ac:dyDescent="0.3">
      <c r="A1010" s="4">
        <v>44298</v>
      </c>
      <c r="B1010" t="s">
        <v>25</v>
      </c>
      <c r="C1010" t="s">
        <v>38</v>
      </c>
      <c r="D1010">
        <v>1</v>
      </c>
      <c r="E1010">
        <f>VLOOKUP(B1010,'SKU Master'!$B$1:$E$31,4,FALSE)</f>
        <v>1222</v>
      </c>
      <c r="F1010" s="5">
        <f t="shared" si="30"/>
        <v>1222</v>
      </c>
      <c r="G1010" t="str">
        <f t="shared" si="31"/>
        <v>Monday</v>
      </c>
    </row>
    <row r="1011" spans="1:7" x14ac:dyDescent="0.3">
      <c r="A1011" s="4">
        <v>44298</v>
      </c>
      <c r="B1011" t="s">
        <v>26</v>
      </c>
      <c r="C1011" t="s">
        <v>38</v>
      </c>
      <c r="D1011">
        <v>2</v>
      </c>
      <c r="E1011">
        <f>VLOOKUP(B1011,'SKU Master'!$B$1:$E$31,4,FALSE)</f>
        <v>649</v>
      </c>
      <c r="F1011" s="5">
        <f t="shared" si="30"/>
        <v>1298</v>
      </c>
      <c r="G1011" t="str">
        <f t="shared" si="31"/>
        <v>Monday</v>
      </c>
    </row>
    <row r="1012" spans="1:7" x14ac:dyDescent="0.3">
      <c r="A1012" s="4">
        <v>44298</v>
      </c>
      <c r="B1012" t="s">
        <v>27</v>
      </c>
      <c r="C1012" t="s">
        <v>38</v>
      </c>
      <c r="D1012">
        <v>25</v>
      </c>
      <c r="E1012">
        <f>VLOOKUP(B1012,'SKU Master'!$B$1:$E$31,4,FALSE)</f>
        <v>1800</v>
      </c>
      <c r="F1012" s="5">
        <f t="shared" si="30"/>
        <v>45000</v>
      </c>
      <c r="G1012" t="str">
        <f t="shared" si="31"/>
        <v>Monday</v>
      </c>
    </row>
    <row r="1013" spans="1:7" x14ac:dyDescent="0.3">
      <c r="A1013" s="4">
        <v>44298</v>
      </c>
      <c r="B1013" t="s">
        <v>28</v>
      </c>
      <c r="C1013" t="s">
        <v>38</v>
      </c>
      <c r="D1013">
        <v>12</v>
      </c>
      <c r="E1013">
        <f>VLOOKUP(B1013,'SKU Master'!$B$1:$E$31,4,FALSE)</f>
        <v>345</v>
      </c>
      <c r="F1013" s="5">
        <f t="shared" si="30"/>
        <v>4140</v>
      </c>
      <c r="G1013" t="str">
        <f t="shared" si="31"/>
        <v>Monday</v>
      </c>
    </row>
    <row r="1014" spans="1:7" x14ac:dyDescent="0.3">
      <c r="A1014" s="4">
        <v>44298</v>
      </c>
      <c r="B1014" t="s">
        <v>29</v>
      </c>
      <c r="C1014" t="s">
        <v>38</v>
      </c>
      <c r="D1014">
        <v>12</v>
      </c>
      <c r="E1014">
        <f>VLOOKUP(B1014,'SKU Master'!$B$1:$E$31,4,FALSE)</f>
        <v>350</v>
      </c>
      <c r="F1014" s="5">
        <f t="shared" si="30"/>
        <v>4200</v>
      </c>
      <c r="G1014" t="str">
        <f t="shared" si="31"/>
        <v>Monday</v>
      </c>
    </row>
    <row r="1015" spans="1:7" x14ac:dyDescent="0.3">
      <c r="A1015" s="4">
        <v>44298</v>
      </c>
      <c r="B1015" t="s">
        <v>30</v>
      </c>
      <c r="C1015" t="s">
        <v>38</v>
      </c>
      <c r="D1015">
        <v>8</v>
      </c>
      <c r="E1015">
        <f>VLOOKUP(B1015,'SKU Master'!$B$1:$E$31,4,FALSE)</f>
        <v>1575</v>
      </c>
      <c r="F1015" s="5">
        <f t="shared" si="30"/>
        <v>12600</v>
      </c>
      <c r="G1015" t="str">
        <f t="shared" si="31"/>
        <v>Monday</v>
      </c>
    </row>
    <row r="1016" spans="1:7" x14ac:dyDescent="0.3">
      <c r="A1016" s="4">
        <v>44298</v>
      </c>
      <c r="B1016" t="s">
        <v>31</v>
      </c>
      <c r="C1016" t="s">
        <v>38</v>
      </c>
      <c r="D1016">
        <v>6</v>
      </c>
      <c r="E1016">
        <f>VLOOKUP(B1016,'SKU Master'!$B$1:$E$31,4,FALSE)</f>
        <v>1045</v>
      </c>
      <c r="F1016" s="5">
        <f t="shared" si="30"/>
        <v>6270</v>
      </c>
      <c r="G1016" t="str">
        <f t="shared" si="31"/>
        <v>Monday</v>
      </c>
    </row>
    <row r="1017" spans="1:7" x14ac:dyDescent="0.3">
      <c r="A1017" s="4">
        <v>44298</v>
      </c>
      <c r="B1017" t="s">
        <v>32</v>
      </c>
      <c r="C1017" t="s">
        <v>38</v>
      </c>
      <c r="D1017">
        <v>4</v>
      </c>
      <c r="E1017">
        <f>VLOOKUP(B1017,'SKU Master'!$B$1:$E$31,4,FALSE)</f>
        <v>1186</v>
      </c>
      <c r="F1017" s="5">
        <f t="shared" si="30"/>
        <v>4744</v>
      </c>
      <c r="G1017" t="str">
        <f t="shared" si="31"/>
        <v>Monday</v>
      </c>
    </row>
    <row r="1018" spans="1:7" x14ac:dyDescent="0.3">
      <c r="A1018" s="4">
        <v>44298</v>
      </c>
      <c r="B1018" t="s">
        <v>33</v>
      </c>
      <c r="C1018" t="s">
        <v>38</v>
      </c>
      <c r="D1018">
        <v>4</v>
      </c>
      <c r="E1018">
        <f>VLOOKUP(B1018,'SKU Master'!$B$1:$E$31,4,FALSE)</f>
        <v>374</v>
      </c>
      <c r="F1018" s="5">
        <f t="shared" si="30"/>
        <v>1496</v>
      </c>
      <c r="G1018" t="str">
        <f t="shared" si="31"/>
        <v>Monday</v>
      </c>
    </row>
    <row r="1019" spans="1:7" x14ac:dyDescent="0.3">
      <c r="A1019" s="4">
        <v>44298</v>
      </c>
      <c r="B1019" t="s">
        <v>34</v>
      </c>
      <c r="C1019" t="s">
        <v>38</v>
      </c>
      <c r="D1019">
        <v>0</v>
      </c>
      <c r="E1019">
        <f>VLOOKUP(B1019,'SKU Master'!$B$1:$E$31,4,FALSE)</f>
        <v>1500</v>
      </c>
      <c r="F1019" s="5">
        <f t="shared" si="30"/>
        <v>0</v>
      </c>
      <c r="G1019" t="str">
        <f t="shared" si="31"/>
        <v>Monday</v>
      </c>
    </row>
    <row r="1020" spans="1:7" x14ac:dyDescent="0.3">
      <c r="A1020" s="4">
        <v>44298</v>
      </c>
      <c r="B1020" t="s">
        <v>35</v>
      </c>
      <c r="C1020" t="s">
        <v>38</v>
      </c>
      <c r="D1020">
        <v>0</v>
      </c>
      <c r="E1020">
        <f>VLOOKUP(B1020,'SKU Master'!$B$1:$E$31,4,FALSE)</f>
        <v>1800</v>
      </c>
      <c r="F1020" s="5">
        <f t="shared" si="30"/>
        <v>0</v>
      </c>
      <c r="G1020" t="str">
        <f t="shared" si="31"/>
        <v>Monday</v>
      </c>
    </row>
    <row r="1021" spans="1:7" x14ac:dyDescent="0.3">
      <c r="A1021" s="4">
        <v>44298</v>
      </c>
      <c r="B1021" t="s">
        <v>36</v>
      </c>
      <c r="C1021" t="s">
        <v>38</v>
      </c>
      <c r="D1021">
        <v>0</v>
      </c>
      <c r="E1021">
        <f>VLOOKUP(B1021,'SKU Master'!$B$1:$E$31,4,FALSE)</f>
        <v>1477</v>
      </c>
      <c r="F1021" s="5">
        <f t="shared" si="30"/>
        <v>0</v>
      </c>
      <c r="G1021" t="str">
        <f t="shared" si="31"/>
        <v>Monday</v>
      </c>
    </row>
    <row r="1022" spans="1:7" x14ac:dyDescent="0.3">
      <c r="A1022" s="4">
        <v>44298</v>
      </c>
      <c r="B1022" t="s">
        <v>5</v>
      </c>
      <c r="C1022" t="s">
        <v>39</v>
      </c>
      <c r="D1022">
        <v>23</v>
      </c>
      <c r="E1022">
        <f>VLOOKUP(B1022,'SKU Master'!$B$1:$E$31,4,FALSE)</f>
        <v>210</v>
      </c>
      <c r="F1022" s="5">
        <f t="shared" si="30"/>
        <v>4830</v>
      </c>
      <c r="G1022" t="str">
        <f t="shared" si="31"/>
        <v>Monday</v>
      </c>
    </row>
    <row r="1023" spans="1:7" x14ac:dyDescent="0.3">
      <c r="A1023" s="4">
        <v>44298</v>
      </c>
      <c r="B1023" t="s">
        <v>6</v>
      </c>
      <c r="C1023" t="s">
        <v>39</v>
      </c>
      <c r="D1023">
        <v>10</v>
      </c>
      <c r="E1023">
        <f>VLOOKUP(B1023,'SKU Master'!$B$1:$E$31,4,FALSE)</f>
        <v>199</v>
      </c>
      <c r="F1023" s="5">
        <f t="shared" si="30"/>
        <v>1990</v>
      </c>
      <c r="G1023" t="str">
        <f t="shared" si="31"/>
        <v>Monday</v>
      </c>
    </row>
    <row r="1024" spans="1:7" x14ac:dyDescent="0.3">
      <c r="A1024" s="4">
        <v>44298</v>
      </c>
      <c r="B1024" t="s">
        <v>7</v>
      </c>
      <c r="C1024" t="s">
        <v>39</v>
      </c>
      <c r="D1024">
        <v>8</v>
      </c>
      <c r="E1024">
        <f>VLOOKUP(B1024,'SKU Master'!$B$1:$E$31,4,FALSE)</f>
        <v>322</v>
      </c>
      <c r="F1024" s="5">
        <f t="shared" si="30"/>
        <v>2576</v>
      </c>
      <c r="G1024" t="str">
        <f t="shared" si="31"/>
        <v>Monday</v>
      </c>
    </row>
    <row r="1025" spans="1:7" x14ac:dyDescent="0.3">
      <c r="A1025" s="4">
        <v>44298</v>
      </c>
      <c r="B1025" t="s">
        <v>8</v>
      </c>
      <c r="C1025" t="s">
        <v>39</v>
      </c>
      <c r="D1025">
        <v>5</v>
      </c>
      <c r="E1025">
        <f>VLOOKUP(B1025,'SKU Master'!$B$1:$E$31,4,FALSE)</f>
        <v>161</v>
      </c>
      <c r="F1025" s="5">
        <f t="shared" si="30"/>
        <v>805</v>
      </c>
      <c r="G1025" t="str">
        <f t="shared" si="31"/>
        <v>Monday</v>
      </c>
    </row>
    <row r="1026" spans="1:7" x14ac:dyDescent="0.3">
      <c r="A1026" s="4">
        <v>44298</v>
      </c>
      <c r="B1026" t="s">
        <v>9</v>
      </c>
      <c r="C1026" t="s">
        <v>39</v>
      </c>
      <c r="D1026">
        <v>3</v>
      </c>
      <c r="E1026">
        <f>VLOOKUP(B1026,'SKU Master'!$B$1:$E$31,4,FALSE)</f>
        <v>109</v>
      </c>
      <c r="F1026" s="5">
        <f t="shared" ref="F1026:F1089" si="32">D1026*E1026</f>
        <v>327</v>
      </c>
      <c r="G1026" t="str">
        <f t="shared" ref="G1026:G1089" si="33">TEXT(A1026,"dddd")</f>
        <v>Monday</v>
      </c>
    </row>
    <row r="1027" spans="1:7" x14ac:dyDescent="0.3">
      <c r="A1027" s="4">
        <v>44298</v>
      </c>
      <c r="B1027" t="s">
        <v>10</v>
      </c>
      <c r="C1027" t="s">
        <v>39</v>
      </c>
      <c r="D1027">
        <v>1</v>
      </c>
      <c r="E1027">
        <f>VLOOKUP(B1027,'SKU Master'!$B$1:$E$31,4,FALSE)</f>
        <v>122</v>
      </c>
      <c r="F1027" s="5">
        <f t="shared" si="32"/>
        <v>122</v>
      </c>
      <c r="G1027" t="str">
        <f t="shared" si="33"/>
        <v>Monday</v>
      </c>
    </row>
    <row r="1028" spans="1:7" x14ac:dyDescent="0.3">
      <c r="A1028" s="4">
        <v>44298</v>
      </c>
      <c r="B1028" t="s">
        <v>11</v>
      </c>
      <c r="C1028" t="s">
        <v>39</v>
      </c>
      <c r="D1028">
        <v>3</v>
      </c>
      <c r="E1028">
        <f>VLOOKUP(B1028,'SKU Master'!$B$1:$E$31,4,FALSE)</f>
        <v>96</v>
      </c>
      <c r="F1028" s="5">
        <f t="shared" si="32"/>
        <v>288</v>
      </c>
      <c r="G1028" t="str">
        <f t="shared" si="33"/>
        <v>Monday</v>
      </c>
    </row>
    <row r="1029" spans="1:7" x14ac:dyDescent="0.3">
      <c r="A1029" s="4">
        <v>44298</v>
      </c>
      <c r="B1029" t="s">
        <v>12</v>
      </c>
      <c r="C1029" t="s">
        <v>39</v>
      </c>
      <c r="D1029">
        <v>0</v>
      </c>
      <c r="E1029">
        <f>VLOOKUP(B1029,'SKU Master'!$B$1:$E$31,4,FALSE)</f>
        <v>73</v>
      </c>
      <c r="F1029" s="5">
        <f t="shared" si="32"/>
        <v>0</v>
      </c>
      <c r="G1029" t="str">
        <f t="shared" si="33"/>
        <v>Monday</v>
      </c>
    </row>
    <row r="1030" spans="1:7" x14ac:dyDescent="0.3">
      <c r="A1030" s="4">
        <v>44298</v>
      </c>
      <c r="B1030" t="s">
        <v>14</v>
      </c>
      <c r="C1030" t="s">
        <v>39</v>
      </c>
      <c r="D1030">
        <v>1</v>
      </c>
      <c r="E1030">
        <f>VLOOKUP(B1030,'SKU Master'!$B$1:$E$31,4,FALSE)</f>
        <v>225</v>
      </c>
      <c r="F1030" s="5">
        <f t="shared" si="32"/>
        <v>225</v>
      </c>
      <c r="G1030" t="str">
        <f t="shared" si="33"/>
        <v>Monday</v>
      </c>
    </row>
    <row r="1031" spans="1:7" x14ac:dyDescent="0.3">
      <c r="A1031" s="4">
        <v>44298</v>
      </c>
      <c r="B1031" t="s">
        <v>16</v>
      </c>
      <c r="C1031" t="s">
        <v>39</v>
      </c>
      <c r="D1031">
        <v>1</v>
      </c>
      <c r="E1031">
        <f>VLOOKUP(B1031,'SKU Master'!$B$1:$E$31,4,FALSE)</f>
        <v>559</v>
      </c>
      <c r="F1031" s="5">
        <f t="shared" si="32"/>
        <v>559</v>
      </c>
      <c r="G1031" t="str">
        <f t="shared" si="33"/>
        <v>Monday</v>
      </c>
    </row>
    <row r="1032" spans="1:7" x14ac:dyDescent="0.3">
      <c r="A1032" s="4">
        <v>44298</v>
      </c>
      <c r="B1032" t="s">
        <v>17</v>
      </c>
      <c r="C1032" t="s">
        <v>39</v>
      </c>
      <c r="D1032">
        <v>23</v>
      </c>
      <c r="E1032">
        <f>VLOOKUP(B1032,'SKU Master'!$B$1:$E$31,4,FALSE)</f>
        <v>3199</v>
      </c>
      <c r="F1032" s="5">
        <f t="shared" si="32"/>
        <v>73577</v>
      </c>
      <c r="G1032" t="str">
        <f t="shared" si="33"/>
        <v>Monday</v>
      </c>
    </row>
    <row r="1033" spans="1:7" x14ac:dyDescent="0.3">
      <c r="A1033" s="4">
        <v>44298</v>
      </c>
      <c r="B1033" t="s">
        <v>18</v>
      </c>
      <c r="C1033" t="s">
        <v>39</v>
      </c>
      <c r="D1033">
        <v>10</v>
      </c>
      <c r="E1033">
        <f>VLOOKUP(B1033,'SKU Master'!$B$1:$E$31,4,FALSE)</f>
        <v>371</v>
      </c>
      <c r="F1033" s="5">
        <f t="shared" si="32"/>
        <v>3710</v>
      </c>
      <c r="G1033" t="str">
        <f t="shared" si="33"/>
        <v>Monday</v>
      </c>
    </row>
    <row r="1034" spans="1:7" x14ac:dyDescent="0.3">
      <c r="A1034" s="4">
        <v>44298</v>
      </c>
      <c r="B1034" t="s">
        <v>19</v>
      </c>
      <c r="C1034" t="s">
        <v>39</v>
      </c>
      <c r="D1034">
        <v>9</v>
      </c>
      <c r="E1034">
        <f>VLOOKUP(B1034,'SKU Master'!$B$1:$E$31,4,FALSE)</f>
        <v>2300</v>
      </c>
      <c r="F1034" s="5">
        <f t="shared" si="32"/>
        <v>20700</v>
      </c>
      <c r="G1034" t="str">
        <f t="shared" si="33"/>
        <v>Monday</v>
      </c>
    </row>
    <row r="1035" spans="1:7" x14ac:dyDescent="0.3">
      <c r="A1035" s="4">
        <v>44298</v>
      </c>
      <c r="B1035" t="s">
        <v>20</v>
      </c>
      <c r="C1035" t="s">
        <v>39</v>
      </c>
      <c r="D1035">
        <v>0</v>
      </c>
      <c r="E1035">
        <f>VLOOKUP(B1035,'SKU Master'!$B$1:$E$31,4,FALSE)</f>
        <v>499</v>
      </c>
      <c r="F1035" s="5">
        <f t="shared" si="32"/>
        <v>0</v>
      </c>
      <c r="G1035" t="str">
        <f t="shared" si="33"/>
        <v>Monday</v>
      </c>
    </row>
    <row r="1036" spans="1:7" x14ac:dyDescent="0.3">
      <c r="A1036" s="4">
        <v>44298</v>
      </c>
      <c r="B1036" t="s">
        <v>21</v>
      </c>
      <c r="C1036" t="s">
        <v>39</v>
      </c>
      <c r="D1036">
        <v>4</v>
      </c>
      <c r="E1036">
        <f>VLOOKUP(B1036,'SKU Master'!$B$1:$E$31,4,FALSE)</f>
        <v>299</v>
      </c>
      <c r="F1036" s="5">
        <f t="shared" si="32"/>
        <v>1196</v>
      </c>
      <c r="G1036" t="str">
        <f t="shared" si="33"/>
        <v>Monday</v>
      </c>
    </row>
    <row r="1037" spans="1:7" x14ac:dyDescent="0.3">
      <c r="A1037" s="4">
        <v>44298</v>
      </c>
      <c r="B1037" t="s">
        <v>22</v>
      </c>
      <c r="C1037" t="s">
        <v>39</v>
      </c>
      <c r="D1037">
        <v>4</v>
      </c>
      <c r="E1037">
        <f>VLOOKUP(B1037,'SKU Master'!$B$1:$E$31,4,FALSE)</f>
        <v>901</v>
      </c>
      <c r="F1037" s="5">
        <f t="shared" si="32"/>
        <v>3604</v>
      </c>
      <c r="G1037" t="str">
        <f t="shared" si="33"/>
        <v>Monday</v>
      </c>
    </row>
    <row r="1038" spans="1:7" x14ac:dyDescent="0.3">
      <c r="A1038" s="4">
        <v>44298</v>
      </c>
      <c r="B1038" t="s">
        <v>23</v>
      </c>
      <c r="C1038" t="s">
        <v>39</v>
      </c>
      <c r="D1038">
        <v>0</v>
      </c>
      <c r="E1038">
        <f>VLOOKUP(B1038,'SKU Master'!$B$1:$E$31,4,FALSE)</f>
        <v>929</v>
      </c>
      <c r="F1038" s="5">
        <f t="shared" si="32"/>
        <v>0</v>
      </c>
      <c r="G1038" t="str">
        <f t="shared" si="33"/>
        <v>Monday</v>
      </c>
    </row>
    <row r="1039" spans="1:7" x14ac:dyDescent="0.3">
      <c r="A1039" s="4">
        <v>44298</v>
      </c>
      <c r="B1039" t="s">
        <v>24</v>
      </c>
      <c r="C1039" t="s">
        <v>39</v>
      </c>
      <c r="D1039">
        <v>1</v>
      </c>
      <c r="E1039">
        <f>VLOOKUP(B1039,'SKU Master'!$B$1:$E$31,4,FALSE)</f>
        <v>1030</v>
      </c>
      <c r="F1039" s="5">
        <f t="shared" si="32"/>
        <v>1030</v>
      </c>
      <c r="G1039" t="str">
        <f t="shared" si="33"/>
        <v>Monday</v>
      </c>
    </row>
    <row r="1040" spans="1:7" x14ac:dyDescent="0.3">
      <c r="A1040" s="4">
        <v>44298</v>
      </c>
      <c r="B1040" t="s">
        <v>25</v>
      </c>
      <c r="C1040" t="s">
        <v>39</v>
      </c>
      <c r="D1040">
        <v>0</v>
      </c>
      <c r="E1040">
        <f>VLOOKUP(B1040,'SKU Master'!$B$1:$E$31,4,FALSE)</f>
        <v>1222</v>
      </c>
      <c r="F1040" s="5">
        <f t="shared" si="32"/>
        <v>0</v>
      </c>
      <c r="G1040" t="str">
        <f t="shared" si="33"/>
        <v>Monday</v>
      </c>
    </row>
    <row r="1041" spans="1:7" x14ac:dyDescent="0.3">
      <c r="A1041" s="4">
        <v>44298</v>
      </c>
      <c r="B1041" t="s">
        <v>26</v>
      </c>
      <c r="C1041" t="s">
        <v>39</v>
      </c>
      <c r="D1041">
        <v>0</v>
      </c>
      <c r="E1041">
        <f>VLOOKUP(B1041,'SKU Master'!$B$1:$E$31,4,FALSE)</f>
        <v>649</v>
      </c>
      <c r="F1041" s="5">
        <f t="shared" si="32"/>
        <v>0</v>
      </c>
      <c r="G1041" t="str">
        <f t="shared" si="33"/>
        <v>Monday</v>
      </c>
    </row>
    <row r="1042" spans="1:7" x14ac:dyDescent="0.3">
      <c r="A1042" s="4">
        <v>44298</v>
      </c>
      <c r="B1042" t="s">
        <v>27</v>
      </c>
      <c r="C1042" t="s">
        <v>39</v>
      </c>
      <c r="D1042">
        <v>19</v>
      </c>
      <c r="E1042">
        <f>VLOOKUP(B1042,'SKU Master'!$B$1:$E$31,4,FALSE)</f>
        <v>1800</v>
      </c>
      <c r="F1042" s="5">
        <f t="shared" si="32"/>
        <v>34200</v>
      </c>
      <c r="G1042" t="str">
        <f t="shared" si="33"/>
        <v>Monday</v>
      </c>
    </row>
    <row r="1043" spans="1:7" x14ac:dyDescent="0.3">
      <c r="A1043" s="4">
        <v>44298</v>
      </c>
      <c r="B1043" t="s">
        <v>28</v>
      </c>
      <c r="C1043" t="s">
        <v>39</v>
      </c>
      <c r="D1043">
        <v>8</v>
      </c>
      <c r="E1043">
        <f>VLOOKUP(B1043,'SKU Master'!$B$1:$E$31,4,FALSE)</f>
        <v>345</v>
      </c>
      <c r="F1043" s="5">
        <f t="shared" si="32"/>
        <v>2760</v>
      </c>
      <c r="G1043" t="str">
        <f t="shared" si="33"/>
        <v>Monday</v>
      </c>
    </row>
    <row r="1044" spans="1:7" x14ac:dyDescent="0.3">
      <c r="A1044" s="4">
        <v>44298</v>
      </c>
      <c r="B1044" t="s">
        <v>29</v>
      </c>
      <c r="C1044" t="s">
        <v>39</v>
      </c>
      <c r="D1044">
        <v>8</v>
      </c>
      <c r="E1044">
        <f>VLOOKUP(B1044,'SKU Master'!$B$1:$E$31,4,FALSE)</f>
        <v>350</v>
      </c>
      <c r="F1044" s="5">
        <f t="shared" si="32"/>
        <v>2800</v>
      </c>
      <c r="G1044" t="str">
        <f t="shared" si="33"/>
        <v>Monday</v>
      </c>
    </row>
    <row r="1045" spans="1:7" x14ac:dyDescent="0.3">
      <c r="A1045" s="4">
        <v>44298</v>
      </c>
      <c r="B1045" t="s">
        <v>30</v>
      </c>
      <c r="C1045" t="s">
        <v>39</v>
      </c>
      <c r="D1045">
        <v>7</v>
      </c>
      <c r="E1045">
        <f>VLOOKUP(B1045,'SKU Master'!$B$1:$E$31,4,FALSE)</f>
        <v>1575</v>
      </c>
      <c r="F1045" s="5">
        <f t="shared" si="32"/>
        <v>11025</v>
      </c>
      <c r="G1045" t="str">
        <f t="shared" si="33"/>
        <v>Monday</v>
      </c>
    </row>
    <row r="1046" spans="1:7" x14ac:dyDescent="0.3">
      <c r="A1046" s="4">
        <v>44298</v>
      </c>
      <c r="B1046" t="s">
        <v>31</v>
      </c>
      <c r="C1046" t="s">
        <v>39</v>
      </c>
      <c r="D1046">
        <v>2</v>
      </c>
      <c r="E1046">
        <f>VLOOKUP(B1046,'SKU Master'!$B$1:$E$31,4,FALSE)</f>
        <v>1045</v>
      </c>
      <c r="F1046" s="5">
        <f t="shared" si="32"/>
        <v>2090</v>
      </c>
      <c r="G1046" t="str">
        <f t="shared" si="33"/>
        <v>Monday</v>
      </c>
    </row>
    <row r="1047" spans="1:7" x14ac:dyDescent="0.3">
      <c r="A1047" s="4">
        <v>44298</v>
      </c>
      <c r="B1047" t="s">
        <v>32</v>
      </c>
      <c r="C1047" t="s">
        <v>39</v>
      </c>
      <c r="D1047">
        <v>1</v>
      </c>
      <c r="E1047">
        <f>VLOOKUP(B1047,'SKU Master'!$B$1:$E$31,4,FALSE)</f>
        <v>1186</v>
      </c>
      <c r="F1047" s="5">
        <f t="shared" si="32"/>
        <v>1186</v>
      </c>
      <c r="G1047" t="str">
        <f t="shared" si="33"/>
        <v>Monday</v>
      </c>
    </row>
    <row r="1048" spans="1:7" x14ac:dyDescent="0.3">
      <c r="A1048" s="4">
        <v>44298</v>
      </c>
      <c r="B1048" t="s">
        <v>33</v>
      </c>
      <c r="C1048" t="s">
        <v>39</v>
      </c>
      <c r="D1048">
        <v>1</v>
      </c>
      <c r="E1048">
        <f>VLOOKUP(B1048,'SKU Master'!$B$1:$E$31,4,FALSE)</f>
        <v>374</v>
      </c>
      <c r="F1048" s="5">
        <f t="shared" si="32"/>
        <v>374</v>
      </c>
      <c r="G1048" t="str">
        <f t="shared" si="33"/>
        <v>Monday</v>
      </c>
    </row>
    <row r="1049" spans="1:7" x14ac:dyDescent="0.3">
      <c r="A1049" s="4">
        <v>44298</v>
      </c>
      <c r="B1049" t="s">
        <v>34</v>
      </c>
      <c r="C1049" t="s">
        <v>39</v>
      </c>
      <c r="D1049">
        <v>0</v>
      </c>
      <c r="E1049">
        <f>VLOOKUP(B1049,'SKU Master'!$B$1:$E$31,4,FALSE)</f>
        <v>1500</v>
      </c>
      <c r="F1049" s="5">
        <f t="shared" si="32"/>
        <v>0</v>
      </c>
      <c r="G1049" t="str">
        <f t="shared" si="33"/>
        <v>Monday</v>
      </c>
    </row>
    <row r="1050" spans="1:7" x14ac:dyDescent="0.3">
      <c r="A1050" s="4">
        <v>44298</v>
      </c>
      <c r="B1050" t="s">
        <v>35</v>
      </c>
      <c r="C1050" t="s">
        <v>39</v>
      </c>
      <c r="D1050">
        <v>0</v>
      </c>
      <c r="E1050">
        <f>VLOOKUP(B1050,'SKU Master'!$B$1:$E$31,4,FALSE)</f>
        <v>1800</v>
      </c>
      <c r="F1050" s="5">
        <f t="shared" si="32"/>
        <v>0</v>
      </c>
      <c r="G1050" t="str">
        <f t="shared" si="33"/>
        <v>Monday</v>
      </c>
    </row>
    <row r="1051" spans="1:7" x14ac:dyDescent="0.3">
      <c r="A1051" s="4">
        <v>44298</v>
      </c>
      <c r="B1051" t="s">
        <v>36</v>
      </c>
      <c r="C1051" t="s">
        <v>39</v>
      </c>
      <c r="D1051">
        <v>0</v>
      </c>
      <c r="E1051">
        <f>VLOOKUP(B1051,'SKU Master'!$B$1:$E$31,4,FALSE)</f>
        <v>1477</v>
      </c>
      <c r="F1051" s="5">
        <f t="shared" si="32"/>
        <v>0</v>
      </c>
      <c r="G1051" t="str">
        <f t="shared" si="33"/>
        <v>Monday</v>
      </c>
    </row>
    <row r="1052" spans="1:7" x14ac:dyDescent="0.3">
      <c r="A1052" s="4">
        <v>44298</v>
      </c>
      <c r="B1052" t="s">
        <v>5</v>
      </c>
      <c r="C1052" t="s">
        <v>40</v>
      </c>
      <c r="D1052">
        <v>3</v>
      </c>
      <c r="E1052">
        <f>VLOOKUP(B1052,'SKU Master'!$B$1:$E$31,4,FALSE)</f>
        <v>210</v>
      </c>
      <c r="F1052" s="5">
        <f t="shared" si="32"/>
        <v>630</v>
      </c>
      <c r="G1052" t="str">
        <f t="shared" si="33"/>
        <v>Monday</v>
      </c>
    </row>
    <row r="1053" spans="1:7" x14ac:dyDescent="0.3">
      <c r="A1053" s="4">
        <v>44298</v>
      </c>
      <c r="B1053" t="s">
        <v>6</v>
      </c>
      <c r="C1053" t="s">
        <v>40</v>
      </c>
      <c r="D1053">
        <v>6</v>
      </c>
      <c r="E1053">
        <f>VLOOKUP(B1053,'SKU Master'!$B$1:$E$31,4,FALSE)</f>
        <v>199</v>
      </c>
      <c r="F1053" s="5">
        <f t="shared" si="32"/>
        <v>1194</v>
      </c>
      <c r="G1053" t="str">
        <f t="shared" si="33"/>
        <v>Monday</v>
      </c>
    </row>
    <row r="1054" spans="1:7" x14ac:dyDescent="0.3">
      <c r="A1054" s="4">
        <v>44298</v>
      </c>
      <c r="B1054" t="s">
        <v>7</v>
      </c>
      <c r="C1054" t="s">
        <v>40</v>
      </c>
      <c r="D1054">
        <v>2</v>
      </c>
      <c r="E1054">
        <f>VLOOKUP(B1054,'SKU Master'!$B$1:$E$31,4,FALSE)</f>
        <v>322</v>
      </c>
      <c r="F1054" s="5">
        <f t="shared" si="32"/>
        <v>644</v>
      </c>
      <c r="G1054" t="str">
        <f t="shared" si="33"/>
        <v>Monday</v>
      </c>
    </row>
    <row r="1055" spans="1:7" x14ac:dyDescent="0.3">
      <c r="A1055" s="4">
        <v>44298</v>
      </c>
      <c r="B1055" t="s">
        <v>8</v>
      </c>
      <c r="C1055" t="s">
        <v>40</v>
      </c>
      <c r="D1055">
        <v>5</v>
      </c>
      <c r="E1055">
        <f>VLOOKUP(B1055,'SKU Master'!$B$1:$E$31,4,FALSE)</f>
        <v>161</v>
      </c>
      <c r="F1055" s="5">
        <f t="shared" si="32"/>
        <v>805</v>
      </c>
      <c r="G1055" t="str">
        <f t="shared" si="33"/>
        <v>Monday</v>
      </c>
    </row>
    <row r="1056" spans="1:7" x14ac:dyDescent="0.3">
      <c r="A1056" s="4">
        <v>44298</v>
      </c>
      <c r="B1056" t="s">
        <v>9</v>
      </c>
      <c r="C1056" t="s">
        <v>40</v>
      </c>
      <c r="D1056">
        <v>3</v>
      </c>
      <c r="E1056">
        <f>VLOOKUP(B1056,'SKU Master'!$B$1:$E$31,4,FALSE)</f>
        <v>109</v>
      </c>
      <c r="F1056" s="5">
        <f t="shared" si="32"/>
        <v>327</v>
      </c>
      <c r="G1056" t="str">
        <f t="shared" si="33"/>
        <v>Monday</v>
      </c>
    </row>
    <row r="1057" spans="1:7" x14ac:dyDescent="0.3">
      <c r="A1057" s="4">
        <v>44298</v>
      </c>
      <c r="B1057" t="s">
        <v>10</v>
      </c>
      <c r="C1057" t="s">
        <v>40</v>
      </c>
      <c r="D1057">
        <v>2</v>
      </c>
      <c r="E1057">
        <f>VLOOKUP(B1057,'SKU Master'!$B$1:$E$31,4,FALSE)</f>
        <v>122</v>
      </c>
      <c r="F1057" s="5">
        <f t="shared" si="32"/>
        <v>244</v>
      </c>
      <c r="G1057" t="str">
        <f t="shared" si="33"/>
        <v>Monday</v>
      </c>
    </row>
    <row r="1058" spans="1:7" x14ac:dyDescent="0.3">
      <c r="A1058" s="4">
        <v>44298</v>
      </c>
      <c r="B1058" t="s">
        <v>11</v>
      </c>
      <c r="C1058" t="s">
        <v>40</v>
      </c>
      <c r="D1058">
        <v>1</v>
      </c>
      <c r="E1058">
        <f>VLOOKUP(B1058,'SKU Master'!$B$1:$E$31,4,FALSE)</f>
        <v>96</v>
      </c>
      <c r="F1058" s="5">
        <f t="shared" si="32"/>
        <v>96</v>
      </c>
      <c r="G1058" t="str">
        <f t="shared" si="33"/>
        <v>Monday</v>
      </c>
    </row>
    <row r="1059" spans="1:7" x14ac:dyDescent="0.3">
      <c r="A1059" s="4">
        <v>44298</v>
      </c>
      <c r="B1059" t="s">
        <v>12</v>
      </c>
      <c r="C1059" t="s">
        <v>40</v>
      </c>
      <c r="D1059">
        <v>0</v>
      </c>
      <c r="E1059">
        <f>VLOOKUP(B1059,'SKU Master'!$B$1:$E$31,4,FALSE)</f>
        <v>73</v>
      </c>
      <c r="F1059" s="5">
        <f t="shared" si="32"/>
        <v>0</v>
      </c>
      <c r="G1059" t="str">
        <f t="shared" si="33"/>
        <v>Monday</v>
      </c>
    </row>
    <row r="1060" spans="1:7" x14ac:dyDescent="0.3">
      <c r="A1060" s="4">
        <v>44298</v>
      </c>
      <c r="B1060" t="s">
        <v>14</v>
      </c>
      <c r="C1060" t="s">
        <v>40</v>
      </c>
      <c r="D1060">
        <v>2</v>
      </c>
      <c r="E1060">
        <f>VLOOKUP(B1060,'SKU Master'!$B$1:$E$31,4,FALSE)</f>
        <v>225</v>
      </c>
      <c r="F1060" s="5">
        <f t="shared" si="32"/>
        <v>450</v>
      </c>
      <c r="G1060" t="str">
        <f t="shared" si="33"/>
        <v>Monday</v>
      </c>
    </row>
    <row r="1061" spans="1:7" x14ac:dyDescent="0.3">
      <c r="A1061" s="4">
        <v>44298</v>
      </c>
      <c r="B1061" t="s">
        <v>16</v>
      </c>
      <c r="C1061" t="s">
        <v>40</v>
      </c>
      <c r="D1061">
        <v>2</v>
      </c>
      <c r="E1061">
        <f>VLOOKUP(B1061,'SKU Master'!$B$1:$E$31,4,FALSE)</f>
        <v>559</v>
      </c>
      <c r="F1061" s="5">
        <f t="shared" si="32"/>
        <v>1118</v>
      </c>
      <c r="G1061" t="str">
        <f t="shared" si="33"/>
        <v>Monday</v>
      </c>
    </row>
    <row r="1062" spans="1:7" x14ac:dyDescent="0.3">
      <c r="A1062" s="4">
        <v>44298</v>
      </c>
      <c r="B1062" t="s">
        <v>17</v>
      </c>
      <c r="C1062" t="s">
        <v>40</v>
      </c>
      <c r="D1062">
        <v>14</v>
      </c>
      <c r="E1062">
        <f>VLOOKUP(B1062,'SKU Master'!$B$1:$E$31,4,FALSE)</f>
        <v>3199</v>
      </c>
      <c r="F1062" s="5">
        <f t="shared" si="32"/>
        <v>44786</v>
      </c>
      <c r="G1062" t="str">
        <f t="shared" si="33"/>
        <v>Monday</v>
      </c>
    </row>
    <row r="1063" spans="1:7" x14ac:dyDescent="0.3">
      <c r="A1063" s="4">
        <v>44298</v>
      </c>
      <c r="B1063" t="s">
        <v>18</v>
      </c>
      <c r="C1063" t="s">
        <v>40</v>
      </c>
      <c r="D1063">
        <v>6</v>
      </c>
      <c r="E1063">
        <f>VLOOKUP(B1063,'SKU Master'!$B$1:$E$31,4,FALSE)</f>
        <v>371</v>
      </c>
      <c r="F1063" s="5">
        <f t="shared" si="32"/>
        <v>2226</v>
      </c>
      <c r="G1063" t="str">
        <f t="shared" si="33"/>
        <v>Monday</v>
      </c>
    </row>
    <row r="1064" spans="1:7" x14ac:dyDescent="0.3">
      <c r="A1064" s="4">
        <v>44298</v>
      </c>
      <c r="B1064" t="s">
        <v>19</v>
      </c>
      <c r="C1064" t="s">
        <v>40</v>
      </c>
      <c r="D1064">
        <v>2</v>
      </c>
      <c r="E1064">
        <f>VLOOKUP(B1064,'SKU Master'!$B$1:$E$31,4,FALSE)</f>
        <v>2300</v>
      </c>
      <c r="F1064" s="5">
        <f t="shared" si="32"/>
        <v>4600</v>
      </c>
      <c r="G1064" t="str">
        <f t="shared" si="33"/>
        <v>Monday</v>
      </c>
    </row>
    <row r="1065" spans="1:7" x14ac:dyDescent="0.3">
      <c r="A1065" s="4">
        <v>44298</v>
      </c>
      <c r="B1065" t="s">
        <v>20</v>
      </c>
      <c r="C1065" t="s">
        <v>40</v>
      </c>
      <c r="D1065">
        <v>7</v>
      </c>
      <c r="E1065">
        <f>VLOOKUP(B1065,'SKU Master'!$B$1:$E$31,4,FALSE)</f>
        <v>499</v>
      </c>
      <c r="F1065" s="5">
        <f t="shared" si="32"/>
        <v>3493</v>
      </c>
      <c r="G1065" t="str">
        <f t="shared" si="33"/>
        <v>Monday</v>
      </c>
    </row>
    <row r="1066" spans="1:7" x14ac:dyDescent="0.3">
      <c r="A1066" s="4">
        <v>44298</v>
      </c>
      <c r="B1066" t="s">
        <v>21</v>
      </c>
      <c r="C1066" t="s">
        <v>40</v>
      </c>
      <c r="D1066">
        <v>4</v>
      </c>
      <c r="E1066">
        <f>VLOOKUP(B1066,'SKU Master'!$B$1:$E$31,4,FALSE)</f>
        <v>299</v>
      </c>
      <c r="F1066" s="5">
        <f t="shared" si="32"/>
        <v>1196</v>
      </c>
      <c r="G1066" t="str">
        <f t="shared" si="33"/>
        <v>Monday</v>
      </c>
    </row>
    <row r="1067" spans="1:7" x14ac:dyDescent="0.3">
      <c r="A1067" s="4">
        <v>44298</v>
      </c>
      <c r="B1067" t="s">
        <v>22</v>
      </c>
      <c r="C1067" t="s">
        <v>40</v>
      </c>
      <c r="D1067">
        <v>2</v>
      </c>
      <c r="E1067">
        <f>VLOOKUP(B1067,'SKU Master'!$B$1:$E$31,4,FALSE)</f>
        <v>901</v>
      </c>
      <c r="F1067" s="5">
        <f t="shared" si="32"/>
        <v>1802</v>
      </c>
      <c r="G1067" t="str">
        <f t="shared" si="33"/>
        <v>Monday</v>
      </c>
    </row>
    <row r="1068" spans="1:7" x14ac:dyDescent="0.3">
      <c r="A1068" s="4">
        <v>44298</v>
      </c>
      <c r="B1068" t="s">
        <v>23</v>
      </c>
      <c r="C1068" t="s">
        <v>40</v>
      </c>
      <c r="D1068">
        <v>3</v>
      </c>
      <c r="E1068">
        <f>VLOOKUP(B1068,'SKU Master'!$B$1:$E$31,4,FALSE)</f>
        <v>929</v>
      </c>
      <c r="F1068" s="5">
        <f t="shared" si="32"/>
        <v>2787</v>
      </c>
      <c r="G1068" t="str">
        <f t="shared" si="33"/>
        <v>Monday</v>
      </c>
    </row>
    <row r="1069" spans="1:7" x14ac:dyDescent="0.3">
      <c r="A1069" s="4">
        <v>44298</v>
      </c>
      <c r="B1069" t="s">
        <v>24</v>
      </c>
      <c r="C1069" t="s">
        <v>40</v>
      </c>
      <c r="D1069">
        <v>2</v>
      </c>
      <c r="E1069">
        <f>VLOOKUP(B1069,'SKU Master'!$B$1:$E$31,4,FALSE)</f>
        <v>1030</v>
      </c>
      <c r="F1069" s="5">
        <f t="shared" si="32"/>
        <v>2060</v>
      </c>
      <c r="G1069" t="str">
        <f t="shared" si="33"/>
        <v>Monday</v>
      </c>
    </row>
    <row r="1070" spans="1:7" x14ac:dyDescent="0.3">
      <c r="A1070" s="4">
        <v>44298</v>
      </c>
      <c r="B1070" t="s">
        <v>25</v>
      </c>
      <c r="C1070" t="s">
        <v>40</v>
      </c>
      <c r="D1070">
        <v>2</v>
      </c>
      <c r="E1070">
        <f>VLOOKUP(B1070,'SKU Master'!$B$1:$E$31,4,FALSE)</f>
        <v>1222</v>
      </c>
      <c r="F1070" s="5">
        <f t="shared" si="32"/>
        <v>2444</v>
      </c>
      <c r="G1070" t="str">
        <f t="shared" si="33"/>
        <v>Monday</v>
      </c>
    </row>
    <row r="1071" spans="1:7" x14ac:dyDescent="0.3">
      <c r="A1071" s="4">
        <v>44298</v>
      </c>
      <c r="B1071" t="s">
        <v>26</v>
      </c>
      <c r="C1071" t="s">
        <v>40</v>
      </c>
      <c r="D1071">
        <v>3</v>
      </c>
      <c r="E1071">
        <f>VLOOKUP(B1071,'SKU Master'!$B$1:$E$31,4,FALSE)</f>
        <v>649</v>
      </c>
      <c r="F1071" s="5">
        <f t="shared" si="32"/>
        <v>1947</v>
      </c>
      <c r="G1071" t="str">
        <f t="shared" si="33"/>
        <v>Monday</v>
      </c>
    </row>
    <row r="1072" spans="1:7" x14ac:dyDescent="0.3">
      <c r="A1072" s="4">
        <v>44298</v>
      </c>
      <c r="B1072" t="s">
        <v>27</v>
      </c>
      <c r="C1072" t="s">
        <v>40</v>
      </c>
      <c r="D1072">
        <v>11</v>
      </c>
      <c r="E1072">
        <f>VLOOKUP(B1072,'SKU Master'!$B$1:$E$31,4,FALSE)</f>
        <v>1800</v>
      </c>
      <c r="F1072" s="5">
        <f t="shared" si="32"/>
        <v>19800</v>
      </c>
      <c r="G1072" t="str">
        <f t="shared" si="33"/>
        <v>Monday</v>
      </c>
    </row>
    <row r="1073" spans="1:7" x14ac:dyDescent="0.3">
      <c r="A1073" s="4">
        <v>44298</v>
      </c>
      <c r="B1073" t="s">
        <v>28</v>
      </c>
      <c r="C1073" t="s">
        <v>40</v>
      </c>
      <c r="D1073">
        <v>7</v>
      </c>
      <c r="E1073">
        <f>VLOOKUP(B1073,'SKU Master'!$B$1:$E$31,4,FALSE)</f>
        <v>345</v>
      </c>
      <c r="F1073" s="5">
        <f t="shared" si="32"/>
        <v>2415</v>
      </c>
      <c r="G1073" t="str">
        <f t="shared" si="33"/>
        <v>Monday</v>
      </c>
    </row>
    <row r="1074" spans="1:7" x14ac:dyDescent="0.3">
      <c r="A1074" s="4">
        <v>44298</v>
      </c>
      <c r="B1074" t="s">
        <v>29</v>
      </c>
      <c r="C1074" t="s">
        <v>40</v>
      </c>
      <c r="D1074">
        <v>1</v>
      </c>
      <c r="E1074">
        <f>VLOOKUP(B1074,'SKU Master'!$B$1:$E$31,4,FALSE)</f>
        <v>350</v>
      </c>
      <c r="F1074" s="5">
        <f t="shared" si="32"/>
        <v>350</v>
      </c>
      <c r="G1074" t="str">
        <f t="shared" si="33"/>
        <v>Monday</v>
      </c>
    </row>
    <row r="1075" spans="1:7" x14ac:dyDescent="0.3">
      <c r="A1075" s="4">
        <v>44298</v>
      </c>
      <c r="B1075" t="s">
        <v>30</v>
      </c>
      <c r="C1075" t="s">
        <v>40</v>
      </c>
      <c r="D1075">
        <v>3</v>
      </c>
      <c r="E1075">
        <f>VLOOKUP(B1075,'SKU Master'!$B$1:$E$31,4,FALSE)</f>
        <v>1575</v>
      </c>
      <c r="F1075" s="5">
        <f t="shared" si="32"/>
        <v>4725</v>
      </c>
      <c r="G1075" t="str">
        <f t="shared" si="33"/>
        <v>Monday</v>
      </c>
    </row>
    <row r="1076" spans="1:7" x14ac:dyDescent="0.3">
      <c r="A1076" s="4">
        <v>44298</v>
      </c>
      <c r="B1076" t="s">
        <v>31</v>
      </c>
      <c r="C1076" t="s">
        <v>40</v>
      </c>
      <c r="D1076">
        <v>5</v>
      </c>
      <c r="E1076">
        <f>VLOOKUP(B1076,'SKU Master'!$B$1:$E$31,4,FALSE)</f>
        <v>1045</v>
      </c>
      <c r="F1076" s="5">
        <f t="shared" si="32"/>
        <v>5225</v>
      </c>
      <c r="G1076" t="str">
        <f t="shared" si="33"/>
        <v>Monday</v>
      </c>
    </row>
    <row r="1077" spans="1:7" x14ac:dyDescent="0.3">
      <c r="A1077" s="4">
        <v>44298</v>
      </c>
      <c r="B1077" t="s">
        <v>32</v>
      </c>
      <c r="C1077" t="s">
        <v>40</v>
      </c>
      <c r="D1077">
        <v>3</v>
      </c>
      <c r="E1077">
        <f>VLOOKUP(B1077,'SKU Master'!$B$1:$E$31,4,FALSE)</f>
        <v>1186</v>
      </c>
      <c r="F1077" s="5">
        <f t="shared" si="32"/>
        <v>3558</v>
      </c>
      <c r="G1077" t="str">
        <f t="shared" si="33"/>
        <v>Monday</v>
      </c>
    </row>
    <row r="1078" spans="1:7" x14ac:dyDescent="0.3">
      <c r="A1078" s="4">
        <v>44298</v>
      </c>
      <c r="B1078" t="s">
        <v>33</v>
      </c>
      <c r="C1078" t="s">
        <v>40</v>
      </c>
      <c r="D1078">
        <v>3</v>
      </c>
      <c r="E1078">
        <f>VLOOKUP(B1078,'SKU Master'!$B$1:$E$31,4,FALSE)</f>
        <v>374</v>
      </c>
      <c r="F1078" s="5">
        <f t="shared" si="32"/>
        <v>1122</v>
      </c>
      <c r="G1078" t="str">
        <f t="shared" si="33"/>
        <v>Monday</v>
      </c>
    </row>
    <row r="1079" spans="1:7" x14ac:dyDescent="0.3">
      <c r="A1079" s="4">
        <v>44298</v>
      </c>
      <c r="B1079" t="s">
        <v>34</v>
      </c>
      <c r="C1079" t="s">
        <v>40</v>
      </c>
      <c r="D1079">
        <v>0</v>
      </c>
      <c r="E1079">
        <f>VLOOKUP(B1079,'SKU Master'!$B$1:$E$31,4,FALSE)</f>
        <v>1500</v>
      </c>
      <c r="F1079" s="5">
        <f t="shared" si="32"/>
        <v>0</v>
      </c>
      <c r="G1079" t="str">
        <f t="shared" si="33"/>
        <v>Monday</v>
      </c>
    </row>
    <row r="1080" spans="1:7" x14ac:dyDescent="0.3">
      <c r="A1080" s="4">
        <v>44298</v>
      </c>
      <c r="B1080" t="s">
        <v>35</v>
      </c>
      <c r="C1080" t="s">
        <v>40</v>
      </c>
      <c r="D1080">
        <v>1</v>
      </c>
      <c r="E1080">
        <f>VLOOKUP(B1080,'SKU Master'!$B$1:$E$31,4,FALSE)</f>
        <v>1800</v>
      </c>
      <c r="F1080" s="5">
        <f t="shared" si="32"/>
        <v>1800</v>
      </c>
      <c r="G1080" t="str">
        <f t="shared" si="33"/>
        <v>Monday</v>
      </c>
    </row>
    <row r="1081" spans="1:7" x14ac:dyDescent="0.3">
      <c r="A1081" s="4">
        <v>44298</v>
      </c>
      <c r="B1081" t="s">
        <v>36</v>
      </c>
      <c r="C1081" t="s">
        <v>40</v>
      </c>
      <c r="D1081">
        <v>0</v>
      </c>
      <c r="E1081">
        <f>VLOOKUP(B1081,'SKU Master'!$B$1:$E$31,4,FALSE)</f>
        <v>1477</v>
      </c>
      <c r="F1081" s="5">
        <f t="shared" si="32"/>
        <v>0</v>
      </c>
      <c r="G1081" t="str">
        <f t="shared" si="33"/>
        <v>Monday</v>
      </c>
    </row>
    <row r="1082" spans="1:7" x14ac:dyDescent="0.3">
      <c r="A1082" s="4">
        <v>44299</v>
      </c>
      <c r="B1082" t="s">
        <v>5</v>
      </c>
      <c r="C1082" t="s">
        <v>38</v>
      </c>
      <c r="D1082">
        <v>32</v>
      </c>
      <c r="E1082">
        <f>VLOOKUP(B1082,'SKU Master'!$B$1:$E$31,4,FALSE)</f>
        <v>210</v>
      </c>
      <c r="F1082" s="5">
        <f t="shared" si="32"/>
        <v>6720</v>
      </c>
      <c r="G1082" t="str">
        <f t="shared" si="33"/>
        <v>Tuesday</v>
      </c>
    </row>
    <row r="1083" spans="1:7" x14ac:dyDescent="0.3">
      <c r="A1083" s="4">
        <v>44299</v>
      </c>
      <c r="B1083" t="s">
        <v>6</v>
      </c>
      <c r="C1083" t="s">
        <v>38</v>
      </c>
      <c r="D1083">
        <v>15</v>
      </c>
      <c r="E1083">
        <f>VLOOKUP(B1083,'SKU Master'!$B$1:$E$31,4,FALSE)</f>
        <v>199</v>
      </c>
      <c r="F1083" s="5">
        <f t="shared" si="32"/>
        <v>2985</v>
      </c>
      <c r="G1083" t="str">
        <f t="shared" si="33"/>
        <v>Tuesday</v>
      </c>
    </row>
    <row r="1084" spans="1:7" x14ac:dyDescent="0.3">
      <c r="A1084" s="4">
        <v>44299</v>
      </c>
      <c r="B1084" t="s">
        <v>7</v>
      </c>
      <c r="C1084" t="s">
        <v>38</v>
      </c>
      <c r="D1084">
        <v>10</v>
      </c>
      <c r="E1084">
        <f>VLOOKUP(B1084,'SKU Master'!$B$1:$E$31,4,FALSE)</f>
        <v>322</v>
      </c>
      <c r="F1084" s="5">
        <f t="shared" si="32"/>
        <v>3220</v>
      </c>
      <c r="G1084" t="str">
        <f t="shared" si="33"/>
        <v>Tuesday</v>
      </c>
    </row>
    <row r="1085" spans="1:7" x14ac:dyDescent="0.3">
      <c r="A1085" s="4">
        <v>44299</v>
      </c>
      <c r="B1085" t="s">
        <v>8</v>
      </c>
      <c r="C1085" t="s">
        <v>38</v>
      </c>
      <c r="D1085">
        <v>8</v>
      </c>
      <c r="E1085">
        <f>VLOOKUP(B1085,'SKU Master'!$B$1:$E$31,4,FALSE)</f>
        <v>161</v>
      </c>
      <c r="F1085" s="5">
        <f t="shared" si="32"/>
        <v>1288</v>
      </c>
      <c r="G1085" t="str">
        <f t="shared" si="33"/>
        <v>Tuesday</v>
      </c>
    </row>
    <row r="1086" spans="1:7" x14ac:dyDescent="0.3">
      <c r="A1086" s="4">
        <v>44299</v>
      </c>
      <c r="B1086" t="s">
        <v>9</v>
      </c>
      <c r="C1086" t="s">
        <v>38</v>
      </c>
      <c r="D1086">
        <v>4</v>
      </c>
      <c r="E1086">
        <f>VLOOKUP(B1086,'SKU Master'!$B$1:$E$31,4,FALSE)</f>
        <v>109</v>
      </c>
      <c r="F1086" s="5">
        <f t="shared" si="32"/>
        <v>436</v>
      </c>
      <c r="G1086" t="str">
        <f t="shared" si="33"/>
        <v>Tuesday</v>
      </c>
    </row>
    <row r="1087" spans="1:7" x14ac:dyDescent="0.3">
      <c r="A1087" s="4">
        <v>44299</v>
      </c>
      <c r="B1087" t="s">
        <v>10</v>
      </c>
      <c r="C1087" t="s">
        <v>38</v>
      </c>
      <c r="D1087">
        <v>4</v>
      </c>
      <c r="E1087">
        <f>VLOOKUP(B1087,'SKU Master'!$B$1:$E$31,4,FALSE)</f>
        <v>122</v>
      </c>
      <c r="F1087" s="5">
        <f t="shared" si="32"/>
        <v>488</v>
      </c>
      <c r="G1087" t="str">
        <f t="shared" si="33"/>
        <v>Tuesday</v>
      </c>
    </row>
    <row r="1088" spans="1:7" x14ac:dyDescent="0.3">
      <c r="A1088" s="4">
        <v>44299</v>
      </c>
      <c r="B1088" t="s">
        <v>11</v>
      </c>
      <c r="C1088" t="s">
        <v>38</v>
      </c>
      <c r="D1088">
        <v>3</v>
      </c>
      <c r="E1088">
        <f>VLOOKUP(B1088,'SKU Master'!$B$1:$E$31,4,FALSE)</f>
        <v>96</v>
      </c>
      <c r="F1088" s="5">
        <f t="shared" si="32"/>
        <v>288</v>
      </c>
      <c r="G1088" t="str">
        <f t="shared" si="33"/>
        <v>Tuesday</v>
      </c>
    </row>
    <row r="1089" spans="1:7" x14ac:dyDescent="0.3">
      <c r="A1089" s="4">
        <v>44299</v>
      </c>
      <c r="B1089" t="s">
        <v>12</v>
      </c>
      <c r="C1089" t="s">
        <v>38</v>
      </c>
      <c r="D1089">
        <v>0</v>
      </c>
      <c r="E1089">
        <f>VLOOKUP(B1089,'SKU Master'!$B$1:$E$31,4,FALSE)</f>
        <v>73</v>
      </c>
      <c r="F1089" s="5">
        <f t="shared" si="32"/>
        <v>0</v>
      </c>
      <c r="G1089" t="str">
        <f t="shared" si="33"/>
        <v>Tuesday</v>
      </c>
    </row>
    <row r="1090" spans="1:7" x14ac:dyDescent="0.3">
      <c r="A1090" s="4">
        <v>44299</v>
      </c>
      <c r="B1090" t="s">
        <v>14</v>
      </c>
      <c r="C1090" t="s">
        <v>38</v>
      </c>
      <c r="D1090">
        <v>0</v>
      </c>
      <c r="E1090">
        <f>VLOOKUP(B1090,'SKU Master'!$B$1:$E$31,4,FALSE)</f>
        <v>225</v>
      </c>
      <c r="F1090" s="5">
        <f t="shared" ref="F1090:F1153" si="34">D1090*E1090</f>
        <v>0</v>
      </c>
      <c r="G1090" t="str">
        <f t="shared" ref="G1090:G1153" si="35">TEXT(A1090,"dddd")</f>
        <v>Tuesday</v>
      </c>
    </row>
    <row r="1091" spans="1:7" x14ac:dyDescent="0.3">
      <c r="A1091" s="4">
        <v>44299</v>
      </c>
      <c r="B1091" t="s">
        <v>16</v>
      </c>
      <c r="C1091" t="s">
        <v>38</v>
      </c>
      <c r="D1091">
        <v>2</v>
      </c>
      <c r="E1091">
        <f>VLOOKUP(B1091,'SKU Master'!$B$1:$E$31,4,FALSE)</f>
        <v>559</v>
      </c>
      <c r="F1091" s="5">
        <f t="shared" si="34"/>
        <v>1118</v>
      </c>
      <c r="G1091" t="str">
        <f t="shared" si="35"/>
        <v>Tuesday</v>
      </c>
    </row>
    <row r="1092" spans="1:7" x14ac:dyDescent="0.3">
      <c r="A1092" s="4">
        <v>44299</v>
      </c>
      <c r="B1092" t="s">
        <v>17</v>
      </c>
      <c r="C1092" t="s">
        <v>38</v>
      </c>
      <c r="D1092">
        <v>26</v>
      </c>
      <c r="E1092">
        <f>VLOOKUP(B1092,'SKU Master'!$B$1:$E$31,4,FALSE)</f>
        <v>3199</v>
      </c>
      <c r="F1092" s="5">
        <f t="shared" si="34"/>
        <v>83174</v>
      </c>
      <c r="G1092" t="str">
        <f t="shared" si="35"/>
        <v>Tuesday</v>
      </c>
    </row>
    <row r="1093" spans="1:7" x14ac:dyDescent="0.3">
      <c r="A1093" s="4">
        <v>44299</v>
      </c>
      <c r="B1093" t="s">
        <v>18</v>
      </c>
      <c r="C1093" t="s">
        <v>38</v>
      </c>
      <c r="D1093">
        <v>17</v>
      </c>
      <c r="E1093">
        <f>VLOOKUP(B1093,'SKU Master'!$B$1:$E$31,4,FALSE)</f>
        <v>371</v>
      </c>
      <c r="F1093" s="5">
        <f t="shared" si="34"/>
        <v>6307</v>
      </c>
      <c r="G1093" t="str">
        <f t="shared" si="35"/>
        <v>Tuesday</v>
      </c>
    </row>
    <row r="1094" spans="1:7" x14ac:dyDescent="0.3">
      <c r="A1094" s="4">
        <v>44299</v>
      </c>
      <c r="B1094" t="s">
        <v>19</v>
      </c>
      <c r="C1094" t="s">
        <v>38</v>
      </c>
      <c r="D1094">
        <v>12</v>
      </c>
      <c r="E1094">
        <f>VLOOKUP(B1094,'SKU Master'!$B$1:$E$31,4,FALSE)</f>
        <v>2300</v>
      </c>
      <c r="F1094" s="5">
        <f t="shared" si="34"/>
        <v>27600</v>
      </c>
      <c r="G1094" t="str">
        <f t="shared" si="35"/>
        <v>Tuesday</v>
      </c>
    </row>
    <row r="1095" spans="1:7" x14ac:dyDescent="0.3">
      <c r="A1095" s="4">
        <v>44299</v>
      </c>
      <c r="B1095" t="s">
        <v>20</v>
      </c>
      <c r="C1095" t="s">
        <v>38</v>
      </c>
      <c r="D1095">
        <v>8</v>
      </c>
      <c r="E1095">
        <f>VLOOKUP(B1095,'SKU Master'!$B$1:$E$31,4,FALSE)</f>
        <v>499</v>
      </c>
      <c r="F1095" s="5">
        <f t="shared" si="34"/>
        <v>3992</v>
      </c>
      <c r="G1095" t="str">
        <f t="shared" si="35"/>
        <v>Tuesday</v>
      </c>
    </row>
    <row r="1096" spans="1:7" x14ac:dyDescent="0.3">
      <c r="A1096" s="4">
        <v>44299</v>
      </c>
      <c r="B1096" t="s">
        <v>21</v>
      </c>
      <c r="C1096" t="s">
        <v>38</v>
      </c>
      <c r="D1096">
        <v>6</v>
      </c>
      <c r="E1096">
        <f>VLOOKUP(B1096,'SKU Master'!$B$1:$E$31,4,FALSE)</f>
        <v>299</v>
      </c>
      <c r="F1096" s="5">
        <f t="shared" si="34"/>
        <v>1794</v>
      </c>
      <c r="G1096" t="str">
        <f t="shared" si="35"/>
        <v>Tuesday</v>
      </c>
    </row>
    <row r="1097" spans="1:7" x14ac:dyDescent="0.3">
      <c r="A1097" s="4">
        <v>44299</v>
      </c>
      <c r="B1097" t="s">
        <v>22</v>
      </c>
      <c r="C1097" t="s">
        <v>38</v>
      </c>
      <c r="D1097">
        <v>2</v>
      </c>
      <c r="E1097">
        <f>VLOOKUP(B1097,'SKU Master'!$B$1:$E$31,4,FALSE)</f>
        <v>901</v>
      </c>
      <c r="F1097" s="5">
        <f t="shared" si="34"/>
        <v>1802</v>
      </c>
      <c r="G1097" t="str">
        <f t="shared" si="35"/>
        <v>Tuesday</v>
      </c>
    </row>
    <row r="1098" spans="1:7" x14ac:dyDescent="0.3">
      <c r="A1098" s="4">
        <v>44299</v>
      </c>
      <c r="B1098" t="s">
        <v>23</v>
      </c>
      <c r="C1098" t="s">
        <v>38</v>
      </c>
      <c r="D1098">
        <v>3</v>
      </c>
      <c r="E1098">
        <f>VLOOKUP(B1098,'SKU Master'!$B$1:$E$31,4,FALSE)</f>
        <v>929</v>
      </c>
      <c r="F1098" s="5">
        <f t="shared" si="34"/>
        <v>2787</v>
      </c>
      <c r="G1098" t="str">
        <f t="shared" si="35"/>
        <v>Tuesday</v>
      </c>
    </row>
    <row r="1099" spans="1:7" x14ac:dyDescent="0.3">
      <c r="A1099" s="4">
        <v>44299</v>
      </c>
      <c r="B1099" t="s">
        <v>24</v>
      </c>
      <c r="C1099" t="s">
        <v>38</v>
      </c>
      <c r="D1099">
        <v>0</v>
      </c>
      <c r="E1099">
        <f>VLOOKUP(B1099,'SKU Master'!$B$1:$E$31,4,FALSE)</f>
        <v>1030</v>
      </c>
      <c r="F1099" s="5">
        <f t="shared" si="34"/>
        <v>0</v>
      </c>
      <c r="G1099" t="str">
        <f t="shared" si="35"/>
        <v>Tuesday</v>
      </c>
    </row>
    <row r="1100" spans="1:7" x14ac:dyDescent="0.3">
      <c r="A1100" s="4">
        <v>44299</v>
      </c>
      <c r="B1100" t="s">
        <v>25</v>
      </c>
      <c r="C1100" t="s">
        <v>38</v>
      </c>
      <c r="D1100">
        <v>2</v>
      </c>
      <c r="E1100">
        <f>VLOOKUP(B1100,'SKU Master'!$B$1:$E$31,4,FALSE)</f>
        <v>1222</v>
      </c>
      <c r="F1100" s="5">
        <f t="shared" si="34"/>
        <v>2444</v>
      </c>
      <c r="G1100" t="str">
        <f t="shared" si="35"/>
        <v>Tuesday</v>
      </c>
    </row>
    <row r="1101" spans="1:7" x14ac:dyDescent="0.3">
      <c r="A1101" s="4">
        <v>44299</v>
      </c>
      <c r="B1101" t="s">
        <v>26</v>
      </c>
      <c r="C1101" t="s">
        <v>38</v>
      </c>
      <c r="D1101">
        <v>0</v>
      </c>
      <c r="E1101">
        <f>VLOOKUP(B1101,'SKU Master'!$B$1:$E$31,4,FALSE)</f>
        <v>649</v>
      </c>
      <c r="F1101" s="5">
        <f t="shared" si="34"/>
        <v>0</v>
      </c>
      <c r="G1101" t="str">
        <f t="shared" si="35"/>
        <v>Tuesday</v>
      </c>
    </row>
    <row r="1102" spans="1:7" x14ac:dyDescent="0.3">
      <c r="A1102" s="4">
        <v>44299</v>
      </c>
      <c r="B1102" t="s">
        <v>27</v>
      </c>
      <c r="C1102" t="s">
        <v>38</v>
      </c>
      <c r="D1102">
        <v>34</v>
      </c>
      <c r="E1102">
        <f>VLOOKUP(B1102,'SKU Master'!$B$1:$E$31,4,FALSE)</f>
        <v>1800</v>
      </c>
      <c r="F1102" s="5">
        <f t="shared" si="34"/>
        <v>61200</v>
      </c>
      <c r="G1102" t="str">
        <f t="shared" si="35"/>
        <v>Tuesday</v>
      </c>
    </row>
    <row r="1103" spans="1:7" x14ac:dyDescent="0.3">
      <c r="A1103" s="4">
        <v>44299</v>
      </c>
      <c r="B1103" t="s">
        <v>28</v>
      </c>
      <c r="C1103" t="s">
        <v>38</v>
      </c>
      <c r="D1103">
        <v>14</v>
      </c>
      <c r="E1103">
        <f>VLOOKUP(B1103,'SKU Master'!$B$1:$E$31,4,FALSE)</f>
        <v>345</v>
      </c>
      <c r="F1103" s="5">
        <f t="shared" si="34"/>
        <v>4830</v>
      </c>
      <c r="G1103" t="str">
        <f t="shared" si="35"/>
        <v>Tuesday</v>
      </c>
    </row>
    <row r="1104" spans="1:7" x14ac:dyDescent="0.3">
      <c r="A1104" s="4">
        <v>44299</v>
      </c>
      <c r="B1104" t="s">
        <v>29</v>
      </c>
      <c r="C1104" t="s">
        <v>38</v>
      </c>
      <c r="D1104">
        <v>9</v>
      </c>
      <c r="E1104">
        <f>VLOOKUP(B1104,'SKU Master'!$B$1:$E$31,4,FALSE)</f>
        <v>350</v>
      </c>
      <c r="F1104" s="5">
        <f t="shared" si="34"/>
        <v>3150</v>
      </c>
      <c r="G1104" t="str">
        <f t="shared" si="35"/>
        <v>Tuesday</v>
      </c>
    </row>
    <row r="1105" spans="1:7" x14ac:dyDescent="0.3">
      <c r="A1105" s="4">
        <v>44299</v>
      </c>
      <c r="B1105" t="s">
        <v>30</v>
      </c>
      <c r="C1105" t="s">
        <v>38</v>
      </c>
      <c r="D1105">
        <v>7</v>
      </c>
      <c r="E1105">
        <f>VLOOKUP(B1105,'SKU Master'!$B$1:$E$31,4,FALSE)</f>
        <v>1575</v>
      </c>
      <c r="F1105" s="5">
        <f t="shared" si="34"/>
        <v>11025</v>
      </c>
      <c r="G1105" t="str">
        <f t="shared" si="35"/>
        <v>Tuesday</v>
      </c>
    </row>
    <row r="1106" spans="1:7" x14ac:dyDescent="0.3">
      <c r="A1106" s="4">
        <v>44299</v>
      </c>
      <c r="B1106" t="s">
        <v>31</v>
      </c>
      <c r="C1106" t="s">
        <v>38</v>
      </c>
      <c r="D1106">
        <v>7</v>
      </c>
      <c r="E1106">
        <f>VLOOKUP(B1106,'SKU Master'!$B$1:$E$31,4,FALSE)</f>
        <v>1045</v>
      </c>
      <c r="F1106" s="5">
        <f t="shared" si="34"/>
        <v>7315</v>
      </c>
      <c r="G1106" t="str">
        <f t="shared" si="35"/>
        <v>Tuesday</v>
      </c>
    </row>
    <row r="1107" spans="1:7" x14ac:dyDescent="0.3">
      <c r="A1107" s="4">
        <v>44299</v>
      </c>
      <c r="B1107" t="s">
        <v>32</v>
      </c>
      <c r="C1107" t="s">
        <v>38</v>
      </c>
      <c r="D1107">
        <v>5</v>
      </c>
      <c r="E1107">
        <f>VLOOKUP(B1107,'SKU Master'!$B$1:$E$31,4,FALSE)</f>
        <v>1186</v>
      </c>
      <c r="F1107" s="5">
        <f t="shared" si="34"/>
        <v>5930</v>
      </c>
      <c r="G1107" t="str">
        <f t="shared" si="35"/>
        <v>Tuesday</v>
      </c>
    </row>
    <row r="1108" spans="1:7" x14ac:dyDescent="0.3">
      <c r="A1108" s="4">
        <v>44299</v>
      </c>
      <c r="B1108" t="s">
        <v>33</v>
      </c>
      <c r="C1108" t="s">
        <v>38</v>
      </c>
      <c r="D1108">
        <v>4</v>
      </c>
      <c r="E1108">
        <f>VLOOKUP(B1108,'SKU Master'!$B$1:$E$31,4,FALSE)</f>
        <v>374</v>
      </c>
      <c r="F1108" s="5">
        <f t="shared" si="34"/>
        <v>1496</v>
      </c>
      <c r="G1108" t="str">
        <f t="shared" si="35"/>
        <v>Tuesday</v>
      </c>
    </row>
    <row r="1109" spans="1:7" x14ac:dyDescent="0.3">
      <c r="A1109" s="4">
        <v>44299</v>
      </c>
      <c r="B1109" t="s">
        <v>34</v>
      </c>
      <c r="C1109" t="s">
        <v>38</v>
      </c>
      <c r="D1109">
        <v>2</v>
      </c>
      <c r="E1109">
        <f>VLOOKUP(B1109,'SKU Master'!$B$1:$E$31,4,FALSE)</f>
        <v>1500</v>
      </c>
      <c r="F1109" s="5">
        <f t="shared" si="34"/>
        <v>3000</v>
      </c>
      <c r="G1109" t="str">
        <f t="shared" si="35"/>
        <v>Tuesday</v>
      </c>
    </row>
    <row r="1110" spans="1:7" x14ac:dyDescent="0.3">
      <c r="A1110" s="4">
        <v>44299</v>
      </c>
      <c r="B1110" t="s">
        <v>35</v>
      </c>
      <c r="C1110" t="s">
        <v>38</v>
      </c>
      <c r="D1110">
        <v>1</v>
      </c>
      <c r="E1110">
        <f>VLOOKUP(B1110,'SKU Master'!$B$1:$E$31,4,FALSE)</f>
        <v>1800</v>
      </c>
      <c r="F1110" s="5">
        <f t="shared" si="34"/>
        <v>1800</v>
      </c>
      <c r="G1110" t="str">
        <f t="shared" si="35"/>
        <v>Tuesday</v>
      </c>
    </row>
    <row r="1111" spans="1:7" x14ac:dyDescent="0.3">
      <c r="A1111" s="4">
        <v>44299</v>
      </c>
      <c r="B1111" t="s">
        <v>36</v>
      </c>
      <c r="C1111" t="s">
        <v>38</v>
      </c>
      <c r="D1111">
        <v>0</v>
      </c>
      <c r="E1111">
        <f>VLOOKUP(B1111,'SKU Master'!$B$1:$E$31,4,FALSE)</f>
        <v>1477</v>
      </c>
      <c r="F1111" s="5">
        <f t="shared" si="34"/>
        <v>0</v>
      </c>
      <c r="G1111" t="str">
        <f t="shared" si="35"/>
        <v>Tuesday</v>
      </c>
    </row>
    <row r="1112" spans="1:7" x14ac:dyDescent="0.3">
      <c r="A1112" s="4">
        <v>44299</v>
      </c>
      <c r="B1112" t="s">
        <v>5</v>
      </c>
      <c r="C1112" t="s">
        <v>39</v>
      </c>
      <c r="D1112">
        <v>24</v>
      </c>
      <c r="E1112">
        <f>VLOOKUP(B1112,'SKU Master'!$B$1:$E$31,4,FALSE)</f>
        <v>210</v>
      </c>
      <c r="F1112" s="5">
        <f t="shared" si="34"/>
        <v>5040</v>
      </c>
      <c r="G1112" t="str">
        <f t="shared" si="35"/>
        <v>Tuesday</v>
      </c>
    </row>
    <row r="1113" spans="1:7" x14ac:dyDescent="0.3">
      <c r="A1113" s="4">
        <v>44299</v>
      </c>
      <c r="B1113" t="s">
        <v>6</v>
      </c>
      <c r="C1113" t="s">
        <v>39</v>
      </c>
      <c r="D1113">
        <v>9</v>
      </c>
      <c r="E1113">
        <f>VLOOKUP(B1113,'SKU Master'!$B$1:$E$31,4,FALSE)</f>
        <v>199</v>
      </c>
      <c r="F1113" s="5">
        <f t="shared" si="34"/>
        <v>1791</v>
      </c>
      <c r="G1113" t="str">
        <f t="shared" si="35"/>
        <v>Tuesday</v>
      </c>
    </row>
    <row r="1114" spans="1:7" x14ac:dyDescent="0.3">
      <c r="A1114" s="4">
        <v>44299</v>
      </c>
      <c r="B1114" t="s">
        <v>7</v>
      </c>
      <c r="C1114" t="s">
        <v>39</v>
      </c>
      <c r="D1114">
        <v>6</v>
      </c>
      <c r="E1114">
        <f>VLOOKUP(B1114,'SKU Master'!$B$1:$E$31,4,FALSE)</f>
        <v>322</v>
      </c>
      <c r="F1114" s="5">
        <f t="shared" si="34"/>
        <v>1932</v>
      </c>
      <c r="G1114" t="str">
        <f t="shared" si="35"/>
        <v>Tuesday</v>
      </c>
    </row>
    <row r="1115" spans="1:7" x14ac:dyDescent="0.3">
      <c r="A1115" s="4">
        <v>44299</v>
      </c>
      <c r="B1115" t="s">
        <v>8</v>
      </c>
      <c r="C1115" t="s">
        <v>39</v>
      </c>
      <c r="D1115">
        <v>6</v>
      </c>
      <c r="E1115">
        <f>VLOOKUP(B1115,'SKU Master'!$B$1:$E$31,4,FALSE)</f>
        <v>161</v>
      </c>
      <c r="F1115" s="5">
        <f t="shared" si="34"/>
        <v>966</v>
      </c>
      <c r="G1115" t="str">
        <f t="shared" si="35"/>
        <v>Tuesday</v>
      </c>
    </row>
    <row r="1116" spans="1:7" x14ac:dyDescent="0.3">
      <c r="A1116" s="4">
        <v>44299</v>
      </c>
      <c r="B1116" t="s">
        <v>9</v>
      </c>
      <c r="C1116" t="s">
        <v>39</v>
      </c>
      <c r="D1116">
        <v>4</v>
      </c>
      <c r="E1116">
        <f>VLOOKUP(B1116,'SKU Master'!$B$1:$E$31,4,FALSE)</f>
        <v>109</v>
      </c>
      <c r="F1116" s="5">
        <f t="shared" si="34"/>
        <v>436</v>
      </c>
      <c r="G1116" t="str">
        <f t="shared" si="35"/>
        <v>Tuesday</v>
      </c>
    </row>
    <row r="1117" spans="1:7" x14ac:dyDescent="0.3">
      <c r="A1117" s="4">
        <v>44299</v>
      </c>
      <c r="B1117" t="s">
        <v>10</v>
      </c>
      <c r="C1117" t="s">
        <v>39</v>
      </c>
      <c r="D1117">
        <v>3</v>
      </c>
      <c r="E1117">
        <f>VLOOKUP(B1117,'SKU Master'!$B$1:$E$31,4,FALSE)</f>
        <v>122</v>
      </c>
      <c r="F1117" s="5">
        <f t="shared" si="34"/>
        <v>366</v>
      </c>
      <c r="G1117" t="str">
        <f t="shared" si="35"/>
        <v>Tuesday</v>
      </c>
    </row>
    <row r="1118" spans="1:7" x14ac:dyDescent="0.3">
      <c r="A1118" s="4">
        <v>44299</v>
      </c>
      <c r="B1118" t="s">
        <v>11</v>
      </c>
      <c r="C1118" t="s">
        <v>39</v>
      </c>
      <c r="D1118">
        <v>2</v>
      </c>
      <c r="E1118">
        <f>VLOOKUP(B1118,'SKU Master'!$B$1:$E$31,4,FALSE)</f>
        <v>96</v>
      </c>
      <c r="F1118" s="5">
        <f t="shared" si="34"/>
        <v>192</v>
      </c>
      <c r="G1118" t="str">
        <f t="shared" si="35"/>
        <v>Tuesday</v>
      </c>
    </row>
    <row r="1119" spans="1:7" x14ac:dyDescent="0.3">
      <c r="A1119" s="4">
        <v>44299</v>
      </c>
      <c r="B1119" t="s">
        <v>12</v>
      </c>
      <c r="C1119" t="s">
        <v>39</v>
      </c>
      <c r="D1119">
        <v>0</v>
      </c>
      <c r="E1119">
        <f>VLOOKUP(B1119,'SKU Master'!$B$1:$E$31,4,FALSE)</f>
        <v>73</v>
      </c>
      <c r="F1119" s="5">
        <f t="shared" si="34"/>
        <v>0</v>
      </c>
      <c r="G1119" t="str">
        <f t="shared" si="35"/>
        <v>Tuesday</v>
      </c>
    </row>
    <row r="1120" spans="1:7" x14ac:dyDescent="0.3">
      <c r="A1120" s="4">
        <v>44299</v>
      </c>
      <c r="B1120" t="s">
        <v>14</v>
      </c>
      <c r="C1120" t="s">
        <v>39</v>
      </c>
      <c r="D1120">
        <v>0</v>
      </c>
      <c r="E1120">
        <f>VLOOKUP(B1120,'SKU Master'!$B$1:$E$31,4,FALSE)</f>
        <v>225</v>
      </c>
      <c r="F1120" s="5">
        <f t="shared" si="34"/>
        <v>0</v>
      </c>
      <c r="G1120" t="str">
        <f t="shared" si="35"/>
        <v>Tuesday</v>
      </c>
    </row>
    <row r="1121" spans="1:7" x14ac:dyDescent="0.3">
      <c r="A1121" s="4">
        <v>44299</v>
      </c>
      <c r="B1121" t="s">
        <v>16</v>
      </c>
      <c r="C1121" t="s">
        <v>39</v>
      </c>
      <c r="D1121">
        <v>1</v>
      </c>
      <c r="E1121">
        <f>VLOOKUP(B1121,'SKU Master'!$B$1:$E$31,4,FALSE)</f>
        <v>559</v>
      </c>
      <c r="F1121" s="5">
        <f t="shared" si="34"/>
        <v>559</v>
      </c>
      <c r="G1121" t="str">
        <f t="shared" si="35"/>
        <v>Tuesday</v>
      </c>
    </row>
    <row r="1122" spans="1:7" x14ac:dyDescent="0.3">
      <c r="A1122" s="4">
        <v>44299</v>
      </c>
      <c r="B1122" t="s">
        <v>17</v>
      </c>
      <c r="C1122" t="s">
        <v>39</v>
      </c>
      <c r="D1122">
        <v>25</v>
      </c>
      <c r="E1122">
        <f>VLOOKUP(B1122,'SKU Master'!$B$1:$E$31,4,FALSE)</f>
        <v>3199</v>
      </c>
      <c r="F1122" s="5">
        <f t="shared" si="34"/>
        <v>79975</v>
      </c>
      <c r="G1122" t="str">
        <f t="shared" si="35"/>
        <v>Tuesday</v>
      </c>
    </row>
    <row r="1123" spans="1:7" x14ac:dyDescent="0.3">
      <c r="A1123" s="4">
        <v>44299</v>
      </c>
      <c r="B1123" t="s">
        <v>18</v>
      </c>
      <c r="C1123" t="s">
        <v>39</v>
      </c>
      <c r="D1123">
        <v>3</v>
      </c>
      <c r="E1123">
        <f>VLOOKUP(B1123,'SKU Master'!$B$1:$E$31,4,FALSE)</f>
        <v>371</v>
      </c>
      <c r="F1123" s="5">
        <f t="shared" si="34"/>
        <v>1113</v>
      </c>
      <c r="G1123" t="str">
        <f t="shared" si="35"/>
        <v>Tuesday</v>
      </c>
    </row>
    <row r="1124" spans="1:7" x14ac:dyDescent="0.3">
      <c r="A1124" s="4">
        <v>44299</v>
      </c>
      <c r="B1124" t="s">
        <v>19</v>
      </c>
      <c r="C1124" t="s">
        <v>39</v>
      </c>
      <c r="D1124">
        <v>11</v>
      </c>
      <c r="E1124">
        <f>VLOOKUP(B1124,'SKU Master'!$B$1:$E$31,4,FALSE)</f>
        <v>2300</v>
      </c>
      <c r="F1124" s="5">
        <f t="shared" si="34"/>
        <v>25300</v>
      </c>
      <c r="G1124" t="str">
        <f t="shared" si="35"/>
        <v>Tuesday</v>
      </c>
    </row>
    <row r="1125" spans="1:7" x14ac:dyDescent="0.3">
      <c r="A1125" s="4">
        <v>44299</v>
      </c>
      <c r="B1125" t="s">
        <v>20</v>
      </c>
      <c r="C1125" t="s">
        <v>39</v>
      </c>
      <c r="D1125">
        <v>5</v>
      </c>
      <c r="E1125">
        <f>VLOOKUP(B1125,'SKU Master'!$B$1:$E$31,4,FALSE)</f>
        <v>499</v>
      </c>
      <c r="F1125" s="5">
        <f t="shared" si="34"/>
        <v>2495</v>
      </c>
      <c r="G1125" t="str">
        <f t="shared" si="35"/>
        <v>Tuesday</v>
      </c>
    </row>
    <row r="1126" spans="1:7" x14ac:dyDescent="0.3">
      <c r="A1126" s="4">
        <v>44299</v>
      </c>
      <c r="B1126" t="s">
        <v>21</v>
      </c>
      <c r="C1126" t="s">
        <v>39</v>
      </c>
      <c r="D1126">
        <v>0</v>
      </c>
      <c r="E1126">
        <f>VLOOKUP(B1126,'SKU Master'!$B$1:$E$31,4,FALSE)</f>
        <v>299</v>
      </c>
      <c r="F1126" s="5">
        <f t="shared" si="34"/>
        <v>0</v>
      </c>
      <c r="G1126" t="str">
        <f t="shared" si="35"/>
        <v>Tuesday</v>
      </c>
    </row>
    <row r="1127" spans="1:7" x14ac:dyDescent="0.3">
      <c r="A1127" s="4">
        <v>44299</v>
      </c>
      <c r="B1127" t="s">
        <v>22</v>
      </c>
      <c r="C1127" t="s">
        <v>39</v>
      </c>
      <c r="D1127">
        <v>1</v>
      </c>
      <c r="E1127">
        <f>VLOOKUP(B1127,'SKU Master'!$B$1:$E$31,4,FALSE)</f>
        <v>901</v>
      </c>
      <c r="F1127" s="5">
        <f t="shared" si="34"/>
        <v>901</v>
      </c>
      <c r="G1127" t="str">
        <f t="shared" si="35"/>
        <v>Tuesday</v>
      </c>
    </row>
    <row r="1128" spans="1:7" x14ac:dyDescent="0.3">
      <c r="A1128" s="4">
        <v>44299</v>
      </c>
      <c r="B1128" t="s">
        <v>23</v>
      </c>
      <c r="C1128" t="s">
        <v>39</v>
      </c>
      <c r="D1128">
        <v>1</v>
      </c>
      <c r="E1128">
        <f>VLOOKUP(B1128,'SKU Master'!$B$1:$E$31,4,FALSE)</f>
        <v>929</v>
      </c>
      <c r="F1128" s="5">
        <f t="shared" si="34"/>
        <v>929</v>
      </c>
      <c r="G1128" t="str">
        <f t="shared" si="35"/>
        <v>Tuesday</v>
      </c>
    </row>
    <row r="1129" spans="1:7" x14ac:dyDescent="0.3">
      <c r="A1129" s="4">
        <v>44299</v>
      </c>
      <c r="B1129" t="s">
        <v>24</v>
      </c>
      <c r="C1129" t="s">
        <v>39</v>
      </c>
      <c r="D1129">
        <v>0</v>
      </c>
      <c r="E1129">
        <f>VLOOKUP(B1129,'SKU Master'!$B$1:$E$31,4,FALSE)</f>
        <v>1030</v>
      </c>
      <c r="F1129" s="5">
        <f t="shared" si="34"/>
        <v>0</v>
      </c>
      <c r="G1129" t="str">
        <f t="shared" si="35"/>
        <v>Tuesday</v>
      </c>
    </row>
    <row r="1130" spans="1:7" x14ac:dyDescent="0.3">
      <c r="A1130" s="4">
        <v>44299</v>
      </c>
      <c r="B1130" t="s">
        <v>25</v>
      </c>
      <c r="C1130" t="s">
        <v>39</v>
      </c>
      <c r="D1130">
        <v>0</v>
      </c>
      <c r="E1130">
        <f>VLOOKUP(B1130,'SKU Master'!$B$1:$E$31,4,FALSE)</f>
        <v>1222</v>
      </c>
      <c r="F1130" s="5">
        <f t="shared" si="34"/>
        <v>0</v>
      </c>
      <c r="G1130" t="str">
        <f t="shared" si="35"/>
        <v>Tuesday</v>
      </c>
    </row>
    <row r="1131" spans="1:7" x14ac:dyDescent="0.3">
      <c r="A1131" s="4">
        <v>44299</v>
      </c>
      <c r="B1131" t="s">
        <v>26</v>
      </c>
      <c r="C1131" t="s">
        <v>39</v>
      </c>
      <c r="D1131">
        <v>0</v>
      </c>
      <c r="E1131">
        <f>VLOOKUP(B1131,'SKU Master'!$B$1:$E$31,4,FALSE)</f>
        <v>649</v>
      </c>
      <c r="F1131" s="5">
        <f t="shared" si="34"/>
        <v>0</v>
      </c>
      <c r="G1131" t="str">
        <f t="shared" si="35"/>
        <v>Tuesday</v>
      </c>
    </row>
    <row r="1132" spans="1:7" x14ac:dyDescent="0.3">
      <c r="A1132" s="4">
        <v>44299</v>
      </c>
      <c r="B1132" t="s">
        <v>27</v>
      </c>
      <c r="C1132" t="s">
        <v>39</v>
      </c>
      <c r="D1132">
        <v>24</v>
      </c>
      <c r="E1132">
        <f>VLOOKUP(B1132,'SKU Master'!$B$1:$E$31,4,FALSE)</f>
        <v>1800</v>
      </c>
      <c r="F1132" s="5">
        <f t="shared" si="34"/>
        <v>43200</v>
      </c>
      <c r="G1132" t="str">
        <f t="shared" si="35"/>
        <v>Tuesday</v>
      </c>
    </row>
    <row r="1133" spans="1:7" x14ac:dyDescent="0.3">
      <c r="A1133" s="4">
        <v>44299</v>
      </c>
      <c r="B1133" t="s">
        <v>28</v>
      </c>
      <c r="C1133" t="s">
        <v>39</v>
      </c>
      <c r="D1133">
        <v>9</v>
      </c>
      <c r="E1133">
        <f>VLOOKUP(B1133,'SKU Master'!$B$1:$E$31,4,FALSE)</f>
        <v>345</v>
      </c>
      <c r="F1133" s="5">
        <f t="shared" si="34"/>
        <v>3105</v>
      </c>
      <c r="G1133" t="str">
        <f t="shared" si="35"/>
        <v>Tuesday</v>
      </c>
    </row>
    <row r="1134" spans="1:7" x14ac:dyDescent="0.3">
      <c r="A1134" s="4">
        <v>44299</v>
      </c>
      <c r="B1134" t="s">
        <v>29</v>
      </c>
      <c r="C1134" t="s">
        <v>39</v>
      </c>
      <c r="D1134">
        <v>7</v>
      </c>
      <c r="E1134">
        <f>VLOOKUP(B1134,'SKU Master'!$B$1:$E$31,4,FALSE)</f>
        <v>350</v>
      </c>
      <c r="F1134" s="5">
        <f t="shared" si="34"/>
        <v>2450</v>
      </c>
      <c r="G1134" t="str">
        <f t="shared" si="35"/>
        <v>Tuesday</v>
      </c>
    </row>
    <row r="1135" spans="1:7" x14ac:dyDescent="0.3">
      <c r="A1135" s="4">
        <v>44299</v>
      </c>
      <c r="B1135" t="s">
        <v>30</v>
      </c>
      <c r="C1135" t="s">
        <v>39</v>
      </c>
      <c r="D1135">
        <v>6</v>
      </c>
      <c r="E1135">
        <f>VLOOKUP(B1135,'SKU Master'!$B$1:$E$31,4,FALSE)</f>
        <v>1575</v>
      </c>
      <c r="F1135" s="5">
        <f t="shared" si="34"/>
        <v>9450</v>
      </c>
      <c r="G1135" t="str">
        <f t="shared" si="35"/>
        <v>Tuesday</v>
      </c>
    </row>
    <row r="1136" spans="1:7" x14ac:dyDescent="0.3">
      <c r="A1136" s="4">
        <v>44299</v>
      </c>
      <c r="B1136" t="s">
        <v>31</v>
      </c>
      <c r="C1136" t="s">
        <v>39</v>
      </c>
      <c r="D1136">
        <v>3</v>
      </c>
      <c r="E1136">
        <f>VLOOKUP(B1136,'SKU Master'!$B$1:$E$31,4,FALSE)</f>
        <v>1045</v>
      </c>
      <c r="F1136" s="5">
        <f t="shared" si="34"/>
        <v>3135</v>
      </c>
      <c r="G1136" t="str">
        <f t="shared" si="35"/>
        <v>Tuesday</v>
      </c>
    </row>
    <row r="1137" spans="1:7" x14ac:dyDescent="0.3">
      <c r="A1137" s="4">
        <v>44299</v>
      </c>
      <c r="B1137" t="s">
        <v>32</v>
      </c>
      <c r="C1137" t="s">
        <v>39</v>
      </c>
      <c r="D1137">
        <v>2</v>
      </c>
      <c r="E1137">
        <f>VLOOKUP(B1137,'SKU Master'!$B$1:$E$31,4,FALSE)</f>
        <v>1186</v>
      </c>
      <c r="F1137" s="5">
        <f t="shared" si="34"/>
        <v>2372</v>
      </c>
      <c r="G1137" t="str">
        <f t="shared" si="35"/>
        <v>Tuesday</v>
      </c>
    </row>
    <row r="1138" spans="1:7" x14ac:dyDescent="0.3">
      <c r="A1138" s="4">
        <v>44299</v>
      </c>
      <c r="B1138" t="s">
        <v>33</v>
      </c>
      <c r="C1138" t="s">
        <v>39</v>
      </c>
      <c r="D1138">
        <v>1</v>
      </c>
      <c r="E1138">
        <f>VLOOKUP(B1138,'SKU Master'!$B$1:$E$31,4,FALSE)</f>
        <v>374</v>
      </c>
      <c r="F1138" s="5">
        <f t="shared" si="34"/>
        <v>374</v>
      </c>
      <c r="G1138" t="str">
        <f t="shared" si="35"/>
        <v>Tuesday</v>
      </c>
    </row>
    <row r="1139" spans="1:7" x14ac:dyDescent="0.3">
      <c r="A1139" s="4">
        <v>44299</v>
      </c>
      <c r="B1139" t="s">
        <v>34</v>
      </c>
      <c r="C1139" t="s">
        <v>39</v>
      </c>
      <c r="D1139">
        <v>0</v>
      </c>
      <c r="E1139">
        <f>VLOOKUP(B1139,'SKU Master'!$B$1:$E$31,4,FALSE)</f>
        <v>1500</v>
      </c>
      <c r="F1139" s="5">
        <f t="shared" si="34"/>
        <v>0</v>
      </c>
      <c r="G1139" t="str">
        <f t="shared" si="35"/>
        <v>Tuesday</v>
      </c>
    </row>
    <row r="1140" spans="1:7" x14ac:dyDescent="0.3">
      <c r="A1140" s="4">
        <v>44299</v>
      </c>
      <c r="B1140" t="s">
        <v>35</v>
      </c>
      <c r="C1140" t="s">
        <v>39</v>
      </c>
      <c r="D1140">
        <v>0</v>
      </c>
      <c r="E1140">
        <f>VLOOKUP(B1140,'SKU Master'!$B$1:$E$31,4,FALSE)</f>
        <v>1800</v>
      </c>
      <c r="F1140" s="5">
        <f t="shared" si="34"/>
        <v>0</v>
      </c>
      <c r="G1140" t="str">
        <f t="shared" si="35"/>
        <v>Tuesday</v>
      </c>
    </row>
    <row r="1141" spans="1:7" x14ac:dyDescent="0.3">
      <c r="A1141" s="4">
        <v>44299</v>
      </c>
      <c r="B1141" t="s">
        <v>36</v>
      </c>
      <c r="C1141" t="s">
        <v>39</v>
      </c>
      <c r="D1141">
        <v>0</v>
      </c>
      <c r="E1141">
        <f>VLOOKUP(B1141,'SKU Master'!$B$1:$E$31,4,FALSE)</f>
        <v>1477</v>
      </c>
      <c r="F1141" s="5">
        <f t="shared" si="34"/>
        <v>0</v>
      </c>
      <c r="G1141" t="str">
        <f t="shared" si="35"/>
        <v>Tuesday</v>
      </c>
    </row>
    <row r="1142" spans="1:7" x14ac:dyDescent="0.3">
      <c r="A1142" s="4">
        <v>44299</v>
      </c>
      <c r="B1142" t="s">
        <v>5</v>
      </c>
      <c r="C1142" t="s">
        <v>40</v>
      </c>
      <c r="D1142">
        <v>8</v>
      </c>
      <c r="E1142">
        <f>VLOOKUP(B1142,'SKU Master'!$B$1:$E$31,4,FALSE)</f>
        <v>210</v>
      </c>
      <c r="F1142" s="5">
        <f t="shared" si="34"/>
        <v>1680</v>
      </c>
      <c r="G1142" t="str">
        <f t="shared" si="35"/>
        <v>Tuesday</v>
      </c>
    </row>
    <row r="1143" spans="1:7" x14ac:dyDescent="0.3">
      <c r="A1143" s="4">
        <v>44299</v>
      </c>
      <c r="B1143" t="s">
        <v>6</v>
      </c>
      <c r="C1143" t="s">
        <v>40</v>
      </c>
      <c r="D1143">
        <v>5</v>
      </c>
      <c r="E1143">
        <f>VLOOKUP(B1143,'SKU Master'!$B$1:$E$31,4,FALSE)</f>
        <v>199</v>
      </c>
      <c r="F1143" s="5">
        <f t="shared" si="34"/>
        <v>995</v>
      </c>
      <c r="G1143" t="str">
        <f t="shared" si="35"/>
        <v>Tuesday</v>
      </c>
    </row>
    <row r="1144" spans="1:7" x14ac:dyDescent="0.3">
      <c r="A1144" s="4">
        <v>44299</v>
      </c>
      <c r="B1144" t="s">
        <v>7</v>
      </c>
      <c r="C1144" t="s">
        <v>40</v>
      </c>
      <c r="D1144">
        <v>6</v>
      </c>
      <c r="E1144">
        <f>VLOOKUP(B1144,'SKU Master'!$B$1:$E$31,4,FALSE)</f>
        <v>322</v>
      </c>
      <c r="F1144" s="5">
        <f t="shared" si="34"/>
        <v>1932</v>
      </c>
      <c r="G1144" t="str">
        <f t="shared" si="35"/>
        <v>Tuesday</v>
      </c>
    </row>
    <row r="1145" spans="1:7" x14ac:dyDescent="0.3">
      <c r="A1145" s="4">
        <v>44299</v>
      </c>
      <c r="B1145" t="s">
        <v>8</v>
      </c>
      <c r="C1145" t="s">
        <v>40</v>
      </c>
      <c r="D1145">
        <v>6</v>
      </c>
      <c r="E1145">
        <f>VLOOKUP(B1145,'SKU Master'!$B$1:$E$31,4,FALSE)</f>
        <v>161</v>
      </c>
      <c r="F1145" s="5">
        <f t="shared" si="34"/>
        <v>966</v>
      </c>
      <c r="G1145" t="str">
        <f t="shared" si="35"/>
        <v>Tuesday</v>
      </c>
    </row>
    <row r="1146" spans="1:7" x14ac:dyDescent="0.3">
      <c r="A1146" s="4">
        <v>44299</v>
      </c>
      <c r="B1146" t="s">
        <v>9</v>
      </c>
      <c r="C1146" t="s">
        <v>40</v>
      </c>
      <c r="D1146">
        <v>4</v>
      </c>
      <c r="E1146">
        <f>VLOOKUP(B1146,'SKU Master'!$B$1:$E$31,4,FALSE)</f>
        <v>109</v>
      </c>
      <c r="F1146" s="5">
        <f t="shared" si="34"/>
        <v>436</v>
      </c>
      <c r="G1146" t="str">
        <f t="shared" si="35"/>
        <v>Tuesday</v>
      </c>
    </row>
    <row r="1147" spans="1:7" x14ac:dyDescent="0.3">
      <c r="A1147" s="4">
        <v>44299</v>
      </c>
      <c r="B1147" t="s">
        <v>10</v>
      </c>
      <c r="C1147" t="s">
        <v>40</v>
      </c>
      <c r="D1147">
        <v>2</v>
      </c>
      <c r="E1147">
        <f>VLOOKUP(B1147,'SKU Master'!$B$1:$E$31,4,FALSE)</f>
        <v>122</v>
      </c>
      <c r="F1147" s="5">
        <f t="shared" si="34"/>
        <v>244</v>
      </c>
      <c r="G1147" t="str">
        <f t="shared" si="35"/>
        <v>Tuesday</v>
      </c>
    </row>
    <row r="1148" spans="1:7" x14ac:dyDescent="0.3">
      <c r="A1148" s="4">
        <v>44299</v>
      </c>
      <c r="B1148" t="s">
        <v>11</v>
      </c>
      <c r="C1148" t="s">
        <v>40</v>
      </c>
      <c r="D1148">
        <v>2</v>
      </c>
      <c r="E1148">
        <f>VLOOKUP(B1148,'SKU Master'!$B$1:$E$31,4,FALSE)</f>
        <v>96</v>
      </c>
      <c r="F1148" s="5">
        <f t="shared" si="34"/>
        <v>192</v>
      </c>
      <c r="G1148" t="str">
        <f t="shared" si="35"/>
        <v>Tuesday</v>
      </c>
    </row>
    <row r="1149" spans="1:7" x14ac:dyDescent="0.3">
      <c r="A1149" s="4">
        <v>44299</v>
      </c>
      <c r="B1149" t="s">
        <v>12</v>
      </c>
      <c r="C1149" t="s">
        <v>40</v>
      </c>
      <c r="D1149">
        <v>0</v>
      </c>
      <c r="E1149">
        <f>VLOOKUP(B1149,'SKU Master'!$B$1:$E$31,4,FALSE)</f>
        <v>73</v>
      </c>
      <c r="F1149" s="5">
        <f t="shared" si="34"/>
        <v>0</v>
      </c>
      <c r="G1149" t="str">
        <f t="shared" si="35"/>
        <v>Tuesday</v>
      </c>
    </row>
    <row r="1150" spans="1:7" x14ac:dyDescent="0.3">
      <c r="A1150" s="4">
        <v>44299</v>
      </c>
      <c r="B1150" t="s">
        <v>14</v>
      </c>
      <c r="C1150" t="s">
        <v>40</v>
      </c>
      <c r="D1150">
        <v>1</v>
      </c>
      <c r="E1150">
        <f>VLOOKUP(B1150,'SKU Master'!$B$1:$E$31,4,FALSE)</f>
        <v>225</v>
      </c>
      <c r="F1150" s="5">
        <f t="shared" si="34"/>
        <v>225</v>
      </c>
      <c r="G1150" t="str">
        <f t="shared" si="35"/>
        <v>Tuesday</v>
      </c>
    </row>
    <row r="1151" spans="1:7" x14ac:dyDescent="0.3">
      <c r="A1151" s="4">
        <v>44299</v>
      </c>
      <c r="B1151" t="s">
        <v>16</v>
      </c>
      <c r="C1151" t="s">
        <v>40</v>
      </c>
      <c r="D1151">
        <v>1</v>
      </c>
      <c r="E1151">
        <f>VLOOKUP(B1151,'SKU Master'!$B$1:$E$31,4,FALSE)</f>
        <v>559</v>
      </c>
      <c r="F1151" s="5">
        <f t="shared" si="34"/>
        <v>559</v>
      </c>
      <c r="G1151" t="str">
        <f t="shared" si="35"/>
        <v>Tuesday</v>
      </c>
    </row>
    <row r="1152" spans="1:7" x14ac:dyDescent="0.3">
      <c r="A1152" s="4">
        <v>44299</v>
      </c>
      <c r="B1152" t="s">
        <v>17</v>
      </c>
      <c r="C1152" t="s">
        <v>40</v>
      </c>
      <c r="D1152">
        <v>13</v>
      </c>
      <c r="E1152">
        <f>VLOOKUP(B1152,'SKU Master'!$B$1:$E$31,4,FALSE)</f>
        <v>3199</v>
      </c>
      <c r="F1152" s="5">
        <f t="shared" si="34"/>
        <v>41587</v>
      </c>
      <c r="G1152" t="str">
        <f t="shared" si="35"/>
        <v>Tuesday</v>
      </c>
    </row>
    <row r="1153" spans="1:7" x14ac:dyDescent="0.3">
      <c r="A1153" s="4">
        <v>44299</v>
      </c>
      <c r="B1153" t="s">
        <v>18</v>
      </c>
      <c r="C1153" t="s">
        <v>40</v>
      </c>
      <c r="D1153">
        <v>13</v>
      </c>
      <c r="E1153">
        <f>VLOOKUP(B1153,'SKU Master'!$B$1:$E$31,4,FALSE)</f>
        <v>371</v>
      </c>
      <c r="F1153" s="5">
        <f t="shared" si="34"/>
        <v>4823</v>
      </c>
      <c r="G1153" t="str">
        <f t="shared" si="35"/>
        <v>Tuesday</v>
      </c>
    </row>
    <row r="1154" spans="1:7" x14ac:dyDescent="0.3">
      <c r="A1154" s="4">
        <v>44299</v>
      </c>
      <c r="B1154" t="s">
        <v>19</v>
      </c>
      <c r="C1154" t="s">
        <v>40</v>
      </c>
      <c r="D1154">
        <v>2</v>
      </c>
      <c r="E1154">
        <f>VLOOKUP(B1154,'SKU Master'!$B$1:$E$31,4,FALSE)</f>
        <v>2300</v>
      </c>
      <c r="F1154" s="5">
        <f t="shared" ref="F1154:F1217" si="36">D1154*E1154</f>
        <v>4600</v>
      </c>
      <c r="G1154" t="str">
        <f t="shared" ref="G1154:G1217" si="37">TEXT(A1154,"dddd")</f>
        <v>Tuesday</v>
      </c>
    </row>
    <row r="1155" spans="1:7" x14ac:dyDescent="0.3">
      <c r="A1155" s="4">
        <v>44299</v>
      </c>
      <c r="B1155" t="s">
        <v>20</v>
      </c>
      <c r="C1155" t="s">
        <v>40</v>
      </c>
      <c r="D1155">
        <v>6</v>
      </c>
      <c r="E1155">
        <f>VLOOKUP(B1155,'SKU Master'!$B$1:$E$31,4,FALSE)</f>
        <v>499</v>
      </c>
      <c r="F1155" s="5">
        <f t="shared" si="36"/>
        <v>2994</v>
      </c>
      <c r="G1155" t="str">
        <f t="shared" si="37"/>
        <v>Tuesday</v>
      </c>
    </row>
    <row r="1156" spans="1:7" x14ac:dyDescent="0.3">
      <c r="A1156" s="4">
        <v>44299</v>
      </c>
      <c r="B1156" t="s">
        <v>21</v>
      </c>
      <c r="C1156" t="s">
        <v>40</v>
      </c>
      <c r="D1156">
        <v>6</v>
      </c>
      <c r="E1156">
        <f>VLOOKUP(B1156,'SKU Master'!$B$1:$E$31,4,FALSE)</f>
        <v>299</v>
      </c>
      <c r="F1156" s="5">
        <f t="shared" si="36"/>
        <v>1794</v>
      </c>
      <c r="G1156" t="str">
        <f t="shared" si="37"/>
        <v>Tuesday</v>
      </c>
    </row>
    <row r="1157" spans="1:7" x14ac:dyDescent="0.3">
      <c r="A1157" s="4">
        <v>44299</v>
      </c>
      <c r="B1157" t="s">
        <v>22</v>
      </c>
      <c r="C1157" t="s">
        <v>40</v>
      </c>
      <c r="D1157">
        <v>4</v>
      </c>
      <c r="E1157">
        <f>VLOOKUP(B1157,'SKU Master'!$B$1:$E$31,4,FALSE)</f>
        <v>901</v>
      </c>
      <c r="F1157" s="5">
        <f t="shared" si="36"/>
        <v>3604</v>
      </c>
      <c r="G1157" t="str">
        <f t="shared" si="37"/>
        <v>Tuesday</v>
      </c>
    </row>
    <row r="1158" spans="1:7" x14ac:dyDescent="0.3">
      <c r="A1158" s="4">
        <v>44299</v>
      </c>
      <c r="B1158" t="s">
        <v>23</v>
      </c>
      <c r="C1158" t="s">
        <v>40</v>
      </c>
      <c r="D1158">
        <v>3</v>
      </c>
      <c r="E1158">
        <f>VLOOKUP(B1158,'SKU Master'!$B$1:$E$31,4,FALSE)</f>
        <v>929</v>
      </c>
      <c r="F1158" s="5">
        <f t="shared" si="36"/>
        <v>2787</v>
      </c>
      <c r="G1158" t="str">
        <f t="shared" si="37"/>
        <v>Tuesday</v>
      </c>
    </row>
    <row r="1159" spans="1:7" x14ac:dyDescent="0.3">
      <c r="A1159" s="4">
        <v>44299</v>
      </c>
      <c r="B1159" t="s">
        <v>24</v>
      </c>
      <c r="C1159" t="s">
        <v>40</v>
      </c>
      <c r="D1159">
        <v>1</v>
      </c>
      <c r="E1159">
        <f>VLOOKUP(B1159,'SKU Master'!$B$1:$E$31,4,FALSE)</f>
        <v>1030</v>
      </c>
      <c r="F1159" s="5">
        <f t="shared" si="36"/>
        <v>1030</v>
      </c>
      <c r="G1159" t="str">
        <f t="shared" si="37"/>
        <v>Tuesday</v>
      </c>
    </row>
    <row r="1160" spans="1:7" x14ac:dyDescent="0.3">
      <c r="A1160" s="4">
        <v>44299</v>
      </c>
      <c r="B1160" t="s">
        <v>25</v>
      </c>
      <c r="C1160" t="s">
        <v>40</v>
      </c>
      <c r="D1160">
        <v>2</v>
      </c>
      <c r="E1160">
        <f>VLOOKUP(B1160,'SKU Master'!$B$1:$E$31,4,FALSE)</f>
        <v>1222</v>
      </c>
      <c r="F1160" s="5">
        <f t="shared" si="36"/>
        <v>2444</v>
      </c>
      <c r="G1160" t="str">
        <f t="shared" si="37"/>
        <v>Tuesday</v>
      </c>
    </row>
    <row r="1161" spans="1:7" x14ac:dyDescent="0.3">
      <c r="A1161" s="4">
        <v>44299</v>
      </c>
      <c r="B1161" t="s">
        <v>26</v>
      </c>
      <c r="C1161" t="s">
        <v>40</v>
      </c>
      <c r="D1161">
        <v>2</v>
      </c>
      <c r="E1161">
        <f>VLOOKUP(B1161,'SKU Master'!$B$1:$E$31,4,FALSE)</f>
        <v>649</v>
      </c>
      <c r="F1161" s="5">
        <f t="shared" si="36"/>
        <v>1298</v>
      </c>
      <c r="G1161" t="str">
        <f t="shared" si="37"/>
        <v>Tuesday</v>
      </c>
    </row>
    <row r="1162" spans="1:7" x14ac:dyDescent="0.3">
      <c r="A1162" s="4">
        <v>44299</v>
      </c>
      <c r="B1162" t="s">
        <v>27</v>
      </c>
      <c r="C1162" t="s">
        <v>40</v>
      </c>
      <c r="D1162">
        <v>3</v>
      </c>
      <c r="E1162">
        <f>VLOOKUP(B1162,'SKU Master'!$B$1:$E$31,4,FALSE)</f>
        <v>1800</v>
      </c>
      <c r="F1162" s="5">
        <f t="shared" si="36"/>
        <v>5400</v>
      </c>
      <c r="G1162" t="str">
        <f t="shared" si="37"/>
        <v>Tuesday</v>
      </c>
    </row>
    <row r="1163" spans="1:7" x14ac:dyDescent="0.3">
      <c r="A1163" s="4">
        <v>44299</v>
      </c>
      <c r="B1163" t="s">
        <v>28</v>
      </c>
      <c r="C1163" t="s">
        <v>40</v>
      </c>
      <c r="D1163">
        <v>5</v>
      </c>
      <c r="E1163">
        <f>VLOOKUP(B1163,'SKU Master'!$B$1:$E$31,4,FALSE)</f>
        <v>345</v>
      </c>
      <c r="F1163" s="5">
        <f t="shared" si="36"/>
        <v>1725</v>
      </c>
      <c r="G1163" t="str">
        <f t="shared" si="37"/>
        <v>Tuesday</v>
      </c>
    </row>
    <row r="1164" spans="1:7" x14ac:dyDescent="0.3">
      <c r="A1164" s="4">
        <v>44299</v>
      </c>
      <c r="B1164" t="s">
        <v>29</v>
      </c>
      <c r="C1164" t="s">
        <v>40</v>
      </c>
      <c r="D1164">
        <v>5</v>
      </c>
      <c r="E1164">
        <f>VLOOKUP(B1164,'SKU Master'!$B$1:$E$31,4,FALSE)</f>
        <v>350</v>
      </c>
      <c r="F1164" s="5">
        <f t="shared" si="36"/>
        <v>1750</v>
      </c>
      <c r="G1164" t="str">
        <f t="shared" si="37"/>
        <v>Tuesday</v>
      </c>
    </row>
    <row r="1165" spans="1:7" x14ac:dyDescent="0.3">
      <c r="A1165" s="4">
        <v>44299</v>
      </c>
      <c r="B1165" t="s">
        <v>30</v>
      </c>
      <c r="C1165" t="s">
        <v>40</v>
      </c>
      <c r="D1165">
        <v>2</v>
      </c>
      <c r="E1165">
        <f>VLOOKUP(B1165,'SKU Master'!$B$1:$E$31,4,FALSE)</f>
        <v>1575</v>
      </c>
      <c r="F1165" s="5">
        <f t="shared" si="36"/>
        <v>3150</v>
      </c>
      <c r="G1165" t="str">
        <f t="shared" si="37"/>
        <v>Tuesday</v>
      </c>
    </row>
    <row r="1166" spans="1:7" x14ac:dyDescent="0.3">
      <c r="A1166" s="4">
        <v>44299</v>
      </c>
      <c r="B1166" t="s">
        <v>31</v>
      </c>
      <c r="C1166" t="s">
        <v>40</v>
      </c>
      <c r="D1166">
        <v>4</v>
      </c>
      <c r="E1166">
        <f>VLOOKUP(B1166,'SKU Master'!$B$1:$E$31,4,FALSE)</f>
        <v>1045</v>
      </c>
      <c r="F1166" s="5">
        <f t="shared" si="36"/>
        <v>4180</v>
      </c>
      <c r="G1166" t="str">
        <f t="shared" si="37"/>
        <v>Tuesday</v>
      </c>
    </row>
    <row r="1167" spans="1:7" x14ac:dyDescent="0.3">
      <c r="A1167" s="4">
        <v>44299</v>
      </c>
      <c r="B1167" t="s">
        <v>32</v>
      </c>
      <c r="C1167" t="s">
        <v>40</v>
      </c>
      <c r="D1167">
        <v>2</v>
      </c>
      <c r="E1167">
        <f>VLOOKUP(B1167,'SKU Master'!$B$1:$E$31,4,FALSE)</f>
        <v>1186</v>
      </c>
      <c r="F1167" s="5">
        <f t="shared" si="36"/>
        <v>2372</v>
      </c>
      <c r="G1167" t="str">
        <f t="shared" si="37"/>
        <v>Tuesday</v>
      </c>
    </row>
    <row r="1168" spans="1:7" x14ac:dyDescent="0.3">
      <c r="A1168" s="4">
        <v>44299</v>
      </c>
      <c r="B1168" t="s">
        <v>33</v>
      </c>
      <c r="C1168" t="s">
        <v>40</v>
      </c>
      <c r="D1168">
        <v>3</v>
      </c>
      <c r="E1168">
        <f>VLOOKUP(B1168,'SKU Master'!$B$1:$E$31,4,FALSE)</f>
        <v>374</v>
      </c>
      <c r="F1168" s="5">
        <f t="shared" si="36"/>
        <v>1122</v>
      </c>
      <c r="G1168" t="str">
        <f t="shared" si="37"/>
        <v>Tuesday</v>
      </c>
    </row>
    <row r="1169" spans="1:7" x14ac:dyDescent="0.3">
      <c r="A1169" s="4">
        <v>44299</v>
      </c>
      <c r="B1169" t="s">
        <v>34</v>
      </c>
      <c r="C1169" t="s">
        <v>40</v>
      </c>
      <c r="D1169">
        <v>3</v>
      </c>
      <c r="E1169">
        <f>VLOOKUP(B1169,'SKU Master'!$B$1:$E$31,4,FALSE)</f>
        <v>1500</v>
      </c>
      <c r="F1169" s="5">
        <f t="shared" si="36"/>
        <v>4500</v>
      </c>
      <c r="G1169" t="str">
        <f t="shared" si="37"/>
        <v>Tuesday</v>
      </c>
    </row>
    <row r="1170" spans="1:7" x14ac:dyDescent="0.3">
      <c r="A1170" s="4">
        <v>44299</v>
      </c>
      <c r="B1170" t="s">
        <v>35</v>
      </c>
      <c r="C1170" t="s">
        <v>40</v>
      </c>
      <c r="D1170">
        <v>2</v>
      </c>
      <c r="E1170">
        <f>VLOOKUP(B1170,'SKU Master'!$B$1:$E$31,4,FALSE)</f>
        <v>1800</v>
      </c>
      <c r="F1170" s="5">
        <f t="shared" si="36"/>
        <v>3600</v>
      </c>
      <c r="G1170" t="str">
        <f t="shared" si="37"/>
        <v>Tuesday</v>
      </c>
    </row>
    <row r="1171" spans="1:7" x14ac:dyDescent="0.3">
      <c r="A1171" s="4">
        <v>44299</v>
      </c>
      <c r="B1171" t="s">
        <v>36</v>
      </c>
      <c r="C1171" t="s">
        <v>40</v>
      </c>
      <c r="D1171">
        <v>2</v>
      </c>
      <c r="E1171">
        <f>VLOOKUP(B1171,'SKU Master'!$B$1:$E$31,4,FALSE)</f>
        <v>1477</v>
      </c>
      <c r="F1171" s="5">
        <f t="shared" si="36"/>
        <v>2954</v>
      </c>
      <c r="G1171" t="str">
        <f t="shared" si="37"/>
        <v>Tuesday</v>
      </c>
    </row>
    <row r="1172" spans="1:7" x14ac:dyDescent="0.3">
      <c r="A1172" s="4">
        <v>44300</v>
      </c>
      <c r="B1172" t="s">
        <v>5</v>
      </c>
      <c r="C1172" t="s">
        <v>38</v>
      </c>
      <c r="D1172">
        <v>31</v>
      </c>
      <c r="E1172">
        <f>VLOOKUP(B1172,'SKU Master'!$B$1:$E$31,4,FALSE)</f>
        <v>210</v>
      </c>
      <c r="F1172" s="5">
        <f t="shared" si="36"/>
        <v>6510</v>
      </c>
      <c r="G1172" t="str">
        <f t="shared" si="37"/>
        <v>Wednesday</v>
      </c>
    </row>
    <row r="1173" spans="1:7" x14ac:dyDescent="0.3">
      <c r="A1173" s="4">
        <v>44300</v>
      </c>
      <c r="B1173" t="s">
        <v>6</v>
      </c>
      <c r="C1173" t="s">
        <v>38</v>
      </c>
      <c r="D1173">
        <v>15</v>
      </c>
      <c r="E1173">
        <f>VLOOKUP(B1173,'SKU Master'!$B$1:$E$31,4,FALSE)</f>
        <v>199</v>
      </c>
      <c r="F1173" s="5">
        <f t="shared" si="36"/>
        <v>2985</v>
      </c>
      <c r="G1173" t="str">
        <f t="shared" si="37"/>
        <v>Wednesday</v>
      </c>
    </row>
    <row r="1174" spans="1:7" x14ac:dyDescent="0.3">
      <c r="A1174" s="4">
        <v>44300</v>
      </c>
      <c r="B1174" t="s">
        <v>7</v>
      </c>
      <c r="C1174" t="s">
        <v>38</v>
      </c>
      <c r="D1174">
        <v>9</v>
      </c>
      <c r="E1174">
        <f>VLOOKUP(B1174,'SKU Master'!$B$1:$E$31,4,FALSE)</f>
        <v>322</v>
      </c>
      <c r="F1174" s="5">
        <f t="shared" si="36"/>
        <v>2898</v>
      </c>
      <c r="G1174" t="str">
        <f t="shared" si="37"/>
        <v>Wednesday</v>
      </c>
    </row>
    <row r="1175" spans="1:7" x14ac:dyDescent="0.3">
      <c r="A1175" s="4">
        <v>44300</v>
      </c>
      <c r="B1175" t="s">
        <v>8</v>
      </c>
      <c r="C1175" t="s">
        <v>38</v>
      </c>
      <c r="D1175">
        <v>10</v>
      </c>
      <c r="E1175">
        <f>VLOOKUP(B1175,'SKU Master'!$B$1:$E$31,4,FALSE)</f>
        <v>161</v>
      </c>
      <c r="F1175" s="5">
        <f t="shared" si="36"/>
        <v>1610</v>
      </c>
      <c r="G1175" t="str">
        <f t="shared" si="37"/>
        <v>Wednesday</v>
      </c>
    </row>
    <row r="1176" spans="1:7" x14ac:dyDescent="0.3">
      <c r="A1176" s="4">
        <v>44300</v>
      </c>
      <c r="B1176" t="s">
        <v>9</v>
      </c>
      <c r="C1176" t="s">
        <v>38</v>
      </c>
      <c r="D1176">
        <v>7</v>
      </c>
      <c r="E1176">
        <f>VLOOKUP(B1176,'SKU Master'!$B$1:$E$31,4,FALSE)</f>
        <v>109</v>
      </c>
      <c r="F1176" s="5">
        <f t="shared" si="36"/>
        <v>763</v>
      </c>
      <c r="G1176" t="str">
        <f t="shared" si="37"/>
        <v>Wednesday</v>
      </c>
    </row>
    <row r="1177" spans="1:7" x14ac:dyDescent="0.3">
      <c r="A1177" s="4">
        <v>44300</v>
      </c>
      <c r="B1177" t="s">
        <v>10</v>
      </c>
      <c r="C1177" t="s">
        <v>38</v>
      </c>
      <c r="D1177">
        <v>4</v>
      </c>
      <c r="E1177">
        <f>VLOOKUP(B1177,'SKU Master'!$B$1:$E$31,4,FALSE)</f>
        <v>122</v>
      </c>
      <c r="F1177" s="5">
        <f t="shared" si="36"/>
        <v>488</v>
      </c>
      <c r="G1177" t="str">
        <f t="shared" si="37"/>
        <v>Wednesday</v>
      </c>
    </row>
    <row r="1178" spans="1:7" x14ac:dyDescent="0.3">
      <c r="A1178" s="4">
        <v>44300</v>
      </c>
      <c r="B1178" t="s">
        <v>11</v>
      </c>
      <c r="C1178" t="s">
        <v>38</v>
      </c>
      <c r="D1178">
        <v>3</v>
      </c>
      <c r="E1178">
        <f>VLOOKUP(B1178,'SKU Master'!$B$1:$E$31,4,FALSE)</f>
        <v>96</v>
      </c>
      <c r="F1178" s="5">
        <f t="shared" si="36"/>
        <v>288</v>
      </c>
      <c r="G1178" t="str">
        <f t="shared" si="37"/>
        <v>Wednesday</v>
      </c>
    </row>
    <row r="1179" spans="1:7" x14ac:dyDescent="0.3">
      <c r="A1179" s="4">
        <v>44300</v>
      </c>
      <c r="B1179" t="s">
        <v>12</v>
      </c>
      <c r="C1179" t="s">
        <v>38</v>
      </c>
      <c r="D1179">
        <v>0</v>
      </c>
      <c r="E1179">
        <f>VLOOKUP(B1179,'SKU Master'!$B$1:$E$31,4,FALSE)</f>
        <v>73</v>
      </c>
      <c r="F1179" s="5">
        <f t="shared" si="36"/>
        <v>0</v>
      </c>
      <c r="G1179" t="str">
        <f t="shared" si="37"/>
        <v>Wednesday</v>
      </c>
    </row>
    <row r="1180" spans="1:7" x14ac:dyDescent="0.3">
      <c r="A1180" s="4">
        <v>44300</v>
      </c>
      <c r="B1180" t="s">
        <v>14</v>
      </c>
      <c r="C1180" t="s">
        <v>38</v>
      </c>
      <c r="D1180">
        <v>1</v>
      </c>
      <c r="E1180">
        <f>VLOOKUP(B1180,'SKU Master'!$B$1:$E$31,4,FALSE)</f>
        <v>225</v>
      </c>
      <c r="F1180" s="5">
        <f t="shared" si="36"/>
        <v>225</v>
      </c>
      <c r="G1180" t="str">
        <f t="shared" si="37"/>
        <v>Wednesday</v>
      </c>
    </row>
    <row r="1181" spans="1:7" x14ac:dyDescent="0.3">
      <c r="A1181" s="4">
        <v>44300</v>
      </c>
      <c r="B1181" t="s">
        <v>16</v>
      </c>
      <c r="C1181" t="s">
        <v>38</v>
      </c>
      <c r="D1181">
        <v>0</v>
      </c>
      <c r="E1181">
        <f>VLOOKUP(B1181,'SKU Master'!$B$1:$E$31,4,FALSE)</f>
        <v>559</v>
      </c>
      <c r="F1181" s="5">
        <f t="shared" si="36"/>
        <v>0</v>
      </c>
      <c r="G1181" t="str">
        <f t="shared" si="37"/>
        <v>Wednesday</v>
      </c>
    </row>
    <row r="1182" spans="1:7" x14ac:dyDescent="0.3">
      <c r="A1182" s="4">
        <v>44300</v>
      </c>
      <c r="B1182" t="s">
        <v>17</v>
      </c>
      <c r="C1182" t="s">
        <v>38</v>
      </c>
      <c r="D1182">
        <v>30</v>
      </c>
      <c r="E1182">
        <f>VLOOKUP(B1182,'SKU Master'!$B$1:$E$31,4,FALSE)</f>
        <v>3199</v>
      </c>
      <c r="F1182" s="5">
        <f t="shared" si="36"/>
        <v>95970</v>
      </c>
      <c r="G1182" t="str">
        <f t="shared" si="37"/>
        <v>Wednesday</v>
      </c>
    </row>
    <row r="1183" spans="1:7" x14ac:dyDescent="0.3">
      <c r="A1183" s="4">
        <v>44300</v>
      </c>
      <c r="B1183" t="s">
        <v>18</v>
      </c>
      <c r="C1183" t="s">
        <v>38</v>
      </c>
      <c r="D1183">
        <v>14</v>
      </c>
      <c r="E1183">
        <f>VLOOKUP(B1183,'SKU Master'!$B$1:$E$31,4,FALSE)</f>
        <v>371</v>
      </c>
      <c r="F1183" s="5">
        <f t="shared" si="36"/>
        <v>5194</v>
      </c>
      <c r="G1183" t="str">
        <f t="shared" si="37"/>
        <v>Wednesday</v>
      </c>
    </row>
    <row r="1184" spans="1:7" x14ac:dyDescent="0.3">
      <c r="A1184" s="4">
        <v>44300</v>
      </c>
      <c r="B1184" t="s">
        <v>19</v>
      </c>
      <c r="C1184" t="s">
        <v>38</v>
      </c>
      <c r="D1184">
        <v>8</v>
      </c>
      <c r="E1184">
        <f>VLOOKUP(B1184,'SKU Master'!$B$1:$E$31,4,FALSE)</f>
        <v>2300</v>
      </c>
      <c r="F1184" s="5">
        <f t="shared" si="36"/>
        <v>18400</v>
      </c>
      <c r="G1184" t="str">
        <f t="shared" si="37"/>
        <v>Wednesday</v>
      </c>
    </row>
    <row r="1185" spans="1:7" x14ac:dyDescent="0.3">
      <c r="A1185" s="4">
        <v>44300</v>
      </c>
      <c r="B1185" t="s">
        <v>20</v>
      </c>
      <c r="C1185" t="s">
        <v>38</v>
      </c>
      <c r="D1185">
        <v>11</v>
      </c>
      <c r="E1185">
        <f>VLOOKUP(B1185,'SKU Master'!$B$1:$E$31,4,FALSE)</f>
        <v>499</v>
      </c>
      <c r="F1185" s="5">
        <f t="shared" si="36"/>
        <v>5489</v>
      </c>
      <c r="G1185" t="str">
        <f t="shared" si="37"/>
        <v>Wednesday</v>
      </c>
    </row>
    <row r="1186" spans="1:7" x14ac:dyDescent="0.3">
      <c r="A1186" s="4">
        <v>44300</v>
      </c>
      <c r="B1186" t="s">
        <v>21</v>
      </c>
      <c r="C1186" t="s">
        <v>38</v>
      </c>
      <c r="D1186">
        <v>7</v>
      </c>
      <c r="E1186">
        <f>VLOOKUP(B1186,'SKU Master'!$B$1:$E$31,4,FALSE)</f>
        <v>299</v>
      </c>
      <c r="F1186" s="5">
        <f t="shared" si="36"/>
        <v>2093</v>
      </c>
      <c r="G1186" t="str">
        <f t="shared" si="37"/>
        <v>Wednesday</v>
      </c>
    </row>
    <row r="1187" spans="1:7" x14ac:dyDescent="0.3">
      <c r="A1187" s="4">
        <v>44300</v>
      </c>
      <c r="B1187" t="s">
        <v>22</v>
      </c>
      <c r="C1187" t="s">
        <v>38</v>
      </c>
      <c r="D1187">
        <v>5</v>
      </c>
      <c r="E1187">
        <f>VLOOKUP(B1187,'SKU Master'!$B$1:$E$31,4,FALSE)</f>
        <v>901</v>
      </c>
      <c r="F1187" s="5">
        <f t="shared" si="36"/>
        <v>4505</v>
      </c>
      <c r="G1187" t="str">
        <f t="shared" si="37"/>
        <v>Wednesday</v>
      </c>
    </row>
    <row r="1188" spans="1:7" x14ac:dyDescent="0.3">
      <c r="A1188" s="4">
        <v>44300</v>
      </c>
      <c r="B1188" t="s">
        <v>23</v>
      </c>
      <c r="C1188" t="s">
        <v>38</v>
      </c>
      <c r="D1188">
        <v>5</v>
      </c>
      <c r="E1188">
        <f>VLOOKUP(B1188,'SKU Master'!$B$1:$E$31,4,FALSE)</f>
        <v>929</v>
      </c>
      <c r="F1188" s="5">
        <f t="shared" si="36"/>
        <v>4645</v>
      </c>
      <c r="G1188" t="str">
        <f t="shared" si="37"/>
        <v>Wednesday</v>
      </c>
    </row>
    <row r="1189" spans="1:7" x14ac:dyDescent="0.3">
      <c r="A1189" s="4">
        <v>44300</v>
      </c>
      <c r="B1189" t="s">
        <v>24</v>
      </c>
      <c r="C1189" t="s">
        <v>38</v>
      </c>
      <c r="D1189">
        <v>0</v>
      </c>
      <c r="E1189">
        <f>VLOOKUP(B1189,'SKU Master'!$B$1:$E$31,4,FALSE)</f>
        <v>1030</v>
      </c>
      <c r="F1189" s="5">
        <f t="shared" si="36"/>
        <v>0</v>
      </c>
      <c r="G1189" t="str">
        <f t="shared" si="37"/>
        <v>Wednesday</v>
      </c>
    </row>
    <row r="1190" spans="1:7" x14ac:dyDescent="0.3">
      <c r="A1190" s="4">
        <v>44300</v>
      </c>
      <c r="B1190" t="s">
        <v>25</v>
      </c>
      <c r="C1190" t="s">
        <v>38</v>
      </c>
      <c r="D1190">
        <v>1</v>
      </c>
      <c r="E1190">
        <f>VLOOKUP(B1190,'SKU Master'!$B$1:$E$31,4,FALSE)</f>
        <v>1222</v>
      </c>
      <c r="F1190" s="5">
        <f t="shared" si="36"/>
        <v>1222</v>
      </c>
      <c r="G1190" t="str">
        <f t="shared" si="37"/>
        <v>Wednesday</v>
      </c>
    </row>
    <row r="1191" spans="1:7" x14ac:dyDescent="0.3">
      <c r="A1191" s="4">
        <v>44300</v>
      </c>
      <c r="B1191" t="s">
        <v>26</v>
      </c>
      <c r="C1191" t="s">
        <v>38</v>
      </c>
      <c r="D1191">
        <v>1</v>
      </c>
      <c r="E1191">
        <f>VLOOKUP(B1191,'SKU Master'!$B$1:$E$31,4,FALSE)</f>
        <v>649</v>
      </c>
      <c r="F1191" s="5">
        <f t="shared" si="36"/>
        <v>649</v>
      </c>
      <c r="G1191" t="str">
        <f t="shared" si="37"/>
        <v>Wednesday</v>
      </c>
    </row>
    <row r="1192" spans="1:7" x14ac:dyDescent="0.3">
      <c r="A1192" s="4">
        <v>44300</v>
      </c>
      <c r="B1192" t="s">
        <v>27</v>
      </c>
      <c r="C1192" t="s">
        <v>38</v>
      </c>
      <c r="D1192">
        <v>28</v>
      </c>
      <c r="E1192">
        <f>VLOOKUP(B1192,'SKU Master'!$B$1:$E$31,4,FALSE)</f>
        <v>1800</v>
      </c>
      <c r="F1192" s="5">
        <f t="shared" si="36"/>
        <v>50400</v>
      </c>
      <c r="G1192" t="str">
        <f t="shared" si="37"/>
        <v>Wednesday</v>
      </c>
    </row>
    <row r="1193" spans="1:7" x14ac:dyDescent="0.3">
      <c r="A1193" s="4">
        <v>44300</v>
      </c>
      <c r="B1193" t="s">
        <v>28</v>
      </c>
      <c r="C1193" t="s">
        <v>38</v>
      </c>
      <c r="D1193">
        <v>12</v>
      </c>
      <c r="E1193">
        <f>VLOOKUP(B1193,'SKU Master'!$B$1:$E$31,4,FALSE)</f>
        <v>345</v>
      </c>
      <c r="F1193" s="5">
        <f t="shared" si="36"/>
        <v>4140</v>
      </c>
      <c r="G1193" t="str">
        <f t="shared" si="37"/>
        <v>Wednesday</v>
      </c>
    </row>
    <row r="1194" spans="1:7" x14ac:dyDescent="0.3">
      <c r="A1194" s="4">
        <v>44300</v>
      </c>
      <c r="B1194" t="s">
        <v>29</v>
      </c>
      <c r="C1194" t="s">
        <v>38</v>
      </c>
      <c r="D1194">
        <v>10</v>
      </c>
      <c r="E1194">
        <f>VLOOKUP(B1194,'SKU Master'!$B$1:$E$31,4,FALSE)</f>
        <v>350</v>
      </c>
      <c r="F1194" s="5">
        <f t="shared" si="36"/>
        <v>3500</v>
      </c>
      <c r="G1194" t="str">
        <f t="shared" si="37"/>
        <v>Wednesday</v>
      </c>
    </row>
    <row r="1195" spans="1:7" x14ac:dyDescent="0.3">
      <c r="A1195" s="4">
        <v>44300</v>
      </c>
      <c r="B1195" t="s">
        <v>30</v>
      </c>
      <c r="C1195" t="s">
        <v>38</v>
      </c>
      <c r="D1195">
        <v>8</v>
      </c>
      <c r="E1195">
        <f>VLOOKUP(B1195,'SKU Master'!$B$1:$E$31,4,FALSE)</f>
        <v>1575</v>
      </c>
      <c r="F1195" s="5">
        <f t="shared" si="36"/>
        <v>12600</v>
      </c>
      <c r="G1195" t="str">
        <f t="shared" si="37"/>
        <v>Wednesday</v>
      </c>
    </row>
    <row r="1196" spans="1:7" x14ac:dyDescent="0.3">
      <c r="A1196" s="4">
        <v>44300</v>
      </c>
      <c r="B1196" t="s">
        <v>31</v>
      </c>
      <c r="C1196" t="s">
        <v>38</v>
      </c>
      <c r="D1196">
        <v>7</v>
      </c>
      <c r="E1196">
        <f>VLOOKUP(B1196,'SKU Master'!$B$1:$E$31,4,FALSE)</f>
        <v>1045</v>
      </c>
      <c r="F1196" s="5">
        <f t="shared" si="36"/>
        <v>7315</v>
      </c>
      <c r="G1196" t="str">
        <f t="shared" si="37"/>
        <v>Wednesday</v>
      </c>
    </row>
    <row r="1197" spans="1:7" x14ac:dyDescent="0.3">
      <c r="A1197" s="4">
        <v>44300</v>
      </c>
      <c r="B1197" t="s">
        <v>32</v>
      </c>
      <c r="C1197" t="s">
        <v>38</v>
      </c>
      <c r="D1197">
        <v>4</v>
      </c>
      <c r="E1197">
        <f>VLOOKUP(B1197,'SKU Master'!$B$1:$E$31,4,FALSE)</f>
        <v>1186</v>
      </c>
      <c r="F1197" s="5">
        <f t="shared" si="36"/>
        <v>4744</v>
      </c>
      <c r="G1197" t="str">
        <f t="shared" si="37"/>
        <v>Wednesday</v>
      </c>
    </row>
    <row r="1198" spans="1:7" x14ac:dyDescent="0.3">
      <c r="A1198" s="4">
        <v>44300</v>
      </c>
      <c r="B1198" t="s">
        <v>33</v>
      </c>
      <c r="C1198" t="s">
        <v>38</v>
      </c>
      <c r="D1198">
        <v>2</v>
      </c>
      <c r="E1198">
        <f>VLOOKUP(B1198,'SKU Master'!$B$1:$E$31,4,FALSE)</f>
        <v>374</v>
      </c>
      <c r="F1198" s="5">
        <f t="shared" si="36"/>
        <v>748</v>
      </c>
      <c r="G1198" t="str">
        <f t="shared" si="37"/>
        <v>Wednesday</v>
      </c>
    </row>
    <row r="1199" spans="1:7" x14ac:dyDescent="0.3">
      <c r="A1199" s="4">
        <v>44300</v>
      </c>
      <c r="B1199" t="s">
        <v>34</v>
      </c>
      <c r="C1199" t="s">
        <v>38</v>
      </c>
      <c r="D1199">
        <v>1</v>
      </c>
      <c r="E1199">
        <f>VLOOKUP(B1199,'SKU Master'!$B$1:$E$31,4,FALSE)</f>
        <v>1500</v>
      </c>
      <c r="F1199" s="5">
        <f t="shared" si="36"/>
        <v>1500</v>
      </c>
      <c r="G1199" t="str">
        <f t="shared" si="37"/>
        <v>Wednesday</v>
      </c>
    </row>
    <row r="1200" spans="1:7" x14ac:dyDescent="0.3">
      <c r="A1200" s="4">
        <v>44300</v>
      </c>
      <c r="B1200" t="s">
        <v>35</v>
      </c>
      <c r="C1200" t="s">
        <v>38</v>
      </c>
      <c r="D1200">
        <v>0</v>
      </c>
      <c r="E1200">
        <f>VLOOKUP(B1200,'SKU Master'!$B$1:$E$31,4,FALSE)</f>
        <v>1800</v>
      </c>
      <c r="F1200" s="5">
        <f t="shared" si="36"/>
        <v>0</v>
      </c>
      <c r="G1200" t="str">
        <f t="shared" si="37"/>
        <v>Wednesday</v>
      </c>
    </row>
    <row r="1201" spans="1:7" x14ac:dyDescent="0.3">
      <c r="A1201" s="4">
        <v>44300</v>
      </c>
      <c r="B1201" t="s">
        <v>36</v>
      </c>
      <c r="C1201" t="s">
        <v>38</v>
      </c>
      <c r="D1201">
        <v>0</v>
      </c>
      <c r="E1201">
        <f>VLOOKUP(B1201,'SKU Master'!$B$1:$E$31,4,FALSE)</f>
        <v>1477</v>
      </c>
      <c r="F1201" s="5">
        <f t="shared" si="36"/>
        <v>0</v>
      </c>
      <c r="G1201" t="str">
        <f t="shared" si="37"/>
        <v>Wednesday</v>
      </c>
    </row>
    <row r="1202" spans="1:7" x14ac:dyDescent="0.3">
      <c r="A1202" s="4">
        <v>44300</v>
      </c>
      <c r="B1202" t="s">
        <v>5</v>
      </c>
      <c r="C1202" t="s">
        <v>39</v>
      </c>
      <c r="D1202">
        <v>22</v>
      </c>
      <c r="E1202">
        <f>VLOOKUP(B1202,'SKU Master'!$B$1:$E$31,4,FALSE)</f>
        <v>210</v>
      </c>
      <c r="F1202" s="5">
        <f t="shared" si="36"/>
        <v>4620</v>
      </c>
      <c r="G1202" t="str">
        <f t="shared" si="37"/>
        <v>Wednesday</v>
      </c>
    </row>
    <row r="1203" spans="1:7" x14ac:dyDescent="0.3">
      <c r="A1203" s="4">
        <v>44300</v>
      </c>
      <c r="B1203" t="s">
        <v>6</v>
      </c>
      <c r="C1203" t="s">
        <v>39</v>
      </c>
      <c r="D1203">
        <v>12</v>
      </c>
      <c r="E1203">
        <f>VLOOKUP(B1203,'SKU Master'!$B$1:$E$31,4,FALSE)</f>
        <v>199</v>
      </c>
      <c r="F1203" s="5">
        <f t="shared" si="36"/>
        <v>2388</v>
      </c>
      <c r="G1203" t="str">
        <f t="shared" si="37"/>
        <v>Wednesday</v>
      </c>
    </row>
    <row r="1204" spans="1:7" x14ac:dyDescent="0.3">
      <c r="A1204" s="4">
        <v>44300</v>
      </c>
      <c r="B1204" t="s">
        <v>7</v>
      </c>
      <c r="C1204" t="s">
        <v>39</v>
      </c>
      <c r="D1204">
        <v>6</v>
      </c>
      <c r="E1204">
        <f>VLOOKUP(B1204,'SKU Master'!$B$1:$E$31,4,FALSE)</f>
        <v>322</v>
      </c>
      <c r="F1204" s="5">
        <f t="shared" si="36"/>
        <v>1932</v>
      </c>
      <c r="G1204" t="str">
        <f t="shared" si="37"/>
        <v>Wednesday</v>
      </c>
    </row>
    <row r="1205" spans="1:7" x14ac:dyDescent="0.3">
      <c r="A1205" s="4">
        <v>44300</v>
      </c>
      <c r="B1205" t="s">
        <v>8</v>
      </c>
      <c r="C1205" t="s">
        <v>39</v>
      </c>
      <c r="D1205">
        <v>6</v>
      </c>
      <c r="E1205">
        <f>VLOOKUP(B1205,'SKU Master'!$B$1:$E$31,4,FALSE)</f>
        <v>161</v>
      </c>
      <c r="F1205" s="5">
        <f t="shared" si="36"/>
        <v>966</v>
      </c>
      <c r="G1205" t="str">
        <f t="shared" si="37"/>
        <v>Wednesday</v>
      </c>
    </row>
    <row r="1206" spans="1:7" x14ac:dyDescent="0.3">
      <c r="A1206" s="4">
        <v>44300</v>
      </c>
      <c r="B1206" t="s">
        <v>9</v>
      </c>
      <c r="C1206" t="s">
        <v>39</v>
      </c>
      <c r="D1206">
        <v>4</v>
      </c>
      <c r="E1206">
        <f>VLOOKUP(B1206,'SKU Master'!$B$1:$E$31,4,FALSE)</f>
        <v>109</v>
      </c>
      <c r="F1206" s="5">
        <f t="shared" si="36"/>
        <v>436</v>
      </c>
      <c r="G1206" t="str">
        <f t="shared" si="37"/>
        <v>Wednesday</v>
      </c>
    </row>
    <row r="1207" spans="1:7" x14ac:dyDescent="0.3">
      <c r="A1207" s="4">
        <v>44300</v>
      </c>
      <c r="B1207" t="s">
        <v>10</v>
      </c>
      <c r="C1207" t="s">
        <v>39</v>
      </c>
      <c r="D1207">
        <v>2</v>
      </c>
      <c r="E1207">
        <f>VLOOKUP(B1207,'SKU Master'!$B$1:$E$31,4,FALSE)</f>
        <v>122</v>
      </c>
      <c r="F1207" s="5">
        <f t="shared" si="36"/>
        <v>244</v>
      </c>
      <c r="G1207" t="str">
        <f t="shared" si="37"/>
        <v>Wednesday</v>
      </c>
    </row>
    <row r="1208" spans="1:7" x14ac:dyDescent="0.3">
      <c r="A1208" s="4">
        <v>44300</v>
      </c>
      <c r="B1208" t="s">
        <v>11</v>
      </c>
      <c r="C1208" t="s">
        <v>39</v>
      </c>
      <c r="D1208">
        <v>3</v>
      </c>
      <c r="E1208">
        <f>VLOOKUP(B1208,'SKU Master'!$B$1:$E$31,4,FALSE)</f>
        <v>96</v>
      </c>
      <c r="F1208" s="5">
        <f t="shared" si="36"/>
        <v>288</v>
      </c>
      <c r="G1208" t="str">
        <f t="shared" si="37"/>
        <v>Wednesday</v>
      </c>
    </row>
    <row r="1209" spans="1:7" x14ac:dyDescent="0.3">
      <c r="A1209" s="4">
        <v>44300</v>
      </c>
      <c r="B1209" t="s">
        <v>12</v>
      </c>
      <c r="C1209" t="s">
        <v>39</v>
      </c>
      <c r="D1209">
        <v>0</v>
      </c>
      <c r="E1209">
        <f>VLOOKUP(B1209,'SKU Master'!$B$1:$E$31,4,FALSE)</f>
        <v>73</v>
      </c>
      <c r="F1209" s="5">
        <f t="shared" si="36"/>
        <v>0</v>
      </c>
      <c r="G1209" t="str">
        <f t="shared" si="37"/>
        <v>Wednesday</v>
      </c>
    </row>
    <row r="1210" spans="1:7" x14ac:dyDescent="0.3">
      <c r="A1210" s="4">
        <v>44300</v>
      </c>
      <c r="B1210" t="s">
        <v>14</v>
      </c>
      <c r="C1210" t="s">
        <v>39</v>
      </c>
      <c r="D1210">
        <v>0</v>
      </c>
      <c r="E1210">
        <f>VLOOKUP(B1210,'SKU Master'!$B$1:$E$31,4,FALSE)</f>
        <v>225</v>
      </c>
      <c r="F1210" s="5">
        <f t="shared" si="36"/>
        <v>0</v>
      </c>
      <c r="G1210" t="str">
        <f t="shared" si="37"/>
        <v>Wednesday</v>
      </c>
    </row>
    <row r="1211" spans="1:7" x14ac:dyDescent="0.3">
      <c r="A1211" s="4">
        <v>44300</v>
      </c>
      <c r="B1211" t="s">
        <v>16</v>
      </c>
      <c r="C1211" t="s">
        <v>39</v>
      </c>
      <c r="D1211">
        <v>0</v>
      </c>
      <c r="E1211">
        <f>VLOOKUP(B1211,'SKU Master'!$B$1:$E$31,4,FALSE)</f>
        <v>559</v>
      </c>
      <c r="F1211" s="5">
        <f t="shared" si="36"/>
        <v>0</v>
      </c>
      <c r="G1211" t="str">
        <f t="shared" si="37"/>
        <v>Wednesday</v>
      </c>
    </row>
    <row r="1212" spans="1:7" x14ac:dyDescent="0.3">
      <c r="A1212" s="4">
        <v>44300</v>
      </c>
      <c r="B1212" t="s">
        <v>17</v>
      </c>
      <c r="C1212" t="s">
        <v>39</v>
      </c>
      <c r="D1212">
        <v>2</v>
      </c>
      <c r="E1212">
        <f>VLOOKUP(B1212,'SKU Master'!$B$1:$E$31,4,FALSE)</f>
        <v>3199</v>
      </c>
      <c r="F1212" s="5">
        <f t="shared" si="36"/>
        <v>6398</v>
      </c>
      <c r="G1212" t="str">
        <f t="shared" si="37"/>
        <v>Wednesday</v>
      </c>
    </row>
    <row r="1213" spans="1:7" x14ac:dyDescent="0.3">
      <c r="A1213" s="4">
        <v>44300</v>
      </c>
      <c r="B1213" t="s">
        <v>18</v>
      </c>
      <c r="C1213" t="s">
        <v>39</v>
      </c>
      <c r="D1213">
        <v>10</v>
      </c>
      <c r="E1213">
        <f>VLOOKUP(B1213,'SKU Master'!$B$1:$E$31,4,FALSE)</f>
        <v>371</v>
      </c>
      <c r="F1213" s="5">
        <f t="shared" si="36"/>
        <v>3710</v>
      </c>
      <c r="G1213" t="str">
        <f t="shared" si="37"/>
        <v>Wednesday</v>
      </c>
    </row>
    <row r="1214" spans="1:7" x14ac:dyDescent="0.3">
      <c r="A1214" s="4">
        <v>44300</v>
      </c>
      <c r="B1214" t="s">
        <v>19</v>
      </c>
      <c r="C1214" t="s">
        <v>39</v>
      </c>
      <c r="D1214">
        <v>10</v>
      </c>
      <c r="E1214">
        <f>VLOOKUP(B1214,'SKU Master'!$B$1:$E$31,4,FALSE)</f>
        <v>2300</v>
      </c>
      <c r="F1214" s="5">
        <f t="shared" si="36"/>
        <v>23000</v>
      </c>
      <c r="G1214" t="str">
        <f t="shared" si="37"/>
        <v>Wednesday</v>
      </c>
    </row>
    <row r="1215" spans="1:7" x14ac:dyDescent="0.3">
      <c r="A1215" s="4">
        <v>44300</v>
      </c>
      <c r="B1215" t="s">
        <v>20</v>
      </c>
      <c r="C1215" t="s">
        <v>39</v>
      </c>
      <c r="D1215">
        <v>6</v>
      </c>
      <c r="E1215">
        <f>VLOOKUP(B1215,'SKU Master'!$B$1:$E$31,4,FALSE)</f>
        <v>499</v>
      </c>
      <c r="F1215" s="5">
        <f t="shared" si="36"/>
        <v>2994</v>
      </c>
      <c r="G1215" t="str">
        <f t="shared" si="37"/>
        <v>Wednesday</v>
      </c>
    </row>
    <row r="1216" spans="1:7" x14ac:dyDescent="0.3">
      <c r="A1216" s="4">
        <v>44300</v>
      </c>
      <c r="B1216" t="s">
        <v>21</v>
      </c>
      <c r="C1216" t="s">
        <v>39</v>
      </c>
      <c r="D1216">
        <v>0</v>
      </c>
      <c r="E1216">
        <f>VLOOKUP(B1216,'SKU Master'!$B$1:$E$31,4,FALSE)</f>
        <v>299</v>
      </c>
      <c r="F1216" s="5">
        <f t="shared" si="36"/>
        <v>0</v>
      </c>
      <c r="G1216" t="str">
        <f t="shared" si="37"/>
        <v>Wednesday</v>
      </c>
    </row>
    <row r="1217" spans="1:7" x14ac:dyDescent="0.3">
      <c r="A1217" s="4">
        <v>44300</v>
      </c>
      <c r="B1217" t="s">
        <v>22</v>
      </c>
      <c r="C1217" t="s">
        <v>39</v>
      </c>
      <c r="D1217">
        <v>0</v>
      </c>
      <c r="E1217">
        <f>VLOOKUP(B1217,'SKU Master'!$B$1:$E$31,4,FALSE)</f>
        <v>901</v>
      </c>
      <c r="F1217" s="5">
        <f t="shared" si="36"/>
        <v>0</v>
      </c>
      <c r="G1217" t="str">
        <f t="shared" si="37"/>
        <v>Wednesday</v>
      </c>
    </row>
    <row r="1218" spans="1:7" x14ac:dyDescent="0.3">
      <c r="A1218" s="4">
        <v>44300</v>
      </c>
      <c r="B1218" t="s">
        <v>23</v>
      </c>
      <c r="C1218" t="s">
        <v>39</v>
      </c>
      <c r="D1218">
        <v>1</v>
      </c>
      <c r="E1218">
        <f>VLOOKUP(B1218,'SKU Master'!$B$1:$E$31,4,FALSE)</f>
        <v>929</v>
      </c>
      <c r="F1218" s="5">
        <f t="shared" ref="F1218:F1281" si="38">D1218*E1218</f>
        <v>929</v>
      </c>
      <c r="G1218" t="str">
        <f t="shared" ref="G1218:G1281" si="39">TEXT(A1218,"dddd")</f>
        <v>Wednesday</v>
      </c>
    </row>
    <row r="1219" spans="1:7" x14ac:dyDescent="0.3">
      <c r="A1219" s="4">
        <v>44300</v>
      </c>
      <c r="B1219" t="s">
        <v>24</v>
      </c>
      <c r="C1219" t="s">
        <v>39</v>
      </c>
      <c r="D1219">
        <v>1</v>
      </c>
      <c r="E1219">
        <f>VLOOKUP(B1219,'SKU Master'!$B$1:$E$31,4,FALSE)</f>
        <v>1030</v>
      </c>
      <c r="F1219" s="5">
        <f t="shared" si="38"/>
        <v>1030</v>
      </c>
      <c r="G1219" t="str">
        <f t="shared" si="39"/>
        <v>Wednesday</v>
      </c>
    </row>
    <row r="1220" spans="1:7" x14ac:dyDescent="0.3">
      <c r="A1220" s="4">
        <v>44300</v>
      </c>
      <c r="B1220" t="s">
        <v>25</v>
      </c>
      <c r="C1220" t="s">
        <v>39</v>
      </c>
      <c r="D1220">
        <v>0</v>
      </c>
      <c r="E1220">
        <f>VLOOKUP(B1220,'SKU Master'!$B$1:$E$31,4,FALSE)</f>
        <v>1222</v>
      </c>
      <c r="F1220" s="5">
        <f t="shared" si="38"/>
        <v>0</v>
      </c>
      <c r="G1220" t="str">
        <f t="shared" si="39"/>
        <v>Wednesday</v>
      </c>
    </row>
    <row r="1221" spans="1:7" x14ac:dyDescent="0.3">
      <c r="A1221" s="4">
        <v>44300</v>
      </c>
      <c r="B1221" t="s">
        <v>26</v>
      </c>
      <c r="C1221" t="s">
        <v>39</v>
      </c>
      <c r="D1221">
        <v>0</v>
      </c>
      <c r="E1221">
        <f>VLOOKUP(B1221,'SKU Master'!$B$1:$E$31,4,FALSE)</f>
        <v>649</v>
      </c>
      <c r="F1221" s="5">
        <f t="shared" si="38"/>
        <v>0</v>
      </c>
      <c r="G1221" t="str">
        <f t="shared" si="39"/>
        <v>Wednesday</v>
      </c>
    </row>
    <row r="1222" spans="1:7" x14ac:dyDescent="0.3">
      <c r="A1222" s="4">
        <v>44300</v>
      </c>
      <c r="B1222" t="s">
        <v>27</v>
      </c>
      <c r="C1222" t="s">
        <v>39</v>
      </c>
      <c r="D1222">
        <v>19</v>
      </c>
      <c r="E1222">
        <f>VLOOKUP(B1222,'SKU Master'!$B$1:$E$31,4,FALSE)</f>
        <v>1800</v>
      </c>
      <c r="F1222" s="5">
        <f t="shared" si="38"/>
        <v>34200</v>
      </c>
      <c r="G1222" t="str">
        <f t="shared" si="39"/>
        <v>Wednesday</v>
      </c>
    </row>
    <row r="1223" spans="1:7" x14ac:dyDescent="0.3">
      <c r="A1223" s="4">
        <v>44300</v>
      </c>
      <c r="B1223" t="s">
        <v>28</v>
      </c>
      <c r="C1223" t="s">
        <v>39</v>
      </c>
      <c r="D1223">
        <v>10</v>
      </c>
      <c r="E1223">
        <f>VLOOKUP(B1223,'SKU Master'!$B$1:$E$31,4,FALSE)</f>
        <v>345</v>
      </c>
      <c r="F1223" s="5">
        <f t="shared" si="38"/>
        <v>3450</v>
      </c>
      <c r="G1223" t="str">
        <f t="shared" si="39"/>
        <v>Wednesday</v>
      </c>
    </row>
    <row r="1224" spans="1:7" x14ac:dyDescent="0.3">
      <c r="A1224" s="4">
        <v>44300</v>
      </c>
      <c r="B1224" t="s">
        <v>29</v>
      </c>
      <c r="C1224" t="s">
        <v>39</v>
      </c>
      <c r="D1224">
        <v>6</v>
      </c>
      <c r="E1224">
        <f>VLOOKUP(B1224,'SKU Master'!$B$1:$E$31,4,FALSE)</f>
        <v>350</v>
      </c>
      <c r="F1224" s="5">
        <f t="shared" si="38"/>
        <v>2100</v>
      </c>
      <c r="G1224" t="str">
        <f t="shared" si="39"/>
        <v>Wednesday</v>
      </c>
    </row>
    <row r="1225" spans="1:7" x14ac:dyDescent="0.3">
      <c r="A1225" s="4">
        <v>44300</v>
      </c>
      <c r="B1225" t="s">
        <v>30</v>
      </c>
      <c r="C1225" t="s">
        <v>39</v>
      </c>
      <c r="D1225">
        <v>5</v>
      </c>
      <c r="E1225">
        <f>VLOOKUP(B1225,'SKU Master'!$B$1:$E$31,4,FALSE)</f>
        <v>1575</v>
      </c>
      <c r="F1225" s="5">
        <f t="shared" si="38"/>
        <v>7875</v>
      </c>
      <c r="G1225" t="str">
        <f t="shared" si="39"/>
        <v>Wednesday</v>
      </c>
    </row>
    <row r="1226" spans="1:7" x14ac:dyDescent="0.3">
      <c r="A1226" s="4">
        <v>44300</v>
      </c>
      <c r="B1226" t="s">
        <v>31</v>
      </c>
      <c r="C1226" t="s">
        <v>39</v>
      </c>
      <c r="D1226">
        <v>2</v>
      </c>
      <c r="E1226">
        <f>VLOOKUP(B1226,'SKU Master'!$B$1:$E$31,4,FALSE)</f>
        <v>1045</v>
      </c>
      <c r="F1226" s="5">
        <f t="shared" si="38"/>
        <v>2090</v>
      </c>
      <c r="G1226" t="str">
        <f t="shared" si="39"/>
        <v>Wednesday</v>
      </c>
    </row>
    <row r="1227" spans="1:7" x14ac:dyDescent="0.3">
      <c r="A1227" s="4">
        <v>44300</v>
      </c>
      <c r="B1227" t="s">
        <v>32</v>
      </c>
      <c r="C1227" t="s">
        <v>39</v>
      </c>
      <c r="D1227">
        <v>4</v>
      </c>
      <c r="E1227">
        <f>VLOOKUP(B1227,'SKU Master'!$B$1:$E$31,4,FALSE)</f>
        <v>1186</v>
      </c>
      <c r="F1227" s="5">
        <f t="shared" si="38"/>
        <v>4744</v>
      </c>
      <c r="G1227" t="str">
        <f t="shared" si="39"/>
        <v>Wednesday</v>
      </c>
    </row>
    <row r="1228" spans="1:7" x14ac:dyDescent="0.3">
      <c r="A1228" s="4">
        <v>44300</v>
      </c>
      <c r="B1228" t="s">
        <v>33</v>
      </c>
      <c r="C1228" t="s">
        <v>39</v>
      </c>
      <c r="D1228">
        <v>1</v>
      </c>
      <c r="E1228">
        <f>VLOOKUP(B1228,'SKU Master'!$B$1:$E$31,4,FALSE)</f>
        <v>374</v>
      </c>
      <c r="F1228" s="5">
        <f t="shared" si="38"/>
        <v>374</v>
      </c>
      <c r="G1228" t="str">
        <f t="shared" si="39"/>
        <v>Wednesday</v>
      </c>
    </row>
    <row r="1229" spans="1:7" x14ac:dyDescent="0.3">
      <c r="A1229" s="4">
        <v>44300</v>
      </c>
      <c r="B1229" t="s">
        <v>34</v>
      </c>
      <c r="C1229" t="s">
        <v>39</v>
      </c>
      <c r="D1229">
        <v>1</v>
      </c>
      <c r="E1229">
        <f>VLOOKUP(B1229,'SKU Master'!$B$1:$E$31,4,FALSE)</f>
        <v>1500</v>
      </c>
      <c r="F1229" s="5">
        <f t="shared" si="38"/>
        <v>1500</v>
      </c>
      <c r="G1229" t="str">
        <f t="shared" si="39"/>
        <v>Wednesday</v>
      </c>
    </row>
    <row r="1230" spans="1:7" x14ac:dyDescent="0.3">
      <c r="A1230" s="4">
        <v>44300</v>
      </c>
      <c r="B1230" t="s">
        <v>35</v>
      </c>
      <c r="C1230" t="s">
        <v>39</v>
      </c>
      <c r="D1230">
        <v>0</v>
      </c>
      <c r="E1230">
        <f>VLOOKUP(B1230,'SKU Master'!$B$1:$E$31,4,FALSE)</f>
        <v>1800</v>
      </c>
      <c r="F1230" s="5">
        <f t="shared" si="38"/>
        <v>0</v>
      </c>
      <c r="G1230" t="str">
        <f t="shared" si="39"/>
        <v>Wednesday</v>
      </c>
    </row>
    <row r="1231" spans="1:7" x14ac:dyDescent="0.3">
      <c r="A1231" s="4">
        <v>44300</v>
      </c>
      <c r="B1231" t="s">
        <v>36</v>
      </c>
      <c r="C1231" t="s">
        <v>39</v>
      </c>
      <c r="D1231">
        <v>0</v>
      </c>
      <c r="E1231">
        <f>VLOOKUP(B1231,'SKU Master'!$B$1:$E$31,4,FALSE)</f>
        <v>1477</v>
      </c>
      <c r="F1231" s="5">
        <f t="shared" si="38"/>
        <v>0</v>
      </c>
      <c r="G1231" t="str">
        <f t="shared" si="39"/>
        <v>Wednesday</v>
      </c>
    </row>
    <row r="1232" spans="1:7" x14ac:dyDescent="0.3">
      <c r="A1232" s="4">
        <v>44300</v>
      </c>
      <c r="B1232" t="s">
        <v>5</v>
      </c>
      <c r="C1232" t="s">
        <v>40</v>
      </c>
      <c r="D1232">
        <v>10</v>
      </c>
      <c r="E1232">
        <f>VLOOKUP(B1232,'SKU Master'!$B$1:$E$31,4,FALSE)</f>
        <v>210</v>
      </c>
      <c r="F1232" s="5">
        <f t="shared" si="38"/>
        <v>2100</v>
      </c>
      <c r="G1232" t="str">
        <f t="shared" si="39"/>
        <v>Wednesday</v>
      </c>
    </row>
    <row r="1233" spans="1:7" x14ac:dyDescent="0.3">
      <c r="A1233" s="4">
        <v>44300</v>
      </c>
      <c r="B1233" t="s">
        <v>6</v>
      </c>
      <c r="C1233" t="s">
        <v>40</v>
      </c>
      <c r="D1233">
        <v>6</v>
      </c>
      <c r="E1233">
        <f>VLOOKUP(B1233,'SKU Master'!$B$1:$E$31,4,FALSE)</f>
        <v>199</v>
      </c>
      <c r="F1233" s="5">
        <f t="shared" si="38"/>
        <v>1194</v>
      </c>
      <c r="G1233" t="str">
        <f t="shared" si="39"/>
        <v>Wednesday</v>
      </c>
    </row>
    <row r="1234" spans="1:7" x14ac:dyDescent="0.3">
      <c r="A1234" s="4">
        <v>44300</v>
      </c>
      <c r="B1234" t="s">
        <v>7</v>
      </c>
      <c r="C1234" t="s">
        <v>40</v>
      </c>
      <c r="D1234">
        <v>5</v>
      </c>
      <c r="E1234">
        <f>VLOOKUP(B1234,'SKU Master'!$B$1:$E$31,4,FALSE)</f>
        <v>322</v>
      </c>
      <c r="F1234" s="5">
        <f t="shared" si="38"/>
        <v>1610</v>
      </c>
      <c r="G1234" t="str">
        <f t="shared" si="39"/>
        <v>Wednesday</v>
      </c>
    </row>
    <row r="1235" spans="1:7" x14ac:dyDescent="0.3">
      <c r="A1235" s="4">
        <v>44300</v>
      </c>
      <c r="B1235" t="s">
        <v>8</v>
      </c>
      <c r="C1235" t="s">
        <v>40</v>
      </c>
      <c r="D1235">
        <v>2</v>
      </c>
      <c r="E1235">
        <f>VLOOKUP(B1235,'SKU Master'!$B$1:$E$31,4,FALSE)</f>
        <v>161</v>
      </c>
      <c r="F1235" s="5">
        <f t="shared" si="38"/>
        <v>322</v>
      </c>
      <c r="G1235" t="str">
        <f t="shared" si="39"/>
        <v>Wednesday</v>
      </c>
    </row>
    <row r="1236" spans="1:7" x14ac:dyDescent="0.3">
      <c r="A1236" s="4">
        <v>44300</v>
      </c>
      <c r="B1236" t="s">
        <v>9</v>
      </c>
      <c r="C1236" t="s">
        <v>40</v>
      </c>
      <c r="D1236">
        <v>3</v>
      </c>
      <c r="E1236">
        <f>VLOOKUP(B1236,'SKU Master'!$B$1:$E$31,4,FALSE)</f>
        <v>109</v>
      </c>
      <c r="F1236" s="5">
        <f t="shared" si="38"/>
        <v>327</v>
      </c>
      <c r="G1236" t="str">
        <f t="shared" si="39"/>
        <v>Wednesday</v>
      </c>
    </row>
    <row r="1237" spans="1:7" x14ac:dyDescent="0.3">
      <c r="A1237" s="4">
        <v>44300</v>
      </c>
      <c r="B1237" t="s">
        <v>10</v>
      </c>
      <c r="C1237" t="s">
        <v>40</v>
      </c>
      <c r="D1237">
        <v>2</v>
      </c>
      <c r="E1237">
        <f>VLOOKUP(B1237,'SKU Master'!$B$1:$E$31,4,FALSE)</f>
        <v>122</v>
      </c>
      <c r="F1237" s="5">
        <f t="shared" si="38"/>
        <v>244</v>
      </c>
      <c r="G1237" t="str">
        <f t="shared" si="39"/>
        <v>Wednesday</v>
      </c>
    </row>
    <row r="1238" spans="1:7" x14ac:dyDescent="0.3">
      <c r="A1238" s="4">
        <v>44300</v>
      </c>
      <c r="B1238" t="s">
        <v>11</v>
      </c>
      <c r="C1238" t="s">
        <v>40</v>
      </c>
      <c r="D1238">
        <v>2</v>
      </c>
      <c r="E1238">
        <f>VLOOKUP(B1238,'SKU Master'!$B$1:$E$31,4,FALSE)</f>
        <v>96</v>
      </c>
      <c r="F1238" s="5">
        <f t="shared" si="38"/>
        <v>192</v>
      </c>
      <c r="G1238" t="str">
        <f t="shared" si="39"/>
        <v>Wednesday</v>
      </c>
    </row>
    <row r="1239" spans="1:7" x14ac:dyDescent="0.3">
      <c r="A1239" s="4">
        <v>44300</v>
      </c>
      <c r="B1239" t="s">
        <v>12</v>
      </c>
      <c r="C1239" t="s">
        <v>40</v>
      </c>
      <c r="D1239">
        <v>1</v>
      </c>
      <c r="E1239">
        <f>VLOOKUP(B1239,'SKU Master'!$B$1:$E$31,4,FALSE)</f>
        <v>73</v>
      </c>
      <c r="F1239" s="5">
        <f t="shared" si="38"/>
        <v>73</v>
      </c>
      <c r="G1239" t="str">
        <f t="shared" si="39"/>
        <v>Wednesday</v>
      </c>
    </row>
    <row r="1240" spans="1:7" x14ac:dyDescent="0.3">
      <c r="A1240" s="4">
        <v>44300</v>
      </c>
      <c r="B1240" t="s">
        <v>14</v>
      </c>
      <c r="C1240" t="s">
        <v>40</v>
      </c>
      <c r="D1240">
        <v>1</v>
      </c>
      <c r="E1240">
        <f>VLOOKUP(B1240,'SKU Master'!$B$1:$E$31,4,FALSE)</f>
        <v>225</v>
      </c>
      <c r="F1240" s="5">
        <f t="shared" si="38"/>
        <v>225</v>
      </c>
      <c r="G1240" t="str">
        <f t="shared" si="39"/>
        <v>Wednesday</v>
      </c>
    </row>
    <row r="1241" spans="1:7" x14ac:dyDescent="0.3">
      <c r="A1241" s="4">
        <v>44300</v>
      </c>
      <c r="B1241" t="s">
        <v>16</v>
      </c>
      <c r="C1241" t="s">
        <v>40</v>
      </c>
      <c r="D1241">
        <v>1</v>
      </c>
      <c r="E1241">
        <f>VLOOKUP(B1241,'SKU Master'!$B$1:$E$31,4,FALSE)</f>
        <v>559</v>
      </c>
      <c r="F1241" s="5">
        <f t="shared" si="38"/>
        <v>559</v>
      </c>
      <c r="G1241" t="str">
        <f t="shared" si="39"/>
        <v>Wednesday</v>
      </c>
    </row>
    <row r="1242" spans="1:7" x14ac:dyDescent="0.3">
      <c r="A1242" s="4">
        <v>44300</v>
      </c>
      <c r="B1242" t="s">
        <v>17</v>
      </c>
      <c r="C1242" t="s">
        <v>40</v>
      </c>
      <c r="D1242">
        <v>28</v>
      </c>
      <c r="E1242">
        <f>VLOOKUP(B1242,'SKU Master'!$B$1:$E$31,4,FALSE)</f>
        <v>3199</v>
      </c>
      <c r="F1242" s="5">
        <f t="shared" si="38"/>
        <v>89572</v>
      </c>
      <c r="G1242" t="str">
        <f t="shared" si="39"/>
        <v>Wednesday</v>
      </c>
    </row>
    <row r="1243" spans="1:7" x14ac:dyDescent="0.3">
      <c r="A1243" s="4">
        <v>44300</v>
      </c>
      <c r="B1243" t="s">
        <v>18</v>
      </c>
      <c r="C1243" t="s">
        <v>40</v>
      </c>
      <c r="D1243">
        <v>1</v>
      </c>
      <c r="E1243">
        <f>VLOOKUP(B1243,'SKU Master'!$B$1:$E$31,4,FALSE)</f>
        <v>371</v>
      </c>
      <c r="F1243" s="5">
        <f t="shared" si="38"/>
        <v>371</v>
      </c>
      <c r="G1243" t="str">
        <f t="shared" si="39"/>
        <v>Wednesday</v>
      </c>
    </row>
    <row r="1244" spans="1:7" x14ac:dyDescent="0.3">
      <c r="A1244" s="4">
        <v>44300</v>
      </c>
      <c r="B1244" t="s">
        <v>19</v>
      </c>
      <c r="C1244" t="s">
        <v>40</v>
      </c>
      <c r="D1244">
        <v>4</v>
      </c>
      <c r="E1244">
        <f>VLOOKUP(B1244,'SKU Master'!$B$1:$E$31,4,FALSE)</f>
        <v>2300</v>
      </c>
      <c r="F1244" s="5">
        <f t="shared" si="38"/>
        <v>9200</v>
      </c>
      <c r="G1244" t="str">
        <f t="shared" si="39"/>
        <v>Wednesday</v>
      </c>
    </row>
    <row r="1245" spans="1:7" x14ac:dyDescent="0.3">
      <c r="A1245" s="4">
        <v>44300</v>
      </c>
      <c r="B1245" t="s">
        <v>20</v>
      </c>
      <c r="C1245" t="s">
        <v>40</v>
      </c>
      <c r="D1245">
        <v>3</v>
      </c>
      <c r="E1245">
        <f>VLOOKUP(B1245,'SKU Master'!$B$1:$E$31,4,FALSE)</f>
        <v>499</v>
      </c>
      <c r="F1245" s="5">
        <f t="shared" si="38"/>
        <v>1497</v>
      </c>
      <c r="G1245" t="str">
        <f t="shared" si="39"/>
        <v>Wednesday</v>
      </c>
    </row>
    <row r="1246" spans="1:7" x14ac:dyDescent="0.3">
      <c r="A1246" s="4">
        <v>44300</v>
      </c>
      <c r="B1246" t="s">
        <v>21</v>
      </c>
      <c r="C1246" t="s">
        <v>40</v>
      </c>
      <c r="D1246">
        <v>6</v>
      </c>
      <c r="E1246">
        <f>VLOOKUP(B1246,'SKU Master'!$B$1:$E$31,4,FALSE)</f>
        <v>299</v>
      </c>
      <c r="F1246" s="5">
        <f t="shared" si="38"/>
        <v>1794</v>
      </c>
      <c r="G1246" t="str">
        <f t="shared" si="39"/>
        <v>Wednesday</v>
      </c>
    </row>
    <row r="1247" spans="1:7" x14ac:dyDescent="0.3">
      <c r="A1247" s="4">
        <v>44300</v>
      </c>
      <c r="B1247" t="s">
        <v>22</v>
      </c>
      <c r="C1247" t="s">
        <v>40</v>
      </c>
      <c r="D1247">
        <v>5</v>
      </c>
      <c r="E1247">
        <f>VLOOKUP(B1247,'SKU Master'!$B$1:$E$31,4,FALSE)</f>
        <v>901</v>
      </c>
      <c r="F1247" s="5">
        <f t="shared" si="38"/>
        <v>4505</v>
      </c>
      <c r="G1247" t="str">
        <f t="shared" si="39"/>
        <v>Wednesday</v>
      </c>
    </row>
    <row r="1248" spans="1:7" x14ac:dyDescent="0.3">
      <c r="A1248" s="4">
        <v>44300</v>
      </c>
      <c r="B1248" t="s">
        <v>23</v>
      </c>
      <c r="C1248" t="s">
        <v>40</v>
      </c>
      <c r="D1248">
        <v>3</v>
      </c>
      <c r="E1248">
        <f>VLOOKUP(B1248,'SKU Master'!$B$1:$E$31,4,FALSE)</f>
        <v>929</v>
      </c>
      <c r="F1248" s="5">
        <f t="shared" si="38"/>
        <v>2787</v>
      </c>
      <c r="G1248" t="str">
        <f t="shared" si="39"/>
        <v>Wednesday</v>
      </c>
    </row>
    <row r="1249" spans="1:7" x14ac:dyDescent="0.3">
      <c r="A1249" s="4">
        <v>44300</v>
      </c>
      <c r="B1249" t="s">
        <v>24</v>
      </c>
      <c r="C1249" t="s">
        <v>40</v>
      </c>
      <c r="D1249">
        <v>1</v>
      </c>
      <c r="E1249">
        <f>VLOOKUP(B1249,'SKU Master'!$B$1:$E$31,4,FALSE)</f>
        <v>1030</v>
      </c>
      <c r="F1249" s="5">
        <f t="shared" si="38"/>
        <v>1030</v>
      </c>
      <c r="G1249" t="str">
        <f t="shared" si="39"/>
        <v>Wednesday</v>
      </c>
    </row>
    <row r="1250" spans="1:7" x14ac:dyDescent="0.3">
      <c r="A1250" s="4">
        <v>44300</v>
      </c>
      <c r="B1250" t="s">
        <v>25</v>
      </c>
      <c r="C1250" t="s">
        <v>40</v>
      </c>
      <c r="D1250">
        <v>2</v>
      </c>
      <c r="E1250">
        <f>VLOOKUP(B1250,'SKU Master'!$B$1:$E$31,4,FALSE)</f>
        <v>1222</v>
      </c>
      <c r="F1250" s="5">
        <f t="shared" si="38"/>
        <v>2444</v>
      </c>
      <c r="G1250" t="str">
        <f t="shared" si="39"/>
        <v>Wednesday</v>
      </c>
    </row>
    <row r="1251" spans="1:7" x14ac:dyDescent="0.3">
      <c r="A1251" s="4">
        <v>44300</v>
      </c>
      <c r="B1251" t="s">
        <v>26</v>
      </c>
      <c r="C1251" t="s">
        <v>40</v>
      </c>
      <c r="D1251">
        <v>2</v>
      </c>
      <c r="E1251">
        <f>VLOOKUP(B1251,'SKU Master'!$B$1:$E$31,4,FALSE)</f>
        <v>649</v>
      </c>
      <c r="F1251" s="5">
        <f t="shared" si="38"/>
        <v>1298</v>
      </c>
      <c r="G1251" t="str">
        <f t="shared" si="39"/>
        <v>Wednesday</v>
      </c>
    </row>
    <row r="1252" spans="1:7" x14ac:dyDescent="0.3">
      <c r="A1252" s="4">
        <v>44300</v>
      </c>
      <c r="B1252" t="s">
        <v>27</v>
      </c>
      <c r="C1252" t="s">
        <v>40</v>
      </c>
      <c r="D1252">
        <v>14</v>
      </c>
      <c r="E1252">
        <f>VLOOKUP(B1252,'SKU Master'!$B$1:$E$31,4,FALSE)</f>
        <v>1800</v>
      </c>
      <c r="F1252" s="5">
        <f t="shared" si="38"/>
        <v>25200</v>
      </c>
      <c r="G1252" t="str">
        <f t="shared" si="39"/>
        <v>Wednesday</v>
      </c>
    </row>
    <row r="1253" spans="1:7" x14ac:dyDescent="0.3">
      <c r="A1253" s="4">
        <v>44300</v>
      </c>
      <c r="B1253" t="s">
        <v>28</v>
      </c>
      <c r="C1253" t="s">
        <v>40</v>
      </c>
      <c r="D1253">
        <v>6</v>
      </c>
      <c r="E1253">
        <f>VLOOKUP(B1253,'SKU Master'!$B$1:$E$31,4,FALSE)</f>
        <v>345</v>
      </c>
      <c r="F1253" s="5">
        <f t="shared" si="38"/>
        <v>2070</v>
      </c>
      <c r="G1253" t="str">
        <f t="shared" si="39"/>
        <v>Wednesday</v>
      </c>
    </row>
    <row r="1254" spans="1:7" x14ac:dyDescent="0.3">
      <c r="A1254" s="4">
        <v>44300</v>
      </c>
      <c r="B1254" t="s">
        <v>29</v>
      </c>
      <c r="C1254" t="s">
        <v>40</v>
      </c>
      <c r="D1254">
        <v>5</v>
      </c>
      <c r="E1254">
        <f>VLOOKUP(B1254,'SKU Master'!$B$1:$E$31,4,FALSE)</f>
        <v>350</v>
      </c>
      <c r="F1254" s="5">
        <f t="shared" si="38"/>
        <v>1750</v>
      </c>
      <c r="G1254" t="str">
        <f t="shared" si="39"/>
        <v>Wednesday</v>
      </c>
    </row>
    <row r="1255" spans="1:7" x14ac:dyDescent="0.3">
      <c r="A1255" s="4">
        <v>44300</v>
      </c>
      <c r="B1255" t="s">
        <v>30</v>
      </c>
      <c r="C1255" t="s">
        <v>40</v>
      </c>
      <c r="D1255">
        <v>4</v>
      </c>
      <c r="E1255">
        <f>VLOOKUP(B1255,'SKU Master'!$B$1:$E$31,4,FALSE)</f>
        <v>1575</v>
      </c>
      <c r="F1255" s="5">
        <f t="shared" si="38"/>
        <v>6300</v>
      </c>
      <c r="G1255" t="str">
        <f t="shared" si="39"/>
        <v>Wednesday</v>
      </c>
    </row>
    <row r="1256" spans="1:7" x14ac:dyDescent="0.3">
      <c r="A1256" s="4">
        <v>44300</v>
      </c>
      <c r="B1256" t="s">
        <v>31</v>
      </c>
      <c r="C1256" t="s">
        <v>40</v>
      </c>
      <c r="D1256">
        <v>5</v>
      </c>
      <c r="E1256">
        <f>VLOOKUP(B1256,'SKU Master'!$B$1:$E$31,4,FALSE)</f>
        <v>1045</v>
      </c>
      <c r="F1256" s="5">
        <f t="shared" si="38"/>
        <v>5225</v>
      </c>
      <c r="G1256" t="str">
        <f t="shared" si="39"/>
        <v>Wednesday</v>
      </c>
    </row>
    <row r="1257" spans="1:7" x14ac:dyDescent="0.3">
      <c r="A1257" s="4">
        <v>44300</v>
      </c>
      <c r="B1257" t="s">
        <v>32</v>
      </c>
      <c r="C1257" t="s">
        <v>40</v>
      </c>
      <c r="D1257">
        <v>2</v>
      </c>
      <c r="E1257">
        <f>VLOOKUP(B1257,'SKU Master'!$B$1:$E$31,4,FALSE)</f>
        <v>1186</v>
      </c>
      <c r="F1257" s="5">
        <f t="shared" si="38"/>
        <v>2372</v>
      </c>
      <c r="G1257" t="str">
        <f t="shared" si="39"/>
        <v>Wednesday</v>
      </c>
    </row>
    <row r="1258" spans="1:7" x14ac:dyDescent="0.3">
      <c r="A1258" s="4">
        <v>44300</v>
      </c>
      <c r="B1258" t="s">
        <v>33</v>
      </c>
      <c r="C1258" t="s">
        <v>40</v>
      </c>
      <c r="D1258">
        <v>3</v>
      </c>
      <c r="E1258">
        <f>VLOOKUP(B1258,'SKU Master'!$B$1:$E$31,4,FALSE)</f>
        <v>374</v>
      </c>
      <c r="F1258" s="5">
        <f t="shared" si="38"/>
        <v>1122</v>
      </c>
      <c r="G1258" t="str">
        <f t="shared" si="39"/>
        <v>Wednesday</v>
      </c>
    </row>
    <row r="1259" spans="1:7" x14ac:dyDescent="0.3">
      <c r="A1259" s="4">
        <v>44300</v>
      </c>
      <c r="B1259" t="s">
        <v>34</v>
      </c>
      <c r="C1259" t="s">
        <v>40</v>
      </c>
      <c r="D1259">
        <v>2</v>
      </c>
      <c r="E1259">
        <f>VLOOKUP(B1259,'SKU Master'!$B$1:$E$31,4,FALSE)</f>
        <v>1500</v>
      </c>
      <c r="F1259" s="5">
        <f t="shared" si="38"/>
        <v>3000</v>
      </c>
      <c r="G1259" t="str">
        <f t="shared" si="39"/>
        <v>Wednesday</v>
      </c>
    </row>
    <row r="1260" spans="1:7" x14ac:dyDescent="0.3">
      <c r="A1260" s="4">
        <v>44300</v>
      </c>
      <c r="B1260" t="s">
        <v>35</v>
      </c>
      <c r="C1260" t="s">
        <v>40</v>
      </c>
      <c r="D1260">
        <v>1</v>
      </c>
      <c r="E1260">
        <f>VLOOKUP(B1260,'SKU Master'!$B$1:$E$31,4,FALSE)</f>
        <v>1800</v>
      </c>
      <c r="F1260" s="5">
        <f t="shared" si="38"/>
        <v>1800</v>
      </c>
      <c r="G1260" t="str">
        <f t="shared" si="39"/>
        <v>Wednesday</v>
      </c>
    </row>
    <row r="1261" spans="1:7" x14ac:dyDescent="0.3">
      <c r="A1261" s="4">
        <v>44300</v>
      </c>
      <c r="B1261" t="s">
        <v>36</v>
      </c>
      <c r="C1261" t="s">
        <v>40</v>
      </c>
      <c r="D1261">
        <v>1</v>
      </c>
      <c r="E1261">
        <f>VLOOKUP(B1261,'SKU Master'!$B$1:$E$31,4,FALSE)</f>
        <v>1477</v>
      </c>
      <c r="F1261" s="5">
        <f t="shared" si="38"/>
        <v>1477</v>
      </c>
      <c r="G1261" t="str">
        <f t="shared" si="39"/>
        <v>Wednesday</v>
      </c>
    </row>
    <row r="1262" spans="1:7" x14ac:dyDescent="0.3">
      <c r="A1262" s="4">
        <v>44301</v>
      </c>
      <c r="B1262" t="s">
        <v>5</v>
      </c>
      <c r="C1262" t="s">
        <v>38</v>
      </c>
      <c r="D1262">
        <v>27</v>
      </c>
      <c r="E1262">
        <f>VLOOKUP(B1262,'SKU Master'!$B$1:$E$31,4,FALSE)</f>
        <v>210</v>
      </c>
      <c r="F1262" s="5">
        <f t="shared" si="38"/>
        <v>5670</v>
      </c>
      <c r="G1262" t="str">
        <f t="shared" si="39"/>
        <v>Thursday</v>
      </c>
    </row>
    <row r="1263" spans="1:7" x14ac:dyDescent="0.3">
      <c r="A1263" s="4">
        <v>44301</v>
      </c>
      <c r="B1263" t="s">
        <v>6</v>
      </c>
      <c r="C1263" t="s">
        <v>38</v>
      </c>
      <c r="D1263">
        <v>16</v>
      </c>
      <c r="E1263">
        <f>VLOOKUP(B1263,'SKU Master'!$B$1:$E$31,4,FALSE)</f>
        <v>199</v>
      </c>
      <c r="F1263" s="5">
        <f t="shared" si="38"/>
        <v>3184</v>
      </c>
      <c r="G1263" t="str">
        <f t="shared" si="39"/>
        <v>Thursday</v>
      </c>
    </row>
    <row r="1264" spans="1:7" x14ac:dyDescent="0.3">
      <c r="A1264" s="4">
        <v>44301</v>
      </c>
      <c r="B1264" t="s">
        <v>7</v>
      </c>
      <c r="C1264" t="s">
        <v>38</v>
      </c>
      <c r="D1264">
        <v>11</v>
      </c>
      <c r="E1264">
        <f>VLOOKUP(B1264,'SKU Master'!$B$1:$E$31,4,FALSE)</f>
        <v>322</v>
      </c>
      <c r="F1264" s="5">
        <f t="shared" si="38"/>
        <v>3542</v>
      </c>
      <c r="G1264" t="str">
        <f t="shared" si="39"/>
        <v>Thursday</v>
      </c>
    </row>
    <row r="1265" spans="1:7" x14ac:dyDescent="0.3">
      <c r="A1265" s="4">
        <v>44301</v>
      </c>
      <c r="B1265" t="s">
        <v>8</v>
      </c>
      <c r="C1265" t="s">
        <v>38</v>
      </c>
      <c r="D1265">
        <v>8</v>
      </c>
      <c r="E1265">
        <f>VLOOKUP(B1265,'SKU Master'!$B$1:$E$31,4,FALSE)</f>
        <v>161</v>
      </c>
      <c r="F1265" s="5">
        <f t="shared" si="38"/>
        <v>1288</v>
      </c>
      <c r="G1265" t="str">
        <f t="shared" si="39"/>
        <v>Thursday</v>
      </c>
    </row>
    <row r="1266" spans="1:7" x14ac:dyDescent="0.3">
      <c r="A1266" s="4">
        <v>44301</v>
      </c>
      <c r="B1266" t="s">
        <v>9</v>
      </c>
      <c r="C1266" t="s">
        <v>38</v>
      </c>
      <c r="D1266">
        <v>6</v>
      </c>
      <c r="E1266">
        <f>VLOOKUP(B1266,'SKU Master'!$B$1:$E$31,4,FALSE)</f>
        <v>109</v>
      </c>
      <c r="F1266" s="5">
        <f t="shared" si="38"/>
        <v>654</v>
      </c>
      <c r="G1266" t="str">
        <f t="shared" si="39"/>
        <v>Thursday</v>
      </c>
    </row>
    <row r="1267" spans="1:7" x14ac:dyDescent="0.3">
      <c r="A1267" s="4">
        <v>44301</v>
      </c>
      <c r="B1267" t="s">
        <v>10</v>
      </c>
      <c r="C1267" t="s">
        <v>38</v>
      </c>
      <c r="D1267">
        <v>2</v>
      </c>
      <c r="E1267">
        <f>VLOOKUP(B1267,'SKU Master'!$B$1:$E$31,4,FALSE)</f>
        <v>122</v>
      </c>
      <c r="F1267" s="5">
        <f t="shared" si="38"/>
        <v>244</v>
      </c>
      <c r="G1267" t="str">
        <f t="shared" si="39"/>
        <v>Thursday</v>
      </c>
    </row>
    <row r="1268" spans="1:7" x14ac:dyDescent="0.3">
      <c r="A1268" s="4">
        <v>44301</v>
      </c>
      <c r="B1268" t="s">
        <v>11</v>
      </c>
      <c r="C1268" t="s">
        <v>38</v>
      </c>
      <c r="D1268">
        <v>3</v>
      </c>
      <c r="E1268">
        <f>VLOOKUP(B1268,'SKU Master'!$B$1:$E$31,4,FALSE)</f>
        <v>96</v>
      </c>
      <c r="F1268" s="5">
        <f t="shared" si="38"/>
        <v>288</v>
      </c>
      <c r="G1268" t="str">
        <f t="shared" si="39"/>
        <v>Thursday</v>
      </c>
    </row>
    <row r="1269" spans="1:7" x14ac:dyDescent="0.3">
      <c r="A1269" s="4">
        <v>44301</v>
      </c>
      <c r="B1269" t="s">
        <v>12</v>
      </c>
      <c r="C1269" t="s">
        <v>38</v>
      </c>
      <c r="D1269">
        <v>0</v>
      </c>
      <c r="E1269">
        <f>VLOOKUP(B1269,'SKU Master'!$B$1:$E$31,4,FALSE)</f>
        <v>73</v>
      </c>
      <c r="F1269" s="5">
        <f t="shared" si="38"/>
        <v>0</v>
      </c>
      <c r="G1269" t="str">
        <f t="shared" si="39"/>
        <v>Thursday</v>
      </c>
    </row>
    <row r="1270" spans="1:7" x14ac:dyDescent="0.3">
      <c r="A1270" s="4">
        <v>44301</v>
      </c>
      <c r="B1270" t="s">
        <v>14</v>
      </c>
      <c r="C1270" t="s">
        <v>38</v>
      </c>
      <c r="D1270">
        <v>2</v>
      </c>
      <c r="E1270">
        <f>VLOOKUP(B1270,'SKU Master'!$B$1:$E$31,4,FALSE)</f>
        <v>225</v>
      </c>
      <c r="F1270" s="5">
        <f t="shared" si="38"/>
        <v>450</v>
      </c>
      <c r="G1270" t="str">
        <f t="shared" si="39"/>
        <v>Thursday</v>
      </c>
    </row>
    <row r="1271" spans="1:7" x14ac:dyDescent="0.3">
      <c r="A1271" s="4">
        <v>44301</v>
      </c>
      <c r="B1271" t="s">
        <v>16</v>
      </c>
      <c r="C1271" t="s">
        <v>38</v>
      </c>
      <c r="D1271">
        <v>1</v>
      </c>
      <c r="E1271">
        <f>VLOOKUP(B1271,'SKU Master'!$B$1:$E$31,4,FALSE)</f>
        <v>559</v>
      </c>
      <c r="F1271" s="5">
        <f t="shared" si="38"/>
        <v>559</v>
      </c>
      <c r="G1271" t="str">
        <f t="shared" si="39"/>
        <v>Thursday</v>
      </c>
    </row>
    <row r="1272" spans="1:7" x14ac:dyDescent="0.3">
      <c r="A1272" s="4">
        <v>44301</v>
      </c>
      <c r="B1272" t="s">
        <v>17</v>
      </c>
      <c r="C1272" t="s">
        <v>38</v>
      </c>
      <c r="D1272">
        <v>30</v>
      </c>
      <c r="E1272">
        <f>VLOOKUP(B1272,'SKU Master'!$B$1:$E$31,4,FALSE)</f>
        <v>3199</v>
      </c>
      <c r="F1272" s="5">
        <f t="shared" si="38"/>
        <v>95970</v>
      </c>
      <c r="G1272" t="str">
        <f t="shared" si="39"/>
        <v>Thursday</v>
      </c>
    </row>
    <row r="1273" spans="1:7" x14ac:dyDescent="0.3">
      <c r="A1273" s="4">
        <v>44301</v>
      </c>
      <c r="B1273" t="s">
        <v>18</v>
      </c>
      <c r="C1273" t="s">
        <v>38</v>
      </c>
      <c r="D1273">
        <v>16</v>
      </c>
      <c r="E1273">
        <f>VLOOKUP(B1273,'SKU Master'!$B$1:$E$31,4,FALSE)</f>
        <v>371</v>
      </c>
      <c r="F1273" s="5">
        <f t="shared" si="38"/>
        <v>5936</v>
      </c>
      <c r="G1273" t="str">
        <f t="shared" si="39"/>
        <v>Thursday</v>
      </c>
    </row>
    <row r="1274" spans="1:7" x14ac:dyDescent="0.3">
      <c r="A1274" s="4">
        <v>44301</v>
      </c>
      <c r="B1274" t="s">
        <v>19</v>
      </c>
      <c r="C1274" t="s">
        <v>38</v>
      </c>
      <c r="D1274">
        <v>8</v>
      </c>
      <c r="E1274">
        <f>VLOOKUP(B1274,'SKU Master'!$B$1:$E$31,4,FALSE)</f>
        <v>2300</v>
      </c>
      <c r="F1274" s="5">
        <f t="shared" si="38"/>
        <v>18400</v>
      </c>
      <c r="G1274" t="str">
        <f t="shared" si="39"/>
        <v>Thursday</v>
      </c>
    </row>
    <row r="1275" spans="1:7" x14ac:dyDescent="0.3">
      <c r="A1275" s="4">
        <v>44301</v>
      </c>
      <c r="B1275" t="s">
        <v>20</v>
      </c>
      <c r="C1275" t="s">
        <v>38</v>
      </c>
      <c r="D1275">
        <v>7</v>
      </c>
      <c r="E1275">
        <f>VLOOKUP(B1275,'SKU Master'!$B$1:$E$31,4,FALSE)</f>
        <v>499</v>
      </c>
      <c r="F1275" s="5">
        <f t="shared" si="38"/>
        <v>3493</v>
      </c>
      <c r="G1275" t="str">
        <f t="shared" si="39"/>
        <v>Thursday</v>
      </c>
    </row>
    <row r="1276" spans="1:7" x14ac:dyDescent="0.3">
      <c r="A1276" s="4">
        <v>44301</v>
      </c>
      <c r="B1276" t="s">
        <v>21</v>
      </c>
      <c r="C1276" t="s">
        <v>38</v>
      </c>
      <c r="D1276">
        <v>7</v>
      </c>
      <c r="E1276">
        <f>VLOOKUP(B1276,'SKU Master'!$B$1:$E$31,4,FALSE)</f>
        <v>299</v>
      </c>
      <c r="F1276" s="5">
        <f t="shared" si="38"/>
        <v>2093</v>
      </c>
      <c r="G1276" t="str">
        <f t="shared" si="39"/>
        <v>Thursday</v>
      </c>
    </row>
    <row r="1277" spans="1:7" x14ac:dyDescent="0.3">
      <c r="A1277" s="4">
        <v>44301</v>
      </c>
      <c r="B1277" t="s">
        <v>22</v>
      </c>
      <c r="C1277" t="s">
        <v>38</v>
      </c>
      <c r="D1277">
        <v>2</v>
      </c>
      <c r="E1277">
        <f>VLOOKUP(B1277,'SKU Master'!$B$1:$E$31,4,FALSE)</f>
        <v>901</v>
      </c>
      <c r="F1277" s="5">
        <f t="shared" si="38"/>
        <v>1802</v>
      </c>
      <c r="G1277" t="str">
        <f t="shared" si="39"/>
        <v>Thursday</v>
      </c>
    </row>
    <row r="1278" spans="1:7" x14ac:dyDescent="0.3">
      <c r="A1278" s="4">
        <v>44301</v>
      </c>
      <c r="B1278" t="s">
        <v>23</v>
      </c>
      <c r="C1278" t="s">
        <v>38</v>
      </c>
      <c r="D1278">
        <v>3</v>
      </c>
      <c r="E1278">
        <f>VLOOKUP(B1278,'SKU Master'!$B$1:$E$31,4,FALSE)</f>
        <v>929</v>
      </c>
      <c r="F1278" s="5">
        <f t="shared" si="38"/>
        <v>2787</v>
      </c>
      <c r="G1278" t="str">
        <f t="shared" si="39"/>
        <v>Thursday</v>
      </c>
    </row>
    <row r="1279" spans="1:7" x14ac:dyDescent="0.3">
      <c r="A1279" s="4">
        <v>44301</v>
      </c>
      <c r="B1279" t="s">
        <v>24</v>
      </c>
      <c r="C1279" t="s">
        <v>38</v>
      </c>
      <c r="D1279">
        <v>1</v>
      </c>
      <c r="E1279">
        <f>VLOOKUP(B1279,'SKU Master'!$B$1:$E$31,4,FALSE)</f>
        <v>1030</v>
      </c>
      <c r="F1279" s="5">
        <f t="shared" si="38"/>
        <v>1030</v>
      </c>
      <c r="G1279" t="str">
        <f t="shared" si="39"/>
        <v>Thursday</v>
      </c>
    </row>
    <row r="1280" spans="1:7" x14ac:dyDescent="0.3">
      <c r="A1280" s="4">
        <v>44301</v>
      </c>
      <c r="B1280" t="s">
        <v>25</v>
      </c>
      <c r="C1280" t="s">
        <v>38</v>
      </c>
      <c r="D1280">
        <v>0</v>
      </c>
      <c r="E1280">
        <f>VLOOKUP(B1280,'SKU Master'!$B$1:$E$31,4,FALSE)</f>
        <v>1222</v>
      </c>
      <c r="F1280" s="5">
        <f t="shared" si="38"/>
        <v>0</v>
      </c>
      <c r="G1280" t="str">
        <f t="shared" si="39"/>
        <v>Thursday</v>
      </c>
    </row>
    <row r="1281" spans="1:7" x14ac:dyDescent="0.3">
      <c r="A1281" s="4">
        <v>44301</v>
      </c>
      <c r="B1281" t="s">
        <v>26</v>
      </c>
      <c r="C1281" t="s">
        <v>38</v>
      </c>
      <c r="D1281">
        <v>2</v>
      </c>
      <c r="E1281">
        <f>VLOOKUP(B1281,'SKU Master'!$B$1:$E$31,4,FALSE)</f>
        <v>649</v>
      </c>
      <c r="F1281" s="5">
        <f t="shared" si="38"/>
        <v>1298</v>
      </c>
      <c r="G1281" t="str">
        <f t="shared" si="39"/>
        <v>Thursday</v>
      </c>
    </row>
    <row r="1282" spans="1:7" x14ac:dyDescent="0.3">
      <c r="A1282" s="4">
        <v>44301</v>
      </c>
      <c r="B1282" t="s">
        <v>27</v>
      </c>
      <c r="C1282" t="s">
        <v>38</v>
      </c>
      <c r="D1282">
        <v>30</v>
      </c>
      <c r="E1282">
        <f>VLOOKUP(B1282,'SKU Master'!$B$1:$E$31,4,FALSE)</f>
        <v>1800</v>
      </c>
      <c r="F1282" s="5">
        <f t="shared" ref="F1282:F1345" si="40">D1282*E1282</f>
        <v>54000</v>
      </c>
      <c r="G1282" t="str">
        <f t="shared" ref="G1282:G1345" si="41">TEXT(A1282,"dddd")</f>
        <v>Thursday</v>
      </c>
    </row>
    <row r="1283" spans="1:7" x14ac:dyDescent="0.3">
      <c r="A1283" s="4">
        <v>44301</v>
      </c>
      <c r="B1283" t="s">
        <v>28</v>
      </c>
      <c r="C1283" t="s">
        <v>38</v>
      </c>
      <c r="D1283">
        <v>18</v>
      </c>
      <c r="E1283">
        <f>VLOOKUP(B1283,'SKU Master'!$B$1:$E$31,4,FALSE)</f>
        <v>345</v>
      </c>
      <c r="F1283" s="5">
        <f t="shared" si="40"/>
        <v>6210</v>
      </c>
      <c r="G1283" t="str">
        <f t="shared" si="41"/>
        <v>Thursday</v>
      </c>
    </row>
    <row r="1284" spans="1:7" x14ac:dyDescent="0.3">
      <c r="A1284" s="4">
        <v>44301</v>
      </c>
      <c r="B1284" t="s">
        <v>29</v>
      </c>
      <c r="C1284" t="s">
        <v>38</v>
      </c>
      <c r="D1284">
        <v>10</v>
      </c>
      <c r="E1284">
        <f>VLOOKUP(B1284,'SKU Master'!$B$1:$E$31,4,FALSE)</f>
        <v>350</v>
      </c>
      <c r="F1284" s="5">
        <f t="shared" si="40"/>
        <v>3500</v>
      </c>
      <c r="G1284" t="str">
        <f t="shared" si="41"/>
        <v>Thursday</v>
      </c>
    </row>
    <row r="1285" spans="1:7" x14ac:dyDescent="0.3">
      <c r="A1285" s="4">
        <v>44301</v>
      </c>
      <c r="B1285" t="s">
        <v>30</v>
      </c>
      <c r="C1285" t="s">
        <v>38</v>
      </c>
      <c r="D1285">
        <v>11</v>
      </c>
      <c r="E1285">
        <f>VLOOKUP(B1285,'SKU Master'!$B$1:$E$31,4,FALSE)</f>
        <v>1575</v>
      </c>
      <c r="F1285" s="5">
        <f t="shared" si="40"/>
        <v>17325</v>
      </c>
      <c r="G1285" t="str">
        <f t="shared" si="41"/>
        <v>Thursday</v>
      </c>
    </row>
    <row r="1286" spans="1:7" x14ac:dyDescent="0.3">
      <c r="A1286" s="4">
        <v>44301</v>
      </c>
      <c r="B1286" t="s">
        <v>31</v>
      </c>
      <c r="C1286" t="s">
        <v>38</v>
      </c>
      <c r="D1286">
        <v>7</v>
      </c>
      <c r="E1286">
        <f>VLOOKUP(B1286,'SKU Master'!$B$1:$E$31,4,FALSE)</f>
        <v>1045</v>
      </c>
      <c r="F1286" s="5">
        <f t="shared" si="40"/>
        <v>7315</v>
      </c>
      <c r="G1286" t="str">
        <f t="shared" si="41"/>
        <v>Thursday</v>
      </c>
    </row>
    <row r="1287" spans="1:7" x14ac:dyDescent="0.3">
      <c r="A1287" s="4">
        <v>44301</v>
      </c>
      <c r="B1287" t="s">
        <v>32</v>
      </c>
      <c r="C1287" t="s">
        <v>38</v>
      </c>
      <c r="D1287">
        <v>4</v>
      </c>
      <c r="E1287">
        <f>VLOOKUP(B1287,'SKU Master'!$B$1:$E$31,4,FALSE)</f>
        <v>1186</v>
      </c>
      <c r="F1287" s="5">
        <f t="shared" si="40"/>
        <v>4744</v>
      </c>
      <c r="G1287" t="str">
        <f t="shared" si="41"/>
        <v>Thursday</v>
      </c>
    </row>
    <row r="1288" spans="1:7" x14ac:dyDescent="0.3">
      <c r="A1288" s="4">
        <v>44301</v>
      </c>
      <c r="B1288" t="s">
        <v>33</v>
      </c>
      <c r="C1288" t="s">
        <v>38</v>
      </c>
      <c r="D1288">
        <v>2</v>
      </c>
      <c r="E1288">
        <f>VLOOKUP(B1288,'SKU Master'!$B$1:$E$31,4,FALSE)</f>
        <v>374</v>
      </c>
      <c r="F1288" s="5">
        <f t="shared" si="40"/>
        <v>748</v>
      </c>
      <c r="G1288" t="str">
        <f t="shared" si="41"/>
        <v>Thursday</v>
      </c>
    </row>
    <row r="1289" spans="1:7" x14ac:dyDescent="0.3">
      <c r="A1289" s="4">
        <v>44301</v>
      </c>
      <c r="B1289" t="s">
        <v>34</v>
      </c>
      <c r="C1289" t="s">
        <v>38</v>
      </c>
      <c r="D1289">
        <v>1</v>
      </c>
      <c r="E1289">
        <f>VLOOKUP(B1289,'SKU Master'!$B$1:$E$31,4,FALSE)</f>
        <v>1500</v>
      </c>
      <c r="F1289" s="5">
        <f t="shared" si="40"/>
        <v>1500</v>
      </c>
      <c r="G1289" t="str">
        <f t="shared" si="41"/>
        <v>Thursday</v>
      </c>
    </row>
    <row r="1290" spans="1:7" x14ac:dyDescent="0.3">
      <c r="A1290" s="4">
        <v>44301</v>
      </c>
      <c r="B1290" t="s">
        <v>35</v>
      </c>
      <c r="C1290" t="s">
        <v>38</v>
      </c>
      <c r="D1290">
        <v>1</v>
      </c>
      <c r="E1290">
        <f>VLOOKUP(B1290,'SKU Master'!$B$1:$E$31,4,FALSE)</f>
        <v>1800</v>
      </c>
      <c r="F1290" s="5">
        <f t="shared" si="40"/>
        <v>1800</v>
      </c>
      <c r="G1290" t="str">
        <f t="shared" si="41"/>
        <v>Thursday</v>
      </c>
    </row>
    <row r="1291" spans="1:7" x14ac:dyDescent="0.3">
      <c r="A1291" s="4">
        <v>44301</v>
      </c>
      <c r="B1291" t="s">
        <v>36</v>
      </c>
      <c r="C1291" t="s">
        <v>38</v>
      </c>
      <c r="D1291">
        <v>0</v>
      </c>
      <c r="E1291">
        <f>VLOOKUP(B1291,'SKU Master'!$B$1:$E$31,4,FALSE)</f>
        <v>1477</v>
      </c>
      <c r="F1291" s="5">
        <f t="shared" si="40"/>
        <v>0</v>
      </c>
      <c r="G1291" t="str">
        <f t="shared" si="41"/>
        <v>Thursday</v>
      </c>
    </row>
    <row r="1292" spans="1:7" x14ac:dyDescent="0.3">
      <c r="A1292" s="4">
        <v>44301</v>
      </c>
      <c r="B1292" t="s">
        <v>5</v>
      </c>
      <c r="C1292" t="s">
        <v>39</v>
      </c>
      <c r="D1292">
        <v>19</v>
      </c>
      <c r="E1292">
        <f>VLOOKUP(B1292,'SKU Master'!$B$1:$E$31,4,FALSE)</f>
        <v>210</v>
      </c>
      <c r="F1292" s="5">
        <f t="shared" si="40"/>
        <v>3990</v>
      </c>
      <c r="G1292" t="str">
        <f t="shared" si="41"/>
        <v>Thursday</v>
      </c>
    </row>
    <row r="1293" spans="1:7" x14ac:dyDescent="0.3">
      <c r="A1293" s="4">
        <v>44301</v>
      </c>
      <c r="B1293" t="s">
        <v>6</v>
      </c>
      <c r="C1293" t="s">
        <v>39</v>
      </c>
      <c r="D1293">
        <v>11</v>
      </c>
      <c r="E1293">
        <f>VLOOKUP(B1293,'SKU Master'!$B$1:$E$31,4,FALSE)</f>
        <v>199</v>
      </c>
      <c r="F1293" s="5">
        <f t="shared" si="40"/>
        <v>2189</v>
      </c>
      <c r="G1293" t="str">
        <f t="shared" si="41"/>
        <v>Thursday</v>
      </c>
    </row>
    <row r="1294" spans="1:7" x14ac:dyDescent="0.3">
      <c r="A1294" s="4">
        <v>44301</v>
      </c>
      <c r="B1294" t="s">
        <v>7</v>
      </c>
      <c r="C1294" t="s">
        <v>39</v>
      </c>
      <c r="D1294">
        <v>8</v>
      </c>
      <c r="E1294">
        <f>VLOOKUP(B1294,'SKU Master'!$B$1:$E$31,4,FALSE)</f>
        <v>322</v>
      </c>
      <c r="F1294" s="5">
        <f t="shared" si="40"/>
        <v>2576</v>
      </c>
      <c r="G1294" t="str">
        <f t="shared" si="41"/>
        <v>Thursday</v>
      </c>
    </row>
    <row r="1295" spans="1:7" x14ac:dyDescent="0.3">
      <c r="A1295" s="4">
        <v>44301</v>
      </c>
      <c r="B1295" t="s">
        <v>8</v>
      </c>
      <c r="C1295" t="s">
        <v>39</v>
      </c>
      <c r="D1295">
        <v>6</v>
      </c>
      <c r="E1295">
        <f>VLOOKUP(B1295,'SKU Master'!$B$1:$E$31,4,FALSE)</f>
        <v>161</v>
      </c>
      <c r="F1295" s="5">
        <f t="shared" si="40"/>
        <v>966</v>
      </c>
      <c r="G1295" t="str">
        <f t="shared" si="41"/>
        <v>Thursday</v>
      </c>
    </row>
    <row r="1296" spans="1:7" x14ac:dyDescent="0.3">
      <c r="A1296" s="4">
        <v>44301</v>
      </c>
      <c r="B1296" t="s">
        <v>9</v>
      </c>
      <c r="C1296" t="s">
        <v>39</v>
      </c>
      <c r="D1296">
        <v>3</v>
      </c>
      <c r="E1296">
        <f>VLOOKUP(B1296,'SKU Master'!$B$1:$E$31,4,FALSE)</f>
        <v>109</v>
      </c>
      <c r="F1296" s="5">
        <f t="shared" si="40"/>
        <v>327</v>
      </c>
      <c r="G1296" t="str">
        <f t="shared" si="41"/>
        <v>Thursday</v>
      </c>
    </row>
    <row r="1297" spans="1:7" x14ac:dyDescent="0.3">
      <c r="A1297" s="4">
        <v>44301</v>
      </c>
      <c r="B1297" t="s">
        <v>10</v>
      </c>
      <c r="C1297" t="s">
        <v>39</v>
      </c>
      <c r="D1297">
        <v>1</v>
      </c>
      <c r="E1297">
        <f>VLOOKUP(B1297,'SKU Master'!$B$1:$E$31,4,FALSE)</f>
        <v>122</v>
      </c>
      <c r="F1297" s="5">
        <f t="shared" si="40"/>
        <v>122</v>
      </c>
      <c r="G1297" t="str">
        <f t="shared" si="41"/>
        <v>Thursday</v>
      </c>
    </row>
    <row r="1298" spans="1:7" x14ac:dyDescent="0.3">
      <c r="A1298" s="4">
        <v>44301</v>
      </c>
      <c r="B1298" t="s">
        <v>11</v>
      </c>
      <c r="C1298" t="s">
        <v>39</v>
      </c>
      <c r="D1298">
        <v>2</v>
      </c>
      <c r="E1298">
        <f>VLOOKUP(B1298,'SKU Master'!$B$1:$E$31,4,FALSE)</f>
        <v>96</v>
      </c>
      <c r="F1298" s="5">
        <f t="shared" si="40"/>
        <v>192</v>
      </c>
      <c r="G1298" t="str">
        <f t="shared" si="41"/>
        <v>Thursday</v>
      </c>
    </row>
    <row r="1299" spans="1:7" x14ac:dyDescent="0.3">
      <c r="A1299" s="4">
        <v>44301</v>
      </c>
      <c r="B1299" t="s">
        <v>12</v>
      </c>
      <c r="C1299" t="s">
        <v>39</v>
      </c>
      <c r="D1299">
        <v>0</v>
      </c>
      <c r="E1299">
        <f>VLOOKUP(B1299,'SKU Master'!$B$1:$E$31,4,FALSE)</f>
        <v>73</v>
      </c>
      <c r="F1299" s="5">
        <f t="shared" si="40"/>
        <v>0</v>
      </c>
      <c r="G1299" t="str">
        <f t="shared" si="41"/>
        <v>Thursday</v>
      </c>
    </row>
    <row r="1300" spans="1:7" x14ac:dyDescent="0.3">
      <c r="A1300" s="4">
        <v>44301</v>
      </c>
      <c r="B1300" t="s">
        <v>14</v>
      </c>
      <c r="C1300" t="s">
        <v>39</v>
      </c>
      <c r="D1300">
        <v>1</v>
      </c>
      <c r="E1300">
        <f>VLOOKUP(B1300,'SKU Master'!$B$1:$E$31,4,FALSE)</f>
        <v>225</v>
      </c>
      <c r="F1300" s="5">
        <f t="shared" si="40"/>
        <v>225</v>
      </c>
      <c r="G1300" t="str">
        <f t="shared" si="41"/>
        <v>Thursday</v>
      </c>
    </row>
    <row r="1301" spans="1:7" x14ac:dyDescent="0.3">
      <c r="A1301" s="4">
        <v>44301</v>
      </c>
      <c r="B1301" t="s">
        <v>16</v>
      </c>
      <c r="C1301" t="s">
        <v>39</v>
      </c>
      <c r="D1301">
        <v>0</v>
      </c>
      <c r="E1301">
        <f>VLOOKUP(B1301,'SKU Master'!$B$1:$E$31,4,FALSE)</f>
        <v>559</v>
      </c>
      <c r="F1301" s="5">
        <f t="shared" si="40"/>
        <v>0</v>
      </c>
      <c r="G1301" t="str">
        <f t="shared" si="41"/>
        <v>Thursday</v>
      </c>
    </row>
    <row r="1302" spans="1:7" x14ac:dyDescent="0.3">
      <c r="A1302" s="4">
        <v>44301</v>
      </c>
      <c r="B1302" t="s">
        <v>17</v>
      </c>
      <c r="C1302" t="s">
        <v>39</v>
      </c>
      <c r="D1302">
        <v>26</v>
      </c>
      <c r="E1302">
        <f>VLOOKUP(B1302,'SKU Master'!$B$1:$E$31,4,FALSE)</f>
        <v>3199</v>
      </c>
      <c r="F1302" s="5">
        <f t="shared" si="40"/>
        <v>83174</v>
      </c>
      <c r="G1302" t="str">
        <f t="shared" si="41"/>
        <v>Thursday</v>
      </c>
    </row>
    <row r="1303" spans="1:7" x14ac:dyDescent="0.3">
      <c r="A1303" s="4">
        <v>44301</v>
      </c>
      <c r="B1303" t="s">
        <v>18</v>
      </c>
      <c r="C1303" t="s">
        <v>39</v>
      </c>
      <c r="D1303">
        <v>3</v>
      </c>
      <c r="E1303">
        <f>VLOOKUP(B1303,'SKU Master'!$B$1:$E$31,4,FALSE)</f>
        <v>371</v>
      </c>
      <c r="F1303" s="5">
        <f t="shared" si="40"/>
        <v>1113</v>
      </c>
      <c r="G1303" t="str">
        <f t="shared" si="41"/>
        <v>Thursday</v>
      </c>
    </row>
    <row r="1304" spans="1:7" x14ac:dyDescent="0.3">
      <c r="A1304" s="4">
        <v>44301</v>
      </c>
      <c r="B1304" t="s">
        <v>19</v>
      </c>
      <c r="C1304" t="s">
        <v>39</v>
      </c>
      <c r="D1304">
        <v>9</v>
      </c>
      <c r="E1304">
        <f>VLOOKUP(B1304,'SKU Master'!$B$1:$E$31,4,FALSE)</f>
        <v>2300</v>
      </c>
      <c r="F1304" s="5">
        <f t="shared" si="40"/>
        <v>20700</v>
      </c>
      <c r="G1304" t="str">
        <f t="shared" si="41"/>
        <v>Thursday</v>
      </c>
    </row>
    <row r="1305" spans="1:7" x14ac:dyDescent="0.3">
      <c r="A1305" s="4">
        <v>44301</v>
      </c>
      <c r="B1305" t="s">
        <v>20</v>
      </c>
      <c r="C1305" t="s">
        <v>39</v>
      </c>
      <c r="D1305">
        <v>8</v>
      </c>
      <c r="E1305">
        <f>VLOOKUP(B1305,'SKU Master'!$B$1:$E$31,4,FALSE)</f>
        <v>499</v>
      </c>
      <c r="F1305" s="5">
        <f t="shared" si="40"/>
        <v>3992</v>
      </c>
      <c r="G1305" t="str">
        <f t="shared" si="41"/>
        <v>Thursday</v>
      </c>
    </row>
    <row r="1306" spans="1:7" x14ac:dyDescent="0.3">
      <c r="A1306" s="4">
        <v>44301</v>
      </c>
      <c r="B1306" t="s">
        <v>21</v>
      </c>
      <c r="C1306" t="s">
        <v>39</v>
      </c>
      <c r="D1306">
        <v>0</v>
      </c>
      <c r="E1306">
        <f>VLOOKUP(B1306,'SKU Master'!$B$1:$E$31,4,FALSE)</f>
        <v>299</v>
      </c>
      <c r="F1306" s="5">
        <f t="shared" si="40"/>
        <v>0</v>
      </c>
      <c r="G1306" t="str">
        <f t="shared" si="41"/>
        <v>Thursday</v>
      </c>
    </row>
    <row r="1307" spans="1:7" x14ac:dyDescent="0.3">
      <c r="A1307" s="4">
        <v>44301</v>
      </c>
      <c r="B1307" t="s">
        <v>22</v>
      </c>
      <c r="C1307" t="s">
        <v>39</v>
      </c>
      <c r="D1307">
        <v>0</v>
      </c>
      <c r="E1307">
        <f>VLOOKUP(B1307,'SKU Master'!$B$1:$E$31,4,FALSE)</f>
        <v>901</v>
      </c>
      <c r="F1307" s="5">
        <f t="shared" si="40"/>
        <v>0</v>
      </c>
      <c r="G1307" t="str">
        <f t="shared" si="41"/>
        <v>Thursday</v>
      </c>
    </row>
    <row r="1308" spans="1:7" x14ac:dyDescent="0.3">
      <c r="A1308" s="4">
        <v>44301</v>
      </c>
      <c r="B1308" t="s">
        <v>23</v>
      </c>
      <c r="C1308" t="s">
        <v>39</v>
      </c>
      <c r="D1308">
        <v>2</v>
      </c>
      <c r="E1308">
        <f>VLOOKUP(B1308,'SKU Master'!$B$1:$E$31,4,FALSE)</f>
        <v>929</v>
      </c>
      <c r="F1308" s="5">
        <f t="shared" si="40"/>
        <v>1858</v>
      </c>
      <c r="G1308" t="str">
        <f t="shared" si="41"/>
        <v>Thursday</v>
      </c>
    </row>
    <row r="1309" spans="1:7" x14ac:dyDescent="0.3">
      <c r="A1309" s="4">
        <v>44301</v>
      </c>
      <c r="B1309" t="s">
        <v>24</v>
      </c>
      <c r="C1309" t="s">
        <v>39</v>
      </c>
      <c r="D1309">
        <v>0</v>
      </c>
      <c r="E1309">
        <f>VLOOKUP(B1309,'SKU Master'!$B$1:$E$31,4,FALSE)</f>
        <v>1030</v>
      </c>
      <c r="F1309" s="5">
        <f t="shared" si="40"/>
        <v>0</v>
      </c>
      <c r="G1309" t="str">
        <f t="shared" si="41"/>
        <v>Thursday</v>
      </c>
    </row>
    <row r="1310" spans="1:7" x14ac:dyDescent="0.3">
      <c r="A1310" s="4">
        <v>44301</v>
      </c>
      <c r="B1310" t="s">
        <v>25</v>
      </c>
      <c r="C1310" t="s">
        <v>39</v>
      </c>
      <c r="D1310">
        <v>0</v>
      </c>
      <c r="E1310">
        <f>VLOOKUP(B1310,'SKU Master'!$B$1:$E$31,4,FALSE)</f>
        <v>1222</v>
      </c>
      <c r="F1310" s="5">
        <f t="shared" si="40"/>
        <v>0</v>
      </c>
      <c r="G1310" t="str">
        <f t="shared" si="41"/>
        <v>Thursday</v>
      </c>
    </row>
    <row r="1311" spans="1:7" x14ac:dyDescent="0.3">
      <c r="A1311" s="4">
        <v>44301</v>
      </c>
      <c r="B1311" t="s">
        <v>26</v>
      </c>
      <c r="C1311" t="s">
        <v>39</v>
      </c>
      <c r="D1311">
        <v>0</v>
      </c>
      <c r="E1311">
        <f>VLOOKUP(B1311,'SKU Master'!$B$1:$E$31,4,FALSE)</f>
        <v>649</v>
      </c>
      <c r="F1311" s="5">
        <f t="shared" si="40"/>
        <v>0</v>
      </c>
      <c r="G1311" t="str">
        <f t="shared" si="41"/>
        <v>Thursday</v>
      </c>
    </row>
    <row r="1312" spans="1:7" x14ac:dyDescent="0.3">
      <c r="A1312" s="4">
        <v>44301</v>
      </c>
      <c r="B1312" t="s">
        <v>27</v>
      </c>
      <c r="C1312" t="s">
        <v>39</v>
      </c>
      <c r="D1312">
        <v>18</v>
      </c>
      <c r="E1312">
        <f>VLOOKUP(B1312,'SKU Master'!$B$1:$E$31,4,FALSE)</f>
        <v>1800</v>
      </c>
      <c r="F1312" s="5">
        <f t="shared" si="40"/>
        <v>32400</v>
      </c>
      <c r="G1312" t="str">
        <f t="shared" si="41"/>
        <v>Thursday</v>
      </c>
    </row>
    <row r="1313" spans="1:7" x14ac:dyDescent="0.3">
      <c r="A1313" s="4">
        <v>44301</v>
      </c>
      <c r="B1313" t="s">
        <v>28</v>
      </c>
      <c r="C1313" t="s">
        <v>39</v>
      </c>
      <c r="D1313">
        <v>13</v>
      </c>
      <c r="E1313">
        <f>VLOOKUP(B1313,'SKU Master'!$B$1:$E$31,4,FALSE)</f>
        <v>345</v>
      </c>
      <c r="F1313" s="5">
        <f t="shared" si="40"/>
        <v>4485</v>
      </c>
      <c r="G1313" t="str">
        <f t="shared" si="41"/>
        <v>Thursday</v>
      </c>
    </row>
    <row r="1314" spans="1:7" x14ac:dyDescent="0.3">
      <c r="A1314" s="4">
        <v>44301</v>
      </c>
      <c r="B1314" t="s">
        <v>29</v>
      </c>
      <c r="C1314" t="s">
        <v>39</v>
      </c>
      <c r="D1314">
        <v>8</v>
      </c>
      <c r="E1314">
        <f>VLOOKUP(B1314,'SKU Master'!$B$1:$E$31,4,FALSE)</f>
        <v>350</v>
      </c>
      <c r="F1314" s="5">
        <f t="shared" si="40"/>
        <v>2800</v>
      </c>
      <c r="G1314" t="str">
        <f t="shared" si="41"/>
        <v>Thursday</v>
      </c>
    </row>
    <row r="1315" spans="1:7" x14ac:dyDescent="0.3">
      <c r="A1315" s="4">
        <v>44301</v>
      </c>
      <c r="B1315" t="s">
        <v>30</v>
      </c>
      <c r="C1315" t="s">
        <v>39</v>
      </c>
      <c r="D1315">
        <v>7</v>
      </c>
      <c r="E1315">
        <f>VLOOKUP(B1315,'SKU Master'!$B$1:$E$31,4,FALSE)</f>
        <v>1575</v>
      </c>
      <c r="F1315" s="5">
        <f t="shared" si="40"/>
        <v>11025</v>
      </c>
      <c r="G1315" t="str">
        <f t="shared" si="41"/>
        <v>Thursday</v>
      </c>
    </row>
    <row r="1316" spans="1:7" x14ac:dyDescent="0.3">
      <c r="A1316" s="4">
        <v>44301</v>
      </c>
      <c r="B1316" t="s">
        <v>31</v>
      </c>
      <c r="C1316" t="s">
        <v>39</v>
      </c>
      <c r="D1316">
        <v>3</v>
      </c>
      <c r="E1316">
        <f>VLOOKUP(B1316,'SKU Master'!$B$1:$E$31,4,FALSE)</f>
        <v>1045</v>
      </c>
      <c r="F1316" s="5">
        <f t="shared" si="40"/>
        <v>3135</v>
      </c>
      <c r="G1316" t="str">
        <f t="shared" si="41"/>
        <v>Thursday</v>
      </c>
    </row>
    <row r="1317" spans="1:7" x14ac:dyDescent="0.3">
      <c r="A1317" s="4">
        <v>44301</v>
      </c>
      <c r="B1317" t="s">
        <v>32</v>
      </c>
      <c r="C1317" t="s">
        <v>39</v>
      </c>
      <c r="D1317">
        <v>5</v>
      </c>
      <c r="E1317">
        <f>VLOOKUP(B1317,'SKU Master'!$B$1:$E$31,4,FALSE)</f>
        <v>1186</v>
      </c>
      <c r="F1317" s="5">
        <f t="shared" si="40"/>
        <v>5930</v>
      </c>
      <c r="G1317" t="str">
        <f t="shared" si="41"/>
        <v>Thursday</v>
      </c>
    </row>
    <row r="1318" spans="1:7" x14ac:dyDescent="0.3">
      <c r="A1318" s="4">
        <v>44301</v>
      </c>
      <c r="B1318" t="s">
        <v>33</v>
      </c>
      <c r="C1318" t="s">
        <v>39</v>
      </c>
      <c r="D1318">
        <v>0</v>
      </c>
      <c r="E1318">
        <f>VLOOKUP(B1318,'SKU Master'!$B$1:$E$31,4,FALSE)</f>
        <v>374</v>
      </c>
      <c r="F1318" s="5">
        <f t="shared" si="40"/>
        <v>0</v>
      </c>
      <c r="G1318" t="str">
        <f t="shared" si="41"/>
        <v>Thursday</v>
      </c>
    </row>
    <row r="1319" spans="1:7" x14ac:dyDescent="0.3">
      <c r="A1319" s="4">
        <v>44301</v>
      </c>
      <c r="B1319" t="s">
        <v>34</v>
      </c>
      <c r="C1319" t="s">
        <v>39</v>
      </c>
      <c r="D1319">
        <v>1</v>
      </c>
      <c r="E1319">
        <f>VLOOKUP(B1319,'SKU Master'!$B$1:$E$31,4,FALSE)</f>
        <v>1500</v>
      </c>
      <c r="F1319" s="5">
        <f t="shared" si="40"/>
        <v>1500</v>
      </c>
      <c r="G1319" t="str">
        <f t="shared" si="41"/>
        <v>Thursday</v>
      </c>
    </row>
    <row r="1320" spans="1:7" x14ac:dyDescent="0.3">
      <c r="A1320" s="4">
        <v>44301</v>
      </c>
      <c r="B1320" t="s">
        <v>35</v>
      </c>
      <c r="C1320" t="s">
        <v>39</v>
      </c>
      <c r="D1320">
        <v>0</v>
      </c>
      <c r="E1320">
        <f>VLOOKUP(B1320,'SKU Master'!$B$1:$E$31,4,FALSE)</f>
        <v>1800</v>
      </c>
      <c r="F1320" s="5">
        <f t="shared" si="40"/>
        <v>0</v>
      </c>
      <c r="G1320" t="str">
        <f t="shared" si="41"/>
        <v>Thursday</v>
      </c>
    </row>
    <row r="1321" spans="1:7" x14ac:dyDescent="0.3">
      <c r="A1321" s="4">
        <v>44301</v>
      </c>
      <c r="B1321" t="s">
        <v>36</v>
      </c>
      <c r="C1321" t="s">
        <v>39</v>
      </c>
      <c r="D1321">
        <v>0</v>
      </c>
      <c r="E1321">
        <f>VLOOKUP(B1321,'SKU Master'!$B$1:$E$31,4,FALSE)</f>
        <v>1477</v>
      </c>
      <c r="F1321" s="5">
        <f t="shared" si="40"/>
        <v>0</v>
      </c>
      <c r="G1321" t="str">
        <f t="shared" si="41"/>
        <v>Thursday</v>
      </c>
    </row>
    <row r="1322" spans="1:7" x14ac:dyDescent="0.3">
      <c r="A1322" s="4">
        <v>44301</v>
      </c>
      <c r="B1322" t="s">
        <v>5</v>
      </c>
      <c r="C1322" t="s">
        <v>40</v>
      </c>
      <c r="D1322">
        <v>12</v>
      </c>
      <c r="E1322">
        <f>VLOOKUP(B1322,'SKU Master'!$B$1:$E$31,4,FALSE)</f>
        <v>210</v>
      </c>
      <c r="F1322" s="5">
        <f t="shared" si="40"/>
        <v>2520</v>
      </c>
      <c r="G1322" t="str">
        <f t="shared" si="41"/>
        <v>Thursday</v>
      </c>
    </row>
    <row r="1323" spans="1:7" x14ac:dyDescent="0.3">
      <c r="A1323" s="4">
        <v>44301</v>
      </c>
      <c r="B1323" t="s">
        <v>6</v>
      </c>
      <c r="C1323" t="s">
        <v>40</v>
      </c>
      <c r="D1323">
        <v>5</v>
      </c>
      <c r="E1323">
        <f>VLOOKUP(B1323,'SKU Master'!$B$1:$E$31,4,FALSE)</f>
        <v>199</v>
      </c>
      <c r="F1323" s="5">
        <f t="shared" si="40"/>
        <v>995</v>
      </c>
      <c r="G1323" t="str">
        <f t="shared" si="41"/>
        <v>Thursday</v>
      </c>
    </row>
    <row r="1324" spans="1:7" x14ac:dyDescent="0.3">
      <c r="A1324" s="4">
        <v>44301</v>
      </c>
      <c r="B1324" t="s">
        <v>7</v>
      </c>
      <c r="C1324" t="s">
        <v>40</v>
      </c>
      <c r="D1324">
        <v>3</v>
      </c>
      <c r="E1324">
        <f>VLOOKUP(B1324,'SKU Master'!$B$1:$E$31,4,FALSE)</f>
        <v>322</v>
      </c>
      <c r="F1324" s="5">
        <f t="shared" si="40"/>
        <v>966</v>
      </c>
      <c r="G1324" t="str">
        <f t="shared" si="41"/>
        <v>Thursday</v>
      </c>
    </row>
    <row r="1325" spans="1:7" x14ac:dyDescent="0.3">
      <c r="A1325" s="4">
        <v>44301</v>
      </c>
      <c r="B1325" t="s">
        <v>8</v>
      </c>
      <c r="C1325" t="s">
        <v>40</v>
      </c>
      <c r="D1325">
        <v>4</v>
      </c>
      <c r="E1325">
        <f>VLOOKUP(B1325,'SKU Master'!$B$1:$E$31,4,FALSE)</f>
        <v>161</v>
      </c>
      <c r="F1325" s="5">
        <f t="shared" si="40"/>
        <v>644</v>
      </c>
      <c r="G1325" t="str">
        <f t="shared" si="41"/>
        <v>Thursday</v>
      </c>
    </row>
    <row r="1326" spans="1:7" x14ac:dyDescent="0.3">
      <c r="A1326" s="4">
        <v>44301</v>
      </c>
      <c r="B1326" t="s">
        <v>9</v>
      </c>
      <c r="C1326" t="s">
        <v>40</v>
      </c>
      <c r="D1326">
        <v>2</v>
      </c>
      <c r="E1326">
        <f>VLOOKUP(B1326,'SKU Master'!$B$1:$E$31,4,FALSE)</f>
        <v>109</v>
      </c>
      <c r="F1326" s="5">
        <f t="shared" si="40"/>
        <v>218</v>
      </c>
      <c r="G1326" t="str">
        <f t="shared" si="41"/>
        <v>Thursday</v>
      </c>
    </row>
    <row r="1327" spans="1:7" x14ac:dyDescent="0.3">
      <c r="A1327" s="4">
        <v>44301</v>
      </c>
      <c r="B1327" t="s">
        <v>10</v>
      </c>
      <c r="C1327" t="s">
        <v>40</v>
      </c>
      <c r="D1327">
        <v>2</v>
      </c>
      <c r="E1327">
        <f>VLOOKUP(B1327,'SKU Master'!$B$1:$E$31,4,FALSE)</f>
        <v>122</v>
      </c>
      <c r="F1327" s="5">
        <f t="shared" si="40"/>
        <v>244</v>
      </c>
      <c r="G1327" t="str">
        <f t="shared" si="41"/>
        <v>Thursday</v>
      </c>
    </row>
    <row r="1328" spans="1:7" x14ac:dyDescent="0.3">
      <c r="A1328" s="4">
        <v>44301</v>
      </c>
      <c r="B1328" t="s">
        <v>11</v>
      </c>
      <c r="C1328" t="s">
        <v>40</v>
      </c>
      <c r="D1328">
        <v>2</v>
      </c>
      <c r="E1328">
        <f>VLOOKUP(B1328,'SKU Master'!$B$1:$E$31,4,FALSE)</f>
        <v>96</v>
      </c>
      <c r="F1328" s="5">
        <f t="shared" si="40"/>
        <v>192</v>
      </c>
      <c r="G1328" t="str">
        <f t="shared" si="41"/>
        <v>Thursday</v>
      </c>
    </row>
    <row r="1329" spans="1:7" x14ac:dyDescent="0.3">
      <c r="A1329" s="4">
        <v>44301</v>
      </c>
      <c r="B1329" t="s">
        <v>12</v>
      </c>
      <c r="C1329" t="s">
        <v>40</v>
      </c>
      <c r="D1329">
        <v>0</v>
      </c>
      <c r="E1329">
        <f>VLOOKUP(B1329,'SKU Master'!$B$1:$E$31,4,FALSE)</f>
        <v>73</v>
      </c>
      <c r="F1329" s="5">
        <f t="shared" si="40"/>
        <v>0</v>
      </c>
      <c r="G1329" t="str">
        <f t="shared" si="41"/>
        <v>Thursday</v>
      </c>
    </row>
    <row r="1330" spans="1:7" x14ac:dyDescent="0.3">
      <c r="A1330" s="4">
        <v>44301</v>
      </c>
      <c r="B1330" t="s">
        <v>14</v>
      </c>
      <c r="C1330" t="s">
        <v>40</v>
      </c>
      <c r="D1330">
        <v>2</v>
      </c>
      <c r="E1330">
        <f>VLOOKUP(B1330,'SKU Master'!$B$1:$E$31,4,FALSE)</f>
        <v>225</v>
      </c>
      <c r="F1330" s="5">
        <f t="shared" si="40"/>
        <v>450</v>
      </c>
      <c r="G1330" t="str">
        <f t="shared" si="41"/>
        <v>Thursday</v>
      </c>
    </row>
    <row r="1331" spans="1:7" x14ac:dyDescent="0.3">
      <c r="A1331" s="4">
        <v>44301</v>
      </c>
      <c r="B1331" t="s">
        <v>16</v>
      </c>
      <c r="C1331" t="s">
        <v>40</v>
      </c>
      <c r="D1331">
        <v>1</v>
      </c>
      <c r="E1331">
        <f>VLOOKUP(B1331,'SKU Master'!$B$1:$E$31,4,FALSE)</f>
        <v>559</v>
      </c>
      <c r="F1331" s="5">
        <f t="shared" si="40"/>
        <v>559</v>
      </c>
      <c r="G1331" t="str">
        <f t="shared" si="41"/>
        <v>Thursday</v>
      </c>
    </row>
    <row r="1332" spans="1:7" x14ac:dyDescent="0.3">
      <c r="A1332" s="4">
        <v>44301</v>
      </c>
      <c r="B1332" t="s">
        <v>17</v>
      </c>
      <c r="C1332" t="s">
        <v>40</v>
      </c>
      <c r="D1332">
        <v>1</v>
      </c>
      <c r="E1332">
        <f>VLOOKUP(B1332,'SKU Master'!$B$1:$E$31,4,FALSE)</f>
        <v>3199</v>
      </c>
      <c r="F1332" s="5">
        <f t="shared" si="40"/>
        <v>3199</v>
      </c>
      <c r="G1332" t="str">
        <f t="shared" si="41"/>
        <v>Thursday</v>
      </c>
    </row>
    <row r="1333" spans="1:7" x14ac:dyDescent="0.3">
      <c r="A1333" s="4">
        <v>44301</v>
      </c>
      <c r="B1333" t="s">
        <v>18</v>
      </c>
      <c r="C1333" t="s">
        <v>40</v>
      </c>
      <c r="D1333">
        <v>16</v>
      </c>
      <c r="E1333">
        <f>VLOOKUP(B1333,'SKU Master'!$B$1:$E$31,4,FALSE)</f>
        <v>371</v>
      </c>
      <c r="F1333" s="5">
        <f t="shared" si="40"/>
        <v>5936</v>
      </c>
      <c r="G1333" t="str">
        <f t="shared" si="41"/>
        <v>Thursday</v>
      </c>
    </row>
    <row r="1334" spans="1:7" x14ac:dyDescent="0.3">
      <c r="A1334" s="4">
        <v>44301</v>
      </c>
      <c r="B1334" t="s">
        <v>19</v>
      </c>
      <c r="C1334" t="s">
        <v>40</v>
      </c>
      <c r="D1334">
        <v>3</v>
      </c>
      <c r="E1334">
        <f>VLOOKUP(B1334,'SKU Master'!$B$1:$E$31,4,FALSE)</f>
        <v>2300</v>
      </c>
      <c r="F1334" s="5">
        <f t="shared" si="40"/>
        <v>6900</v>
      </c>
      <c r="G1334" t="str">
        <f t="shared" si="41"/>
        <v>Thursday</v>
      </c>
    </row>
    <row r="1335" spans="1:7" x14ac:dyDescent="0.3">
      <c r="A1335" s="4">
        <v>44301</v>
      </c>
      <c r="B1335" t="s">
        <v>20</v>
      </c>
      <c r="C1335" t="s">
        <v>40</v>
      </c>
      <c r="D1335">
        <v>4</v>
      </c>
      <c r="E1335">
        <f>VLOOKUP(B1335,'SKU Master'!$B$1:$E$31,4,FALSE)</f>
        <v>499</v>
      </c>
      <c r="F1335" s="5">
        <f t="shared" si="40"/>
        <v>1996</v>
      </c>
      <c r="G1335" t="str">
        <f t="shared" si="41"/>
        <v>Thursday</v>
      </c>
    </row>
    <row r="1336" spans="1:7" x14ac:dyDescent="0.3">
      <c r="A1336" s="4">
        <v>44301</v>
      </c>
      <c r="B1336" t="s">
        <v>21</v>
      </c>
      <c r="C1336" t="s">
        <v>40</v>
      </c>
      <c r="D1336">
        <v>6</v>
      </c>
      <c r="E1336">
        <f>VLOOKUP(B1336,'SKU Master'!$B$1:$E$31,4,FALSE)</f>
        <v>299</v>
      </c>
      <c r="F1336" s="5">
        <f t="shared" si="40"/>
        <v>1794</v>
      </c>
      <c r="G1336" t="str">
        <f t="shared" si="41"/>
        <v>Thursday</v>
      </c>
    </row>
    <row r="1337" spans="1:7" x14ac:dyDescent="0.3">
      <c r="A1337" s="4">
        <v>44301</v>
      </c>
      <c r="B1337" t="s">
        <v>22</v>
      </c>
      <c r="C1337" t="s">
        <v>40</v>
      </c>
      <c r="D1337">
        <v>3</v>
      </c>
      <c r="E1337">
        <f>VLOOKUP(B1337,'SKU Master'!$B$1:$E$31,4,FALSE)</f>
        <v>901</v>
      </c>
      <c r="F1337" s="5">
        <f t="shared" si="40"/>
        <v>2703</v>
      </c>
      <c r="G1337" t="str">
        <f t="shared" si="41"/>
        <v>Thursday</v>
      </c>
    </row>
    <row r="1338" spans="1:7" x14ac:dyDescent="0.3">
      <c r="A1338" s="4">
        <v>44301</v>
      </c>
      <c r="B1338" t="s">
        <v>23</v>
      </c>
      <c r="C1338" t="s">
        <v>40</v>
      </c>
      <c r="D1338">
        <v>2</v>
      </c>
      <c r="E1338">
        <f>VLOOKUP(B1338,'SKU Master'!$B$1:$E$31,4,FALSE)</f>
        <v>929</v>
      </c>
      <c r="F1338" s="5">
        <f t="shared" si="40"/>
        <v>1858</v>
      </c>
      <c r="G1338" t="str">
        <f t="shared" si="41"/>
        <v>Thursday</v>
      </c>
    </row>
    <row r="1339" spans="1:7" x14ac:dyDescent="0.3">
      <c r="A1339" s="4">
        <v>44301</v>
      </c>
      <c r="B1339" t="s">
        <v>24</v>
      </c>
      <c r="C1339" t="s">
        <v>40</v>
      </c>
      <c r="D1339">
        <v>2</v>
      </c>
      <c r="E1339">
        <f>VLOOKUP(B1339,'SKU Master'!$B$1:$E$31,4,FALSE)</f>
        <v>1030</v>
      </c>
      <c r="F1339" s="5">
        <f t="shared" si="40"/>
        <v>2060</v>
      </c>
      <c r="G1339" t="str">
        <f t="shared" si="41"/>
        <v>Thursday</v>
      </c>
    </row>
    <row r="1340" spans="1:7" x14ac:dyDescent="0.3">
      <c r="A1340" s="4">
        <v>44301</v>
      </c>
      <c r="B1340" t="s">
        <v>25</v>
      </c>
      <c r="C1340" t="s">
        <v>40</v>
      </c>
      <c r="D1340">
        <v>1</v>
      </c>
      <c r="E1340">
        <f>VLOOKUP(B1340,'SKU Master'!$B$1:$E$31,4,FALSE)</f>
        <v>1222</v>
      </c>
      <c r="F1340" s="5">
        <f t="shared" si="40"/>
        <v>1222</v>
      </c>
      <c r="G1340" t="str">
        <f t="shared" si="41"/>
        <v>Thursday</v>
      </c>
    </row>
    <row r="1341" spans="1:7" x14ac:dyDescent="0.3">
      <c r="A1341" s="4">
        <v>44301</v>
      </c>
      <c r="B1341" t="s">
        <v>26</v>
      </c>
      <c r="C1341" t="s">
        <v>40</v>
      </c>
      <c r="D1341">
        <v>3</v>
      </c>
      <c r="E1341">
        <f>VLOOKUP(B1341,'SKU Master'!$B$1:$E$31,4,FALSE)</f>
        <v>649</v>
      </c>
      <c r="F1341" s="5">
        <f t="shared" si="40"/>
        <v>1947</v>
      </c>
      <c r="G1341" t="str">
        <f t="shared" si="41"/>
        <v>Thursday</v>
      </c>
    </row>
    <row r="1342" spans="1:7" x14ac:dyDescent="0.3">
      <c r="A1342" s="4">
        <v>44301</v>
      </c>
      <c r="B1342" t="s">
        <v>27</v>
      </c>
      <c r="C1342" t="s">
        <v>40</v>
      </c>
      <c r="D1342">
        <v>9</v>
      </c>
      <c r="E1342">
        <f>VLOOKUP(B1342,'SKU Master'!$B$1:$E$31,4,FALSE)</f>
        <v>1800</v>
      </c>
      <c r="F1342" s="5">
        <f t="shared" si="40"/>
        <v>16200</v>
      </c>
      <c r="G1342" t="str">
        <f t="shared" si="41"/>
        <v>Thursday</v>
      </c>
    </row>
    <row r="1343" spans="1:7" x14ac:dyDescent="0.3">
      <c r="A1343" s="4">
        <v>44301</v>
      </c>
      <c r="B1343" t="s">
        <v>28</v>
      </c>
      <c r="C1343" t="s">
        <v>40</v>
      </c>
      <c r="D1343">
        <v>2</v>
      </c>
      <c r="E1343">
        <f>VLOOKUP(B1343,'SKU Master'!$B$1:$E$31,4,FALSE)</f>
        <v>345</v>
      </c>
      <c r="F1343" s="5">
        <f t="shared" si="40"/>
        <v>690</v>
      </c>
      <c r="G1343" t="str">
        <f t="shared" si="41"/>
        <v>Thursday</v>
      </c>
    </row>
    <row r="1344" spans="1:7" x14ac:dyDescent="0.3">
      <c r="A1344" s="4">
        <v>44301</v>
      </c>
      <c r="B1344" t="s">
        <v>29</v>
      </c>
      <c r="C1344" t="s">
        <v>40</v>
      </c>
      <c r="D1344">
        <v>6</v>
      </c>
      <c r="E1344">
        <f>VLOOKUP(B1344,'SKU Master'!$B$1:$E$31,4,FALSE)</f>
        <v>350</v>
      </c>
      <c r="F1344" s="5">
        <f t="shared" si="40"/>
        <v>2100</v>
      </c>
      <c r="G1344" t="str">
        <f t="shared" si="41"/>
        <v>Thursday</v>
      </c>
    </row>
    <row r="1345" spans="1:7" x14ac:dyDescent="0.3">
      <c r="A1345" s="4">
        <v>44301</v>
      </c>
      <c r="B1345" t="s">
        <v>30</v>
      </c>
      <c r="C1345" t="s">
        <v>40</v>
      </c>
      <c r="D1345">
        <v>2</v>
      </c>
      <c r="E1345">
        <f>VLOOKUP(B1345,'SKU Master'!$B$1:$E$31,4,FALSE)</f>
        <v>1575</v>
      </c>
      <c r="F1345" s="5">
        <f t="shared" si="40"/>
        <v>3150</v>
      </c>
      <c r="G1345" t="str">
        <f t="shared" si="41"/>
        <v>Thursday</v>
      </c>
    </row>
    <row r="1346" spans="1:7" x14ac:dyDescent="0.3">
      <c r="A1346" s="4">
        <v>44301</v>
      </c>
      <c r="B1346" t="s">
        <v>31</v>
      </c>
      <c r="C1346" t="s">
        <v>40</v>
      </c>
      <c r="D1346">
        <v>5</v>
      </c>
      <c r="E1346">
        <f>VLOOKUP(B1346,'SKU Master'!$B$1:$E$31,4,FALSE)</f>
        <v>1045</v>
      </c>
      <c r="F1346" s="5">
        <f t="shared" ref="F1346:F1351" si="42">D1346*E1346</f>
        <v>5225</v>
      </c>
      <c r="G1346" t="str">
        <f t="shared" ref="G1346:G1351" si="43">TEXT(A1346,"dddd")</f>
        <v>Thursday</v>
      </c>
    </row>
    <row r="1347" spans="1:7" x14ac:dyDescent="0.3">
      <c r="A1347" s="4">
        <v>44301</v>
      </c>
      <c r="B1347" t="s">
        <v>32</v>
      </c>
      <c r="C1347" t="s">
        <v>40</v>
      </c>
      <c r="D1347">
        <v>1</v>
      </c>
      <c r="E1347">
        <f>VLOOKUP(B1347,'SKU Master'!$B$1:$E$31,4,FALSE)</f>
        <v>1186</v>
      </c>
      <c r="F1347" s="5">
        <f t="shared" si="42"/>
        <v>1186</v>
      </c>
      <c r="G1347" t="str">
        <f t="shared" si="43"/>
        <v>Thursday</v>
      </c>
    </row>
    <row r="1348" spans="1:7" x14ac:dyDescent="0.3">
      <c r="A1348" s="4">
        <v>44301</v>
      </c>
      <c r="B1348" t="s">
        <v>33</v>
      </c>
      <c r="C1348" t="s">
        <v>40</v>
      </c>
      <c r="D1348">
        <v>5</v>
      </c>
      <c r="E1348">
        <f>VLOOKUP(B1348,'SKU Master'!$B$1:$E$31,4,FALSE)</f>
        <v>374</v>
      </c>
      <c r="F1348" s="5">
        <f t="shared" si="42"/>
        <v>1870</v>
      </c>
      <c r="G1348" t="str">
        <f t="shared" si="43"/>
        <v>Thursday</v>
      </c>
    </row>
    <row r="1349" spans="1:7" x14ac:dyDescent="0.3">
      <c r="A1349" s="4">
        <v>44301</v>
      </c>
      <c r="B1349" t="s">
        <v>34</v>
      </c>
      <c r="C1349" t="s">
        <v>40</v>
      </c>
      <c r="D1349">
        <v>1</v>
      </c>
      <c r="E1349">
        <f>VLOOKUP(B1349,'SKU Master'!$B$1:$E$31,4,FALSE)</f>
        <v>1500</v>
      </c>
      <c r="F1349" s="5">
        <f t="shared" si="42"/>
        <v>1500</v>
      </c>
      <c r="G1349" t="str">
        <f t="shared" si="43"/>
        <v>Thursday</v>
      </c>
    </row>
    <row r="1350" spans="1:7" x14ac:dyDescent="0.3">
      <c r="A1350" s="4">
        <v>44301</v>
      </c>
      <c r="B1350" t="s">
        <v>35</v>
      </c>
      <c r="C1350" t="s">
        <v>40</v>
      </c>
      <c r="D1350">
        <v>2</v>
      </c>
      <c r="E1350">
        <f>VLOOKUP(B1350,'SKU Master'!$B$1:$E$31,4,FALSE)</f>
        <v>1800</v>
      </c>
      <c r="F1350" s="5">
        <f t="shared" si="42"/>
        <v>3600</v>
      </c>
      <c r="G1350" t="str">
        <f t="shared" si="43"/>
        <v>Thursday</v>
      </c>
    </row>
    <row r="1351" spans="1:7" x14ac:dyDescent="0.3">
      <c r="A1351" s="4">
        <v>44301</v>
      </c>
      <c r="B1351" t="s">
        <v>36</v>
      </c>
      <c r="C1351" t="s">
        <v>40</v>
      </c>
      <c r="D1351">
        <v>0</v>
      </c>
      <c r="E1351">
        <f>VLOOKUP(B1351,'SKU Master'!$B$1:$E$31,4,FALSE)</f>
        <v>1477</v>
      </c>
      <c r="F1351" s="5">
        <f t="shared" si="42"/>
        <v>0</v>
      </c>
      <c r="G1351" t="str">
        <f t="shared" si="43"/>
        <v>Thursday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60" zoomScaleNormal="160" workbookViewId="0">
      <selection activeCell="D10" sqref="D10"/>
    </sheetView>
  </sheetViews>
  <sheetFormatPr defaultRowHeight="14.4" x14ac:dyDescent="0.3"/>
  <sheetData>
    <row r="1" spans="1:5" x14ac:dyDescent="0.3">
      <c r="A1" t="s">
        <v>1</v>
      </c>
      <c r="B1" t="s">
        <v>38</v>
      </c>
      <c r="C1" t="s">
        <v>40</v>
      </c>
      <c r="D1" t="s">
        <v>39</v>
      </c>
      <c r="E1" t="s">
        <v>143</v>
      </c>
    </row>
    <row r="2" spans="1:5" x14ac:dyDescent="0.3">
      <c r="A2" t="s">
        <v>17</v>
      </c>
      <c r="B2">
        <v>378</v>
      </c>
      <c r="C2">
        <v>75</v>
      </c>
      <c r="D2">
        <v>44</v>
      </c>
      <c r="E2">
        <f t="shared" ref="E2:E31" si="0">SUM(B2:D2)</f>
        <v>497</v>
      </c>
    </row>
    <row r="3" spans="1:5" x14ac:dyDescent="0.3">
      <c r="A3" t="s">
        <v>18</v>
      </c>
      <c r="B3">
        <v>187</v>
      </c>
      <c r="C3">
        <v>40</v>
      </c>
      <c r="D3">
        <v>24</v>
      </c>
      <c r="E3">
        <f t="shared" si="0"/>
        <v>251</v>
      </c>
    </row>
    <row r="4" spans="1:5" x14ac:dyDescent="0.3">
      <c r="A4" t="s">
        <v>19</v>
      </c>
      <c r="B4">
        <v>63</v>
      </c>
      <c r="C4">
        <v>34</v>
      </c>
      <c r="D4">
        <v>12</v>
      </c>
      <c r="E4">
        <f t="shared" si="0"/>
        <v>109</v>
      </c>
    </row>
    <row r="5" spans="1:5" x14ac:dyDescent="0.3">
      <c r="A5" t="s">
        <v>20</v>
      </c>
      <c r="B5">
        <v>83</v>
      </c>
      <c r="C5">
        <v>21</v>
      </c>
      <c r="D5">
        <v>14</v>
      </c>
      <c r="E5">
        <f t="shared" si="0"/>
        <v>118</v>
      </c>
    </row>
    <row r="6" spans="1:5" x14ac:dyDescent="0.3">
      <c r="A6" t="s">
        <v>21</v>
      </c>
      <c r="B6">
        <v>86</v>
      </c>
      <c r="C6">
        <v>24</v>
      </c>
      <c r="D6">
        <v>13</v>
      </c>
      <c r="E6">
        <f t="shared" si="0"/>
        <v>123</v>
      </c>
    </row>
    <row r="7" spans="1:5" x14ac:dyDescent="0.3">
      <c r="A7" t="s">
        <v>22</v>
      </c>
      <c r="B7">
        <v>49</v>
      </c>
      <c r="C7">
        <v>14</v>
      </c>
      <c r="D7">
        <v>6</v>
      </c>
      <c r="E7">
        <f t="shared" si="0"/>
        <v>69</v>
      </c>
    </row>
    <row r="8" spans="1:5" x14ac:dyDescent="0.3">
      <c r="A8" t="s">
        <v>23</v>
      </c>
      <c r="B8">
        <v>55</v>
      </c>
      <c r="C8">
        <v>9</v>
      </c>
      <c r="D8">
        <v>10</v>
      </c>
      <c r="E8">
        <f t="shared" si="0"/>
        <v>74</v>
      </c>
    </row>
    <row r="9" spans="1:5" x14ac:dyDescent="0.3">
      <c r="A9" t="s">
        <v>24</v>
      </c>
      <c r="B9">
        <v>23</v>
      </c>
      <c r="C9">
        <v>4</v>
      </c>
      <c r="D9">
        <v>2</v>
      </c>
      <c r="E9">
        <f t="shared" si="0"/>
        <v>29</v>
      </c>
    </row>
    <row r="10" spans="1:5" x14ac:dyDescent="0.3">
      <c r="A10" t="s">
        <v>25</v>
      </c>
      <c r="B10">
        <v>15</v>
      </c>
      <c r="C10">
        <v>5</v>
      </c>
      <c r="D10">
        <v>2</v>
      </c>
      <c r="E10">
        <f t="shared" si="0"/>
        <v>22</v>
      </c>
    </row>
    <row r="11" spans="1:5" x14ac:dyDescent="0.3">
      <c r="A11" t="s">
        <v>26</v>
      </c>
      <c r="B11">
        <v>16</v>
      </c>
      <c r="C11">
        <v>8</v>
      </c>
      <c r="D11">
        <v>2</v>
      </c>
      <c r="E11">
        <f t="shared" si="0"/>
        <v>26</v>
      </c>
    </row>
    <row r="12" spans="1:5" x14ac:dyDescent="0.3">
      <c r="A12" t="s">
        <v>27</v>
      </c>
      <c r="B12">
        <v>234</v>
      </c>
      <c r="C12">
        <v>58</v>
      </c>
      <c r="D12">
        <v>63</v>
      </c>
      <c r="E12">
        <f t="shared" si="0"/>
        <v>355</v>
      </c>
    </row>
    <row r="13" spans="1:5" x14ac:dyDescent="0.3">
      <c r="A13" t="s">
        <v>28</v>
      </c>
      <c r="B13">
        <v>234</v>
      </c>
      <c r="C13">
        <v>32</v>
      </c>
      <c r="D13">
        <v>49</v>
      </c>
      <c r="E13">
        <f t="shared" si="0"/>
        <v>315</v>
      </c>
    </row>
    <row r="14" spans="1:5" x14ac:dyDescent="0.3">
      <c r="A14" t="s">
        <v>29</v>
      </c>
      <c r="B14">
        <v>128</v>
      </c>
      <c r="C14">
        <v>14</v>
      </c>
      <c r="D14">
        <v>23</v>
      </c>
      <c r="E14">
        <f t="shared" si="0"/>
        <v>165</v>
      </c>
    </row>
    <row r="15" spans="1:5" x14ac:dyDescent="0.3">
      <c r="A15" t="s">
        <v>30</v>
      </c>
      <c r="B15">
        <v>85</v>
      </c>
      <c r="C15">
        <v>12</v>
      </c>
      <c r="D15">
        <v>23</v>
      </c>
      <c r="E15">
        <f t="shared" si="0"/>
        <v>120</v>
      </c>
    </row>
    <row r="16" spans="1:5" x14ac:dyDescent="0.3">
      <c r="A16" t="s">
        <v>31</v>
      </c>
      <c r="B16">
        <v>94</v>
      </c>
      <c r="C16">
        <v>14</v>
      </c>
      <c r="D16">
        <v>13</v>
      </c>
      <c r="E16">
        <f t="shared" si="0"/>
        <v>121</v>
      </c>
    </row>
    <row r="17" spans="1:5" x14ac:dyDescent="0.3">
      <c r="A17" t="s">
        <v>32</v>
      </c>
      <c r="B17">
        <v>109</v>
      </c>
      <c r="C17">
        <v>10</v>
      </c>
      <c r="D17">
        <v>6</v>
      </c>
      <c r="E17">
        <f t="shared" si="0"/>
        <v>125</v>
      </c>
    </row>
    <row r="18" spans="1:5" x14ac:dyDescent="0.3">
      <c r="A18" t="s">
        <v>33</v>
      </c>
      <c r="B18">
        <v>129</v>
      </c>
      <c r="C18">
        <v>12</v>
      </c>
      <c r="D18">
        <v>3</v>
      </c>
      <c r="E18">
        <f t="shared" si="0"/>
        <v>144</v>
      </c>
    </row>
    <row r="19" spans="1:5" x14ac:dyDescent="0.3">
      <c r="A19" t="s">
        <v>34</v>
      </c>
      <c r="B19">
        <v>44</v>
      </c>
      <c r="C19">
        <v>6</v>
      </c>
      <c r="D19">
        <v>2</v>
      </c>
      <c r="E19">
        <f t="shared" si="0"/>
        <v>52</v>
      </c>
    </row>
    <row r="20" spans="1:5" x14ac:dyDescent="0.3">
      <c r="A20" t="s">
        <v>35</v>
      </c>
      <c r="B20">
        <v>47</v>
      </c>
      <c r="C20">
        <v>5</v>
      </c>
      <c r="D20">
        <v>1</v>
      </c>
      <c r="E20">
        <f t="shared" si="0"/>
        <v>53</v>
      </c>
    </row>
    <row r="21" spans="1:5" x14ac:dyDescent="0.3">
      <c r="A21" t="s">
        <v>36</v>
      </c>
      <c r="B21">
        <v>26</v>
      </c>
      <c r="C21">
        <v>1</v>
      </c>
      <c r="D21">
        <v>2</v>
      </c>
      <c r="E21">
        <f t="shared" si="0"/>
        <v>29</v>
      </c>
    </row>
    <row r="22" spans="1:5" x14ac:dyDescent="0.3">
      <c r="A22" t="s">
        <v>5</v>
      </c>
      <c r="B22">
        <v>120</v>
      </c>
      <c r="C22">
        <v>27</v>
      </c>
      <c r="D22">
        <v>60</v>
      </c>
      <c r="E22">
        <f t="shared" si="0"/>
        <v>207</v>
      </c>
    </row>
    <row r="23" spans="1:5" x14ac:dyDescent="0.3">
      <c r="A23" t="s">
        <v>6</v>
      </c>
      <c r="B23">
        <v>71</v>
      </c>
      <c r="C23">
        <v>18</v>
      </c>
      <c r="D23">
        <v>33</v>
      </c>
      <c r="E23">
        <f t="shared" si="0"/>
        <v>122</v>
      </c>
    </row>
    <row r="24" spans="1:5" x14ac:dyDescent="0.3">
      <c r="A24" t="s">
        <v>7</v>
      </c>
      <c r="B24">
        <v>69</v>
      </c>
      <c r="C24">
        <v>11</v>
      </c>
      <c r="D24">
        <v>18</v>
      </c>
      <c r="E24">
        <f t="shared" si="0"/>
        <v>98</v>
      </c>
    </row>
    <row r="25" spans="1:5" x14ac:dyDescent="0.3">
      <c r="A25" t="s">
        <v>8</v>
      </c>
      <c r="B25">
        <v>48</v>
      </c>
      <c r="C25">
        <v>8</v>
      </c>
      <c r="D25">
        <v>14</v>
      </c>
      <c r="E25">
        <f t="shared" si="0"/>
        <v>70</v>
      </c>
    </row>
    <row r="26" spans="1:5" x14ac:dyDescent="0.3">
      <c r="A26" t="s">
        <v>9</v>
      </c>
      <c r="B26">
        <v>45</v>
      </c>
      <c r="C26">
        <v>5</v>
      </c>
      <c r="D26">
        <v>9</v>
      </c>
      <c r="E26">
        <f t="shared" si="0"/>
        <v>59</v>
      </c>
    </row>
    <row r="27" spans="1:5" x14ac:dyDescent="0.3">
      <c r="A27" t="s">
        <v>10</v>
      </c>
      <c r="B27">
        <v>18</v>
      </c>
      <c r="C27">
        <v>3</v>
      </c>
      <c r="D27">
        <v>7</v>
      </c>
      <c r="E27">
        <f t="shared" si="0"/>
        <v>28</v>
      </c>
    </row>
    <row r="28" spans="1:5" x14ac:dyDescent="0.3">
      <c r="A28" t="s">
        <v>11</v>
      </c>
      <c r="B28">
        <v>10</v>
      </c>
      <c r="C28">
        <v>4</v>
      </c>
      <c r="D28">
        <v>9</v>
      </c>
      <c r="E28">
        <f t="shared" si="0"/>
        <v>23</v>
      </c>
    </row>
    <row r="29" spans="1:5" x14ac:dyDescent="0.3">
      <c r="A29" t="s">
        <v>12</v>
      </c>
      <c r="B29">
        <v>3</v>
      </c>
      <c r="C29">
        <v>1</v>
      </c>
      <c r="D29">
        <v>1</v>
      </c>
      <c r="E29">
        <f t="shared" si="0"/>
        <v>5</v>
      </c>
    </row>
    <row r="30" spans="1:5" x14ac:dyDescent="0.3">
      <c r="A30" t="s">
        <v>14</v>
      </c>
      <c r="B30">
        <v>18</v>
      </c>
      <c r="C30">
        <v>2</v>
      </c>
      <c r="D30">
        <v>2</v>
      </c>
      <c r="E30">
        <f t="shared" si="0"/>
        <v>22</v>
      </c>
    </row>
    <row r="31" spans="1:5" x14ac:dyDescent="0.3">
      <c r="A31" t="s">
        <v>16</v>
      </c>
      <c r="B31">
        <v>9</v>
      </c>
      <c r="C31">
        <v>3</v>
      </c>
      <c r="D31">
        <v>1</v>
      </c>
      <c r="E31">
        <f t="shared" si="0"/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C1" workbookViewId="0">
      <pane ySplit="3" topLeftCell="A4" activePane="bottomLeft" state="frozen"/>
      <selection pane="bottomLeft" activeCell="C2" sqref="C1:C1048576"/>
    </sheetView>
  </sheetViews>
  <sheetFormatPr defaultRowHeight="14.4" x14ac:dyDescent="0.3"/>
  <sheetData>
    <row r="1" spans="1:31" x14ac:dyDescent="0.3">
      <c r="A1" t="s">
        <v>41</v>
      </c>
      <c r="B1" s="49" t="s">
        <v>40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 t="s">
        <v>39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x14ac:dyDescent="0.3">
      <c r="A2" s="1" t="s">
        <v>1</v>
      </c>
      <c r="B2" s="2">
        <v>44287</v>
      </c>
      <c r="C2" s="2">
        <v>44288</v>
      </c>
      <c r="D2" s="2">
        <v>44289</v>
      </c>
      <c r="E2" s="2">
        <v>44290</v>
      </c>
      <c r="F2" s="2">
        <v>44291</v>
      </c>
      <c r="G2" s="2">
        <v>44292</v>
      </c>
      <c r="H2" s="2">
        <v>44293</v>
      </c>
      <c r="I2" s="2">
        <v>44294</v>
      </c>
      <c r="J2" s="2">
        <v>44295</v>
      </c>
      <c r="K2" s="2">
        <v>44296</v>
      </c>
      <c r="L2" s="2">
        <v>44297</v>
      </c>
      <c r="M2" s="2">
        <v>44298</v>
      </c>
      <c r="N2" s="2">
        <v>44299</v>
      </c>
      <c r="O2" s="2">
        <v>44300</v>
      </c>
      <c r="P2" s="2">
        <v>44301</v>
      </c>
      <c r="Q2" s="2">
        <v>44287</v>
      </c>
      <c r="R2" s="2">
        <v>44288</v>
      </c>
      <c r="S2" s="2">
        <v>44289</v>
      </c>
      <c r="T2" s="2">
        <v>44290</v>
      </c>
      <c r="U2" s="2">
        <v>44291</v>
      </c>
      <c r="V2" s="2">
        <v>44292</v>
      </c>
      <c r="W2" s="2">
        <v>44293</v>
      </c>
      <c r="X2" s="2">
        <v>44294</v>
      </c>
      <c r="Y2" s="2">
        <v>44295</v>
      </c>
      <c r="Z2" s="2">
        <v>44296</v>
      </c>
      <c r="AA2" s="2">
        <v>44297</v>
      </c>
      <c r="AB2" s="2">
        <v>44298</v>
      </c>
      <c r="AC2" s="2">
        <v>44299</v>
      </c>
      <c r="AD2" s="2">
        <v>44300</v>
      </c>
      <c r="AE2" s="2">
        <v>44301</v>
      </c>
    </row>
    <row r="3" spans="1:31" x14ac:dyDescent="0.3">
      <c r="A3" s="3" t="s">
        <v>17</v>
      </c>
      <c r="B3">
        <v>11</v>
      </c>
      <c r="C3">
        <v>22</v>
      </c>
      <c r="D3">
        <v>16</v>
      </c>
      <c r="E3">
        <v>18</v>
      </c>
      <c r="F3">
        <v>14</v>
      </c>
      <c r="G3">
        <v>20</v>
      </c>
      <c r="H3">
        <v>16</v>
      </c>
      <c r="I3">
        <v>13</v>
      </c>
      <c r="J3">
        <v>17</v>
      </c>
      <c r="K3">
        <v>16</v>
      </c>
      <c r="L3">
        <v>14</v>
      </c>
      <c r="M3">
        <v>9</v>
      </c>
      <c r="N3">
        <v>14</v>
      </c>
      <c r="O3">
        <v>12</v>
      </c>
      <c r="P3">
        <v>20</v>
      </c>
      <c r="Q3">
        <v>8</v>
      </c>
      <c r="R3">
        <v>10</v>
      </c>
      <c r="S3">
        <v>15</v>
      </c>
      <c r="T3">
        <v>8</v>
      </c>
      <c r="U3">
        <v>13</v>
      </c>
      <c r="V3">
        <v>7</v>
      </c>
      <c r="W3">
        <v>14</v>
      </c>
      <c r="X3">
        <v>11</v>
      </c>
      <c r="Y3">
        <v>17</v>
      </c>
      <c r="Z3">
        <v>14</v>
      </c>
      <c r="AA3">
        <v>19</v>
      </c>
      <c r="AB3">
        <v>11</v>
      </c>
      <c r="AC3">
        <v>13</v>
      </c>
      <c r="AD3">
        <v>12</v>
      </c>
      <c r="AE3">
        <v>12</v>
      </c>
    </row>
    <row r="4" spans="1:31" x14ac:dyDescent="0.3">
      <c r="A4" s="3" t="s">
        <v>18</v>
      </c>
      <c r="B4">
        <v>6</v>
      </c>
      <c r="C4">
        <v>8</v>
      </c>
      <c r="D4">
        <v>7</v>
      </c>
      <c r="E4">
        <v>10</v>
      </c>
      <c r="F4">
        <v>8</v>
      </c>
      <c r="G4">
        <v>9</v>
      </c>
      <c r="H4">
        <v>8</v>
      </c>
      <c r="I4">
        <v>7</v>
      </c>
      <c r="J4">
        <v>8</v>
      </c>
      <c r="K4">
        <v>10</v>
      </c>
      <c r="L4">
        <v>6</v>
      </c>
      <c r="M4">
        <v>10</v>
      </c>
      <c r="N4">
        <v>7</v>
      </c>
      <c r="O4">
        <v>11</v>
      </c>
      <c r="P4">
        <v>7</v>
      </c>
      <c r="Q4">
        <v>5</v>
      </c>
      <c r="R4">
        <v>5</v>
      </c>
      <c r="S4">
        <v>8</v>
      </c>
      <c r="T4">
        <v>7</v>
      </c>
      <c r="U4">
        <v>6</v>
      </c>
      <c r="V4">
        <v>7</v>
      </c>
      <c r="W4">
        <v>4</v>
      </c>
      <c r="X4">
        <v>6</v>
      </c>
      <c r="Y4">
        <v>7</v>
      </c>
      <c r="Z4">
        <v>5</v>
      </c>
      <c r="AA4">
        <v>5</v>
      </c>
      <c r="AB4">
        <v>7</v>
      </c>
      <c r="AC4">
        <v>4</v>
      </c>
      <c r="AD4">
        <v>6</v>
      </c>
      <c r="AE4">
        <v>8</v>
      </c>
    </row>
    <row r="5" spans="1:31" x14ac:dyDescent="0.3">
      <c r="A5" s="3" t="s">
        <v>19</v>
      </c>
      <c r="B5">
        <v>9</v>
      </c>
      <c r="C5">
        <v>7</v>
      </c>
      <c r="D5">
        <v>8</v>
      </c>
      <c r="E5">
        <v>6</v>
      </c>
      <c r="F5">
        <v>6</v>
      </c>
      <c r="G5">
        <v>8</v>
      </c>
      <c r="H5">
        <v>5</v>
      </c>
      <c r="I5">
        <v>6</v>
      </c>
      <c r="J5">
        <v>6</v>
      </c>
      <c r="K5">
        <v>7</v>
      </c>
      <c r="L5">
        <v>5</v>
      </c>
      <c r="M5">
        <v>8</v>
      </c>
      <c r="N5">
        <v>7</v>
      </c>
      <c r="O5">
        <v>7</v>
      </c>
      <c r="P5">
        <v>5</v>
      </c>
      <c r="Q5">
        <v>6</v>
      </c>
      <c r="R5">
        <v>5</v>
      </c>
      <c r="S5">
        <v>4</v>
      </c>
      <c r="T5">
        <v>4</v>
      </c>
      <c r="U5">
        <v>6</v>
      </c>
      <c r="V5">
        <v>6</v>
      </c>
      <c r="W5">
        <v>5</v>
      </c>
      <c r="X5">
        <v>7</v>
      </c>
      <c r="Y5">
        <v>6</v>
      </c>
      <c r="Z5">
        <v>8</v>
      </c>
      <c r="AA5">
        <v>7</v>
      </c>
      <c r="AB5">
        <v>4</v>
      </c>
      <c r="AC5">
        <v>8</v>
      </c>
      <c r="AD5">
        <v>5</v>
      </c>
      <c r="AE5">
        <v>7</v>
      </c>
    </row>
    <row r="6" spans="1:31" x14ac:dyDescent="0.3">
      <c r="A6" s="3" t="s">
        <v>20</v>
      </c>
      <c r="B6">
        <v>7</v>
      </c>
      <c r="C6">
        <v>7</v>
      </c>
      <c r="D6">
        <v>7</v>
      </c>
      <c r="E6">
        <v>5</v>
      </c>
      <c r="F6">
        <v>7</v>
      </c>
      <c r="G6">
        <v>5</v>
      </c>
      <c r="H6">
        <v>7</v>
      </c>
      <c r="I6">
        <v>5</v>
      </c>
      <c r="J6">
        <v>4</v>
      </c>
      <c r="K6">
        <v>6</v>
      </c>
      <c r="L6">
        <v>5</v>
      </c>
      <c r="M6">
        <v>5</v>
      </c>
      <c r="N6">
        <v>5</v>
      </c>
      <c r="O6">
        <v>5</v>
      </c>
      <c r="P6">
        <v>4</v>
      </c>
      <c r="Q6">
        <v>3</v>
      </c>
      <c r="R6">
        <v>4</v>
      </c>
      <c r="S6">
        <v>4</v>
      </c>
      <c r="T6">
        <v>3</v>
      </c>
      <c r="U6">
        <v>4</v>
      </c>
      <c r="V6">
        <v>4</v>
      </c>
      <c r="W6">
        <v>4</v>
      </c>
      <c r="X6">
        <v>5</v>
      </c>
      <c r="Y6">
        <v>4</v>
      </c>
      <c r="Z6">
        <v>4</v>
      </c>
      <c r="AA6">
        <v>6</v>
      </c>
      <c r="AB6">
        <v>5</v>
      </c>
      <c r="AC6">
        <v>7</v>
      </c>
      <c r="AD6">
        <v>5</v>
      </c>
      <c r="AE6">
        <v>7</v>
      </c>
    </row>
    <row r="7" spans="1:31" x14ac:dyDescent="0.3">
      <c r="A7" s="3" t="s">
        <v>21</v>
      </c>
      <c r="B7">
        <v>4</v>
      </c>
      <c r="C7">
        <v>6</v>
      </c>
      <c r="D7">
        <v>5</v>
      </c>
      <c r="E7">
        <v>5</v>
      </c>
      <c r="F7">
        <v>4</v>
      </c>
      <c r="G7">
        <v>3</v>
      </c>
      <c r="H7">
        <v>5</v>
      </c>
      <c r="I7">
        <v>5</v>
      </c>
      <c r="J7">
        <v>6</v>
      </c>
      <c r="K7">
        <v>6</v>
      </c>
      <c r="L7">
        <v>5</v>
      </c>
      <c r="M7">
        <v>5</v>
      </c>
      <c r="N7">
        <v>5</v>
      </c>
      <c r="O7">
        <v>4</v>
      </c>
      <c r="P7">
        <v>5</v>
      </c>
      <c r="Q7">
        <v>4</v>
      </c>
      <c r="R7">
        <v>4</v>
      </c>
      <c r="S7">
        <v>4</v>
      </c>
      <c r="T7">
        <v>3</v>
      </c>
      <c r="U7">
        <v>3</v>
      </c>
      <c r="V7">
        <v>3</v>
      </c>
      <c r="W7">
        <v>4</v>
      </c>
      <c r="X7">
        <v>3</v>
      </c>
      <c r="Y7">
        <v>3</v>
      </c>
      <c r="Z7">
        <v>2</v>
      </c>
      <c r="AA7">
        <v>3</v>
      </c>
      <c r="AB7">
        <v>2</v>
      </c>
      <c r="AC7">
        <v>2</v>
      </c>
      <c r="AD7">
        <v>3</v>
      </c>
      <c r="AE7">
        <v>3</v>
      </c>
    </row>
    <row r="8" spans="1:31" x14ac:dyDescent="0.3">
      <c r="A8" s="3" t="s">
        <v>22</v>
      </c>
      <c r="B8">
        <v>4</v>
      </c>
      <c r="C8">
        <v>5</v>
      </c>
      <c r="D8">
        <v>4</v>
      </c>
      <c r="E8">
        <v>4</v>
      </c>
      <c r="F8">
        <v>4</v>
      </c>
      <c r="G8">
        <v>3</v>
      </c>
      <c r="H8">
        <v>5</v>
      </c>
      <c r="I8">
        <v>3</v>
      </c>
      <c r="J8">
        <v>4</v>
      </c>
      <c r="K8">
        <v>4</v>
      </c>
      <c r="L8">
        <v>4</v>
      </c>
      <c r="M8">
        <v>3</v>
      </c>
      <c r="N8">
        <v>4</v>
      </c>
      <c r="O8">
        <v>4</v>
      </c>
      <c r="P8">
        <v>3</v>
      </c>
      <c r="Q8">
        <v>3</v>
      </c>
      <c r="R8">
        <v>3</v>
      </c>
      <c r="S8">
        <v>2</v>
      </c>
      <c r="T8">
        <v>3</v>
      </c>
      <c r="U8">
        <v>2</v>
      </c>
      <c r="V8">
        <v>3</v>
      </c>
      <c r="W8">
        <v>3</v>
      </c>
      <c r="X8">
        <v>3</v>
      </c>
      <c r="Y8">
        <v>3</v>
      </c>
      <c r="Z8">
        <v>2</v>
      </c>
      <c r="AA8">
        <v>3</v>
      </c>
      <c r="AB8">
        <v>3</v>
      </c>
      <c r="AC8">
        <v>2</v>
      </c>
      <c r="AD8">
        <v>3</v>
      </c>
      <c r="AE8">
        <v>2</v>
      </c>
    </row>
    <row r="9" spans="1:31" x14ac:dyDescent="0.3">
      <c r="A9" s="3" t="s">
        <v>23</v>
      </c>
      <c r="B9">
        <v>3</v>
      </c>
      <c r="C9">
        <v>3</v>
      </c>
      <c r="D9">
        <v>4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4</v>
      </c>
      <c r="L9">
        <v>3</v>
      </c>
      <c r="M9">
        <v>4</v>
      </c>
      <c r="N9">
        <v>4</v>
      </c>
      <c r="O9">
        <v>3</v>
      </c>
      <c r="P9">
        <v>4</v>
      </c>
      <c r="Q9">
        <v>3</v>
      </c>
      <c r="R9">
        <v>3</v>
      </c>
      <c r="S9">
        <v>4</v>
      </c>
      <c r="T9">
        <v>3</v>
      </c>
      <c r="U9">
        <v>3</v>
      </c>
      <c r="V9">
        <v>3</v>
      </c>
      <c r="W9">
        <v>2</v>
      </c>
      <c r="X9">
        <v>3</v>
      </c>
      <c r="Y9">
        <v>3</v>
      </c>
      <c r="Z9">
        <v>2</v>
      </c>
      <c r="AA9">
        <v>2</v>
      </c>
      <c r="AB9">
        <v>3</v>
      </c>
      <c r="AC9">
        <v>3</v>
      </c>
      <c r="AD9">
        <v>2</v>
      </c>
      <c r="AE9">
        <v>2</v>
      </c>
    </row>
    <row r="10" spans="1:31" x14ac:dyDescent="0.3">
      <c r="A10" s="3" t="s">
        <v>24</v>
      </c>
      <c r="B10">
        <v>3</v>
      </c>
      <c r="C10">
        <v>2</v>
      </c>
      <c r="D10">
        <v>2</v>
      </c>
      <c r="E10">
        <v>2</v>
      </c>
      <c r="F10">
        <v>3</v>
      </c>
      <c r="G10">
        <v>2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</row>
    <row r="11" spans="1:31" x14ac:dyDescent="0.3">
      <c r="A11" s="3" t="s">
        <v>25</v>
      </c>
      <c r="B11">
        <v>2</v>
      </c>
      <c r="C11">
        <v>3</v>
      </c>
      <c r="D11">
        <v>3</v>
      </c>
      <c r="E11">
        <v>3</v>
      </c>
      <c r="F11">
        <v>2</v>
      </c>
      <c r="G11">
        <v>2</v>
      </c>
      <c r="H11">
        <v>3</v>
      </c>
      <c r="I11">
        <v>3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</row>
    <row r="12" spans="1:31" x14ac:dyDescent="0.3">
      <c r="A12" s="3" t="s">
        <v>26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2</v>
      </c>
      <c r="J12">
        <v>2</v>
      </c>
      <c r="K12">
        <v>2</v>
      </c>
      <c r="L12">
        <v>3</v>
      </c>
      <c r="M12">
        <v>4</v>
      </c>
      <c r="N12">
        <v>3</v>
      </c>
      <c r="O12">
        <v>4</v>
      </c>
      <c r="P12">
        <v>3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3">
      <c r="A13" s="3" t="s">
        <v>27</v>
      </c>
      <c r="B13">
        <v>10</v>
      </c>
      <c r="C13">
        <v>8</v>
      </c>
      <c r="D13">
        <v>12</v>
      </c>
      <c r="E13">
        <v>7</v>
      </c>
      <c r="F13">
        <v>13</v>
      </c>
      <c r="G13">
        <v>7</v>
      </c>
      <c r="H13">
        <v>13</v>
      </c>
      <c r="I13">
        <v>11</v>
      </c>
      <c r="J13">
        <v>11</v>
      </c>
      <c r="K13">
        <v>11</v>
      </c>
      <c r="L13">
        <v>6</v>
      </c>
      <c r="M13">
        <v>11</v>
      </c>
      <c r="N13">
        <v>11</v>
      </c>
      <c r="O13">
        <v>8</v>
      </c>
      <c r="P13">
        <v>7</v>
      </c>
      <c r="Q13">
        <v>22</v>
      </c>
      <c r="R13">
        <v>13</v>
      </c>
      <c r="S13">
        <v>13</v>
      </c>
      <c r="T13">
        <v>21</v>
      </c>
      <c r="U13">
        <v>21</v>
      </c>
      <c r="V13">
        <v>21</v>
      </c>
      <c r="W13">
        <v>14</v>
      </c>
      <c r="X13">
        <v>13</v>
      </c>
      <c r="Y13">
        <v>22</v>
      </c>
      <c r="Z13">
        <v>17</v>
      </c>
      <c r="AA13">
        <v>22</v>
      </c>
      <c r="AB13">
        <v>14</v>
      </c>
      <c r="AC13">
        <v>15</v>
      </c>
      <c r="AD13">
        <v>18</v>
      </c>
      <c r="AE13">
        <v>16</v>
      </c>
    </row>
    <row r="14" spans="1:31" x14ac:dyDescent="0.3">
      <c r="A14" s="3" t="s">
        <v>28</v>
      </c>
      <c r="B14">
        <v>7</v>
      </c>
      <c r="C14">
        <v>5</v>
      </c>
      <c r="D14">
        <v>6</v>
      </c>
      <c r="E14">
        <v>5</v>
      </c>
      <c r="F14">
        <v>6</v>
      </c>
      <c r="G14">
        <v>6</v>
      </c>
      <c r="H14">
        <v>7</v>
      </c>
      <c r="I14">
        <v>5</v>
      </c>
      <c r="J14">
        <v>6</v>
      </c>
      <c r="K14">
        <v>5</v>
      </c>
      <c r="L14">
        <v>6</v>
      </c>
      <c r="M14">
        <v>4</v>
      </c>
      <c r="N14">
        <v>7</v>
      </c>
      <c r="O14">
        <v>5</v>
      </c>
      <c r="P14">
        <v>4</v>
      </c>
      <c r="Q14">
        <v>12</v>
      </c>
      <c r="R14">
        <v>11</v>
      </c>
      <c r="S14">
        <v>7</v>
      </c>
      <c r="T14">
        <v>9</v>
      </c>
      <c r="U14">
        <v>11</v>
      </c>
      <c r="V14">
        <v>10</v>
      </c>
      <c r="W14">
        <v>9</v>
      </c>
      <c r="X14">
        <v>12</v>
      </c>
      <c r="Y14">
        <v>6</v>
      </c>
      <c r="Z14">
        <v>8</v>
      </c>
      <c r="AA14">
        <v>9</v>
      </c>
      <c r="AB14">
        <v>9</v>
      </c>
      <c r="AC14">
        <v>8</v>
      </c>
      <c r="AD14">
        <v>7</v>
      </c>
      <c r="AE14">
        <v>11</v>
      </c>
    </row>
    <row r="15" spans="1:31" x14ac:dyDescent="0.3">
      <c r="A15" s="3" t="s">
        <v>29</v>
      </c>
      <c r="B15">
        <v>4</v>
      </c>
      <c r="C15">
        <v>4</v>
      </c>
      <c r="D15">
        <v>5</v>
      </c>
      <c r="E15">
        <v>4</v>
      </c>
      <c r="F15">
        <v>4</v>
      </c>
      <c r="G15">
        <v>5</v>
      </c>
      <c r="H15">
        <v>5</v>
      </c>
      <c r="I15">
        <v>4</v>
      </c>
      <c r="J15">
        <v>6</v>
      </c>
      <c r="K15">
        <v>5</v>
      </c>
      <c r="L15">
        <v>5</v>
      </c>
      <c r="M15">
        <v>4</v>
      </c>
      <c r="N15">
        <v>4</v>
      </c>
      <c r="O15">
        <v>4</v>
      </c>
      <c r="P15">
        <v>5</v>
      </c>
      <c r="Q15">
        <v>9</v>
      </c>
      <c r="R15">
        <v>8</v>
      </c>
      <c r="S15">
        <v>5</v>
      </c>
      <c r="T15">
        <v>6</v>
      </c>
      <c r="U15">
        <v>5</v>
      </c>
      <c r="V15">
        <v>5</v>
      </c>
      <c r="W15">
        <v>8</v>
      </c>
      <c r="X15">
        <v>7</v>
      </c>
      <c r="Y15">
        <v>7</v>
      </c>
      <c r="Z15">
        <v>5</v>
      </c>
      <c r="AA15">
        <v>9</v>
      </c>
      <c r="AB15">
        <v>9</v>
      </c>
      <c r="AC15">
        <v>5</v>
      </c>
      <c r="AD15">
        <v>6</v>
      </c>
      <c r="AE15">
        <v>7</v>
      </c>
    </row>
    <row r="16" spans="1:31" x14ac:dyDescent="0.3">
      <c r="A16" s="3" t="s">
        <v>30</v>
      </c>
      <c r="B16">
        <v>5</v>
      </c>
      <c r="C16">
        <v>5</v>
      </c>
      <c r="D16">
        <v>5</v>
      </c>
      <c r="E16">
        <v>5</v>
      </c>
      <c r="F16">
        <v>5</v>
      </c>
      <c r="G16">
        <v>4</v>
      </c>
      <c r="H16">
        <v>3</v>
      </c>
      <c r="I16">
        <v>4</v>
      </c>
      <c r="J16">
        <v>4</v>
      </c>
      <c r="K16">
        <v>3</v>
      </c>
      <c r="L16">
        <v>4</v>
      </c>
      <c r="M16">
        <v>3</v>
      </c>
      <c r="N16">
        <v>4</v>
      </c>
      <c r="O16">
        <v>3</v>
      </c>
      <c r="P16">
        <v>4</v>
      </c>
      <c r="Q16">
        <v>4</v>
      </c>
      <c r="R16">
        <v>6</v>
      </c>
      <c r="S16">
        <v>7</v>
      </c>
      <c r="T16">
        <v>7</v>
      </c>
      <c r="U16">
        <v>5</v>
      </c>
      <c r="V16">
        <v>4</v>
      </c>
      <c r="W16">
        <v>7</v>
      </c>
      <c r="X16">
        <v>5</v>
      </c>
      <c r="Y16">
        <v>6</v>
      </c>
      <c r="Z16">
        <v>6</v>
      </c>
      <c r="AA16">
        <v>4</v>
      </c>
      <c r="AB16">
        <v>7</v>
      </c>
      <c r="AC16">
        <v>7</v>
      </c>
      <c r="AD16">
        <v>7</v>
      </c>
      <c r="AE16">
        <v>6</v>
      </c>
    </row>
    <row r="17" spans="1:31" x14ac:dyDescent="0.3">
      <c r="A17" s="3" t="s">
        <v>31</v>
      </c>
      <c r="B17">
        <v>4</v>
      </c>
      <c r="C17">
        <v>5</v>
      </c>
      <c r="D17">
        <v>5</v>
      </c>
      <c r="E17">
        <v>5</v>
      </c>
      <c r="F17">
        <v>4</v>
      </c>
      <c r="G17">
        <v>5</v>
      </c>
      <c r="H17">
        <v>6</v>
      </c>
      <c r="I17">
        <v>4</v>
      </c>
      <c r="J17">
        <v>4</v>
      </c>
      <c r="K17">
        <v>4</v>
      </c>
      <c r="L17">
        <v>5</v>
      </c>
      <c r="M17">
        <v>5</v>
      </c>
      <c r="N17">
        <v>5</v>
      </c>
      <c r="O17">
        <v>6</v>
      </c>
      <c r="P17">
        <v>6</v>
      </c>
      <c r="Q17">
        <v>4</v>
      </c>
      <c r="R17">
        <v>4</v>
      </c>
      <c r="S17">
        <v>4</v>
      </c>
      <c r="T17">
        <v>5</v>
      </c>
      <c r="U17">
        <v>4</v>
      </c>
      <c r="V17">
        <v>4</v>
      </c>
      <c r="W17">
        <v>4</v>
      </c>
      <c r="X17">
        <v>3</v>
      </c>
      <c r="Y17">
        <v>4</v>
      </c>
      <c r="Z17">
        <v>4</v>
      </c>
      <c r="AA17">
        <v>3</v>
      </c>
      <c r="AB17">
        <v>4</v>
      </c>
      <c r="AC17">
        <v>4</v>
      </c>
      <c r="AD17">
        <v>3</v>
      </c>
      <c r="AE17">
        <v>3</v>
      </c>
    </row>
    <row r="18" spans="1:31" x14ac:dyDescent="0.3">
      <c r="A18" s="3" t="s">
        <v>32</v>
      </c>
      <c r="B18">
        <v>4</v>
      </c>
      <c r="C18">
        <v>4</v>
      </c>
      <c r="D18">
        <v>4</v>
      </c>
      <c r="E18">
        <v>4</v>
      </c>
      <c r="F18">
        <v>3</v>
      </c>
      <c r="G18">
        <v>5</v>
      </c>
      <c r="H18">
        <v>3</v>
      </c>
      <c r="I18">
        <v>4</v>
      </c>
      <c r="J18">
        <v>4</v>
      </c>
      <c r="K18">
        <v>4</v>
      </c>
      <c r="L18">
        <v>4</v>
      </c>
      <c r="M18">
        <v>4</v>
      </c>
      <c r="N18">
        <v>3</v>
      </c>
      <c r="O18">
        <v>3</v>
      </c>
      <c r="P18">
        <v>4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2</v>
      </c>
      <c r="AE18">
        <v>3</v>
      </c>
    </row>
    <row r="19" spans="1:31" x14ac:dyDescent="0.3">
      <c r="A19" s="3" t="s">
        <v>33</v>
      </c>
      <c r="B19">
        <v>5</v>
      </c>
      <c r="C19">
        <v>5</v>
      </c>
      <c r="D19">
        <v>4</v>
      </c>
      <c r="E19">
        <v>3</v>
      </c>
      <c r="F19">
        <v>4</v>
      </c>
      <c r="G19">
        <v>4</v>
      </c>
      <c r="H19">
        <v>5</v>
      </c>
      <c r="I19">
        <v>4</v>
      </c>
      <c r="J19">
        <v>4</v>
      </c>
      <c r="K19">
        <v>4</v>
      </c>
      <c r="L19">
        <v>4</v>
      </c>
      <c r="M19">
        <v>5</v>
      </c>
      <c r="N19">
        <v>5</v>
      </c>
      <c r="O19">
        <v>4</v>
      </c>
      <c r="P19">
        <v>4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1" x14ac:dyDescent="0.3">
      <c r="A20" s="3" t="s">
        <v>34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2</v>
      </c>
      <c r="I20">
        <v>2</v>
      </c>
      <c r="J20">
        <v>2</v>
      </c>
      <c r="K20">
        <v>3</v>
      </c>
      <c r="L20">
        <v>3</v>
      </c>
      <c r="M20">
        <v>2</v>
      </c>
      <c r="N20">
        <v>2</v>
      </c>
      <c r="O20">
        <v>2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1" x14ac:dyDescent="0.3">
      <c r="A21" s="3" t="s">
        <v>35</v>
      </c>
      <c r="B21">
        <v>3</v>
      </c>
      <c r="C21">
        <v>2</v>
      </c>
      <c r="D21">
        <v>3</v>
      </c>
      <c r="E21">
        <v>3</v>
      </c>
      <c r="F21">
        <v>2</v>
      </c>
      <c r="G21">
        <v>2</v>
      </c>
      <c r="H21">
        <v>2</v>
      </c>
      <c r="I21">
        <v>3</v>
      </c>
      <c r="J21">
        <v>3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</row>
    <row r="22" spans="1:31" x14ac:dyDescent="0.3">
      <c r="A22" s="3" t="s">
        <v>36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</row>
    <row r="23" spans="1:31" x14ac:dyDescent="0.3">
      <c r="A23" s="3" t="s">
        <v>5</v>
      </c>
      <c r="B23">
        <v>7</v>
      </c>
      <c r="C23">
        <v>9</v>
      </c>
      <c r="D23">
        <v>5</v>
      </c>
      <c r="E23">
        <v>8</v>
      </c>
      <c r="F23">
        <v>7</v>
      </c>
      <c r="G23">
        <v>9</v>
      </c>
      <c r="H23">
        <v>6</v>
      </c>
      <c r="I23">
        <v>11</v>
      </c>
      <c r="J23">
        <v>7</v>
      </c>
      <c r="K23">
        <v>9</v>
      </c>
      <c r="L23">
        <v>9</v>
      </c>
      <c r="M23">
        <v>8</v>
      </c>
      <c r="N23">
        <v>6</v>
      </c>
      <c r="O23">
        <v>9</v>
      </c>
      <c r="P23">
        <v>8</v>
      </c>
      <c r="Q23">
        <v>13</v>
      </c>
      <c r="R23">
        <v>16</v>
      </c>
      <c r="S23">
        <v>14</v>
      </c>
      <c r="T23">
        <v>15</v>
      </c>
      <c r="U23">
        <v>17</v>
      </c>
      <c r="V23">
        <v>22</v>
      </c>
      <c r="W23">
        <v>19</v>
      </c>
      <c r="X23">
        <v>19</v>
      </c>
      <c r="Y23">
        <v>13</v>
      </c>
      <c r="Z23">
        <v>17</v>
      </c>
      <c r="AA23">
        <v>14</v>
      </c>
      <c r="AB23">
        <v>23</v>
      </c>
      <c r="AC23">
        <v>23</v>
      </c>
      <c r="AD23">
        <v>23</v>
      </c>
      <c r="AE23">
        <v>22</v>
      </c>
    </row>
    <row r="24" spans="1:31" x14ac:dyDescent="0.3">
      <c r="A24" s="3" t="s">
        <v>6</v>
      </c>
      <c r="B24">
        <v>4</v>
      </c>
      <c r="C24">
        <v>7</v>
      </c>
      <c r="D24">
        <v>6</v>
      </c>
      <c r="E24">
        <v>5</v>
      </c>
      <c r="F24">
        <v>5</v>
      </c>
      <c r="G24">
        <v>7</v>
      </c>
      <c r="H24">
        <v>7</v>
      </c>
      <c r="I24">
        <v>5</v>
      </c>
      <c r="J24">
        <v>8</v>
      </c>
      <c r="K24">
        <v>6</v>
      </c>
      <c r="L24">
        <v>6</v>
      </c>
      <c r="M24">
        <v>7</v>
      </c>
      <c r="N24">
        <v>6</v>
      </c>
      <c r="O24">
        <v>5</v>
      </c>
      <c r="P24">
        <v>7</v>
      </c>
      <c r="Q24">
        <v>13</v>
      </c>
      <c r="R24">
        <v>10</v>
      </c>
      <c r="S24">
        <v>7</v>
      </c>
      <c r="T24">
        <v>7</v>
      </c>
      <c r="U24">
        <v>8</v>
      </c>
      <c r="V24">
        <v>13</v>
      </c>
      <c r="W24">
        <v>12</v>
      </c>
      <c r="X24">
        <v>12</v>
      </c>
      <c r="Y24">
        <v>8</v>
      </c>
      <c r="Z24">
        <v>7</v>
      </c>
      <c r="AA24">
        <v>7</v>
      </c>
      <c r="AB24">
        <v>10</v>
      </c>
      <c r="AC24">
        <v>8</v>
      </c>
      <c r="AD24">
        <v>8</v>
      </c>
      <c r="AE24">
        <v>12</v>
      </c>
    </row>
    <row r="25" spans="1:31" x14ac:dyDescent="0.3">
      <c r="A25" s="3" t="s">
        <v>7</v>
      </c>
      <c r="B25">
        <v>6</v>
      </c>
      <c r="C25">
        <v>4</v>
      </c>
      <c r="D25">
        <v>5</v>
      </c>
      <c r="E25">
        <v>5</v>
      </c>
      <c r="F25">
        <v>5</v>
      </c>
      <c r="G25">
        <v>6</v>
      </c>
      <c r="H25">
        <v>4</v>
      </c>
      <c r="I25">
        <v>5</v>
      </c>
      <c r="J25">
        <v>4</v>
      </c>
      <c r="K25">
        <v>4</v>
      </c>
      <c r="L25">
        <v>5</v>
      </c>
      <c r="M25">
        <v>5</v>
      </c>
      <c r="N25">
        <v>4</v>
      </c>
      <c r="O25">
        <v>6</v>
      </c>
      <c r="P25">
        <v>6</v>
      </c>
      <c r="Q25">
        <v>9</v>
      </c>
      <c r="R25">
        <v>8</v>
      </c>
      <c r="S25">
        <v>7</v>
      </c>
      <c r="T25">
        <v>7</v>
      </c>
      <c r="U25">
        <v>7</v>
      </c>
      <c r="V25">
        <v>10</v>
      </c>
      <c r="W25">
        <v>8</v>
      </c>
      <c r="X25">
        <v>8</v>
      </c>
      <c r="Y25">
        <v>8</v>
      </c>
      <c r="Z25">
        <v>9</v>
      </c>
      <c r="AA25">
        <v>7</v>
      </c>
      <c r="AB25">
        <v>7</v>
      </c>
      <c r="AC25">
        <v>8</v>
      </c>
      <c r="AD25">
        <v>6</v>
      </c>
      <c r="AE25">
        <v>7</v>
      </c>
    </row>
    <row r="26" spans="1:31" x14ac:dyDescent="0.3">
      <c r="A26" s="3" t="s">
        <v>8</v>
      </c>
      <c r="B26">
        <v>6</v>
      </c>
      <c r="C26">
        <v>5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4</v>
      </c>
      <c r="K26">
        <v>4</v>
      </c>
      <c r="L26">
        <v>6</v>
      </c>
      <c r="M26">
        <v>6</v>
      </c>
      <c r="N26">
        <v>5</v>
      </c>
      <c r="O26">
        <v>4</v>
      </c>
      <c r="P26">
        <v>4</v>
      </c>
      <c r="Q26">
        <v>7</v>
      </c>
      <c r="R26">
        <v>6</v>
      </c>
      <c r="S26">
        <v>8</v>
      </c>
      <c r="T26">
        <v>5</v>
      </c>
      <c r="U26">
        <v>7</v>
      </c>
      <c r="V26">
        <v>5</v>
      </c>
      <c r="W26">
        <v>5</v>
      </c>
      <c r="X26">
        <v>6</v>
      </c>
      <c r="Y26">
        <v>5</v>
      </c>
      <c r="Z26">
        <v>7</v>
      </c>
      <c r="AA26">
        <v>7</v>
      </c>
      <c r="AB26">
        <v>7</v>
      </c>
      <c r="AC26">
        <v>6</v>
      </c>
      <c r="AD26">
        <v>5</v>
      </c>
      <c r="AE26">
        <v>7</v>
      </c>
    </row>
    <row r="27" spans="1:31" x14ac:dyDescent="0.3">
      <c r="A27" s="3" t="s">
        <v>9</v>
      </c>
      <c r="B27">
        <v>3</v>
      </c>
      <c r="C27">
        <v>3</v>
      </c>
      <c r="D27">
        <v>3</v>
      </c>
      <c r="E27">
        <v>3</v>
      </c>
      <c r="F27">
        <v>4</v>
      </c>
      <c r="G27">
        <v>4</v>
      </c>
      <c r="H27">
        <v>3</v>
      </c>
      <c r="I27">
        <v>5</v>
      </c>
      <c r="J27">
        <v>4</v>
      </c>
      <c r="K27">
        <v>5</v>
      </c>
      <c r="L27">
        <v>4</v>
      </c>
      <c r="M27">
        <v>4</v>
      </c>
      <c r="N27">
        <v>4</v>
      </c>
      <c r="O27">
        <v>4</v>
      </c>
      <c r="P27">
        <v>4</v>
      </c>
      <c r="Q27">
        <v>6</v>
      </c>
      <c r="R27">
        <v>5</v>
      </c>
      <c r="S27">
        <v>6</v>
      </c>
      <c r="T27">
        <v>6</v>
      </c>
      <c r="U27">
        <v>4</v>
      </c>
      <c r="V27">
        <v>6</v>
      </c>
      <c r="W27">
        <v>5</v>
      </c>
      <c r="X27">
        <v>4</v>
      </c>
      <c r="Y27">
        <v>4</v>
      </c>
      <c r="Z27">
        <v>3</v>
      </c>
      <c r="AA27">
        <v>3</v>
      </c>
      <c r="AB27">
        <v>4</v>
      </c>
      <c r="AC27">
        <v>5</v>
      </c>
      <c r="AD27">
        <v>4</v>
      </c>
      <c r="AE27">
        <v>5</v>
      </c>
    </row>
    <row r="28" spans="1:31" x14ac:dyDescent="0.3">
      <c r="A28" s="3" t="s">
        <v>10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4</v>
      </c>
      <c r="S28">
        <v>4</v>
      </c>
      <c r="T28">
        <v>3</v>
      </c>
      <c r="U28">
        <v>4</v>
      </c>
      <c r="V28">
        <v>3</v>
      </c>
      <c r="W28">
        <v>4</v>
      </c>
      <c r="X28">
        <v>3</v>
      </c>
      <c r="Y28">
        <v>4</v>
      </c>
      <c r="Z28">
        <v>3</v>
      </c>
      <c r="AA28">
        <v>4</v>
      </c>
      <c r="AB28">
        <v>3</v>
      </c>
      <c r="AC28">
        <v>4</v>
      </c>
      <c r="AD28">
        <v>3</v>
      </c>
      <c r="AE28">
        <v>4</v>
      </c>
    </row>
    <row r="29" spans="1:31" x14ac:dyDescent="0.3">
      <c r="A29" s="3" t="s">
        <v>11</v>
      </c>
      <c r="B29">
        <v>3</v>
      </c>
      <c r="C29">
        <v>3</v>
      </c>
      <c r="D29">
        <v>2</v>
      </c>
      <c r="E29">
        <v>3</v>
      </c>
      <c r="F29">
        <v>3</v>
      </c>
      <c r="G29">
        <v>3</v>
      </c>
      <c r="H29">
        <v>3</v>
      </c>
      <c r="I29">
        <v>2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2</v>
      </c>
      <c r="Q29">
        <v>3</v>
      </c>
      <c r="R29">
        <v>3</v>
      </c>
      <c r="S29">
        <v>4</v>
      </c>
      <c r="T29">
        <v>3</v>
      </c>
      <c r="U29">
        <v>3</v>
      </c>
      <c r="V29">
        <v>3</v>
      </c>
      <c r="W29">
        <v>4</v>
      </c>
      <c r="X29">
        <v>3</v>
      </c>
      <c r="Y29">
        <v>3</v>
      </c>
      <c r="Z29">
        <v>4</v>
      </c>
      <c r="AA29">
        <v>3</v>
      </c>
      <c r="AB29">
        <v>3</v>
      </c>
      <c r="AC29">
        <v>3</v>
      </c>
      <c r="AD29">
        <v>3</v>
      </c>
      <c r="AE29">
        <v>3</v>
      </c>
    </row>
    <row r="30" spans="1:31" x14ac:dyDescent="0.3">
      <c r="A30" s="3" t="s">
        <v>12</v>
      </c>
      <c r="B30">
        <v>3</v>
      </c>
      <c r="C30">
        <v>2</v>
      </c>
      <c r="D30">
        <v>2</v>
      </c>
      <c r="E30">
        <v>3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</row>
    <row r="31" spans="1:31" x14ac:dyDescent="0.3">
      <c r="A31" s="3" t="s">
        <v>14</v>
      </c>
      <c r="B31">
        <v>2</v>
      </c>
      <c r="C31">
        <v>2</v>
      </c>
      <c r="D31">
        <v>3</v>
      </c>
      <c r="E31">
        <v>2</v>
      </c>
      <c r="F31">
        <v>2</v>
      </c>
      <c r="G31">
        <v>2</v>
      </c>
      <c r="H31">
        <v>3</v>
      </c>
      <c r="I31">
        <v>3</v>
      </c>
      <c r="J31">
        <v>3</v>
      </c>
      <c r="K31">
        <v>3</v>
      </c>
      <c r="L31">
        <v>2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</row>
    <row r="32" spans="1:31" x14ac:dyDescent="0.3">
      <c r="A32" s="3" t="s">
        <v>16</v>
      </c>
      <c r="B32">
        <v>3</v>
      </c>
      <c r="C32">
        <v>3</v>
      </c>
      <c r="D32">
        <v>2</v>
      </c>
      <c r="E32">
        <v>2</v>
      </c>
      <c r="F32">
        <v>2</v>
      </c>
      <c r="G32">
        <v>2</v>
      </c>
      <c r="H32">
        <v>3</v>
      </c>
      <c r="I32">
        <v>2</v>
      </c>
      <c r="J32">
        <v>2</v>
      </c>
      <c r="K32">
        <v>3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</row>
  </sheetData>
  <mergeCells count="2">
    <mergeCell ref="B1:P1"/>
    <mergeCell ref="Q1:A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workbookViewId="0">
      <selection activeCell="B13" sqref="B13"/>
    </sheetView>
  </sheetViews>
  <sheetFormatPr defaultRowHeight="14.4" x14ac:dyDescent="0.3"/>
  <cols>
    <col min="1" max="1" width="13.44140625" bestFit="1" customWidth="1"/>
    <col min="2" max="2" width="16.44140625" bestFit="1" customWidth="1"/>
    <col min="3" max="4" width="10.5546875" bestFit="1" customWidth="1"/>
    <col min="5" max="5" width="36.88671875" bestFit="1" customWidth="1"/>
    <col min="6" max="16" width="10.5546875" bestFit="1" customWidth="1"/>
    <col min="17" max="17" width="11.44140625" bestFit="1" customWidth="1"/>
    <col min="18" max="18" width="10.77734375" bestFit="1" customWidth="1"/>
  </cols>
  <sheetData>
    <row r="1" spans="1:17" x14ac:dyDescent="0.3">
      <c r="A1" s="6" t="s">
        <v>37</v>
      </c>
      <c r="B1" t="s">
        <v>40</v>
      </c>
      <c r="E1" s="9" t="s">
        <v>150</v>
      </c>
    </row>
    <row r="3" spans="1:17" x14ac:dyDescent="0.3">
      <c r="A3" s="6" t="s">
        <v>117</v>
      </c>
      <c r="B3" s="6" t="s">
        <v>149</v>
      </c>
    </row>
    <row r="4" spans="1:17" x14ac:dyDescent="0.3">
      <c r="A4" s="6" t="s">
        <v>105</v>
      </c>
      <c r="B4" s="4">
        <v>44287</v>
      </c>
      <c r="C4" s="4">
        <v>44288</v>
      </c>
      <c r="D4" s="4">
        <v>44289</v>
      </c>
      <c r="E4" s="4">
        <v>44290</v>
      </c>
      <c r="F4" s="4">
        <v>44291</v>
      </c>
      <c r="G4" s="4">
        <v>44292</v>
      </c>
      <c r="H4" s="4">
        <v>44293</v>
      </c>
      <c r="I4" s="4">
        <v>44294</v>
      </c>
      <c r="J4" s="4">
        <v>44295</v>
      </c>
      <c r="K4" s="4">
        <v>44296</v>
      </c>
      <c r="L4" s="4">
        <v>44297</v>
      </c>
      <c r="M4" s="4">
        <v>44298</v>
      </c>
      <c r="N4" s="4">
        <v>44299</v>
      </c>
      <c r="O4" s="4">
        <v>44300</v>
      </c>
      <c r="P4" s="4">
        <v>44301</v>
      </c>
      <c r="Q4" t="s">
        <v>106</v>
      </c>
    </row>
    <row r="5" spans="1:17" x14ac:dyDescent="0.3">
      <c r="A5" s="3" t="s">
        <v>17</v>
      </c>
      <c r="B5" s="7">
        <v>12</v>
      </c>
      <c r="C5" s="7">
        <v>28</v>
      </c>
      <c r="D5" s="7">
        <v>23</v>
      </c>
      <c r="E5" s="7">
        <v>24</v>
      </c>
      <c r="F5" s="7">
        <v>14</v>
      </c>
      <c r="G5" s="7">
        <v>8</v>
      </c>
      <c r="H5" s="7">
        <v>21</v>
      </c>
      <c r="I5" s="7">
        <v>1</v>
      </c>
      <c r="J5" s="7">
        <v>30</v>
      </c>
      <c r="K5" s="7">
        <v>23</v>
      </c>
      <c r="L5" s="7">
        <v>21</v>
      </c>
      <c r="M5" s="7">
        <v>14</v>
      </c>
      <c r="N5" s="7">
        <v>13</v>
      </c>
      <c r="O5" s="7">
        <v>28</v>
      </c>
      <c r="P5" s="7">
        <v>1</v>
      </c>
      <c r="Q5" s="7">
        <v>261</v>
      </c>
    </row>
    <row r="6" spans="1:17" x14ac:dyDescent="0.3">
      <c r="A6" s="3" t="s">
        <v>18</v>
      </c>
      <c r="B6" s="7">
        <v>3</v>
      </c>
      <c r="C6" s="7">
        <v>7</v>
      </c>
      <c r="D6" s="7">
        <v>13</v>
      </c>
      <c r="E6" s="7">
        <v>14</v>
      </c>
      <c r="F6" s="7">
        <v>6</v>
      </c>
      <c r="G6" s="7">
        <v>11</v>
      </c>
      <c r="H6" s="7">
        <v>9</v>
      </c>
      <c r="I6" s="7">
        <v>10</v>
      </c>
      <c r="J6" s="7">
        <v>11</v>
      </c>
      <c r="K6" s="7">
        <v>10</v>
      </c>
      <c r="L6" s="7">
        <v>1</v>
      </c>
      <c r="M6" s="7">
        <v>6</v>
      </c>
      <c r="N6" s="7">
        <v>13</v>
      </c>
      <c r="O6" s="7">
        <v>1</v>
      </c>
      <c r="P6" s="7">
        <v>16</v>
      </c>
      <c r="Q6" s="7">
        <v>131</v>
      </c>
    </row>
    <row r="7" spans="1:17" x14ac:dyDescent="0.3">
      <c r="A7" s="3" t="s">
        <v>19</v>
      </c>
      <c r="B7" s="7">
        <v>3</v>
      </c>
      <c r="C7" s="7">
        <v>5</v>
      </c>
      <c r="D7" s="7">
        <v>3</v>
      </c>
      <c r="E7" s="7">
        <v>10</v>
      </c>
      <c r="F7" s="7">
        <v>9</v>
      </c>
      <c r="G7" s="7">
        <v>7</v>
      </c>
      <c r="H7" s="7">
        <v>10</v>
      </c>
      <c r="I7" s="7">
        <v>10</v>
      </c>
      <c r="J7" s="7">
        <v>6</v>
      </c>
      <c r="K7" s="7">
        <v>11</v>
      </c>
      <c r="L7" s="7">
        <v>10</v>
      </c>
      <c r="M7" s="7">
        <v>2</v>
      </c>
      <c r="N7" s="7">
        <v>2</v>
      </c>
      <c r="O7" s="7">
        <v>4</v>
      </c>
      <c r="P7" s="7">
        <v>3</v>
      </c>
      <c r="Q7" s="7">
        <v>95</v>
      </c>
    </row>
    <row r="8" spans="1:17" x14ac:dyDescent="0.3">
      <c r="A8" s="3" t="s">
        <v>20</v>
      </c>
      <c r="B8" s="7">
        <v>8</v>
      </c>
      <c r="C8" s="7">
        <v>8</v>
      </c>
      <c r="D8" s="7">
        <v>5</v>
      </c>
      <c r="E8" s="7">
        <v>6</v>
      </c>
      <c r="F8" s="7">
        <v>7</v>
      </c>
      <c r="G8" s="7">
        <v>1</v>
      </c>
      <c r="H8" s="7">
        <v>10</v>
      </c>
      <c r="I8" s="7">
        <v>1</v>
      </c>
      <c r="J8" s="7">
        <v>3</v>
      </c>
      <c r="K8" s="7">
        <v>3</v>
      </c>
      <c r="L8" s="7">
        <v>5</v>
      </c>
      <c r="M8" s="7">
        <v>7</v>
      </c>
      <c r="N8" s="7">
        <v>6</v>
      </c>
      <c r="O8" s="7">
        <v>3</v>
      </c>
      <c r="P8" s="7">
        <v>4</v>
      </c>
      <c r="Q8" s="7">
        <v>77</v>
      </c>
    </row>
    <row r="9" spans="1:17" x14ac:dyDescent="0.3">
      <c r="A9" s="3" t="s">
        <v>21</v>
      </c>
      <c r="B9" s="7">
        <v>4</v>
      </c>
      <c r="C9" s="7">
        <v>6</v>
      </c>
      <c r="D9" s="7">
        <v>5</v>
      </c>
      <c r="E9" s="7">
        <v>5</v>
      </c>
      <c r="F9" s="7">
        <v>3</v>
      </c>
      <c r="G9" s="7">
        <v>2</v>
      </c>
      <c r="H9" s="7">
        <v>1</v>
      </c>
      <c r="I9" s="7">
        <v>4</v>
      </c>
      <c r="J9" s="7">
        <v>7</v>
      </c>
      <c r="K9" s="7">
        <v>2</v>
      </c>
      <c r="L9" s="7">
        <v>3</v>
      </c>
      <c r="M9" s="7">
        <v>4</v>
      </c>
      <c r="N9" s="7">
        <v>6</v>
      </c>
      <c r="O9" s="7">
        <v>6</v>
      </c>
      <c r="P9" s="7">
        <v>6</v>
      </c>
      <c r="Q9" s="7">
        <v>64</v>
      </c>
    </row>
    <row r="10" spans="1:17" x14ac:dyDescent="0.3">
      <c r="A10" s="3" t="s">
        <v>22</v>
      </c>
      <c r="B10" s="7">
        <v>4</v>
      </c>
      <c r="C10" s="7">
        <v>2</v>
      </c>
      <c r="D10" s="7">
        <v>5</v>
      </c>
      <c r="E10" s="7">
        <v>3</v>
      </c>
      <c r="F10" s="7">
        <v>3</v>
      </c>
      <c r="G10" s="7">
        <v>5</v>
      </c>
      <c r="H10" s="7">
        <v>2</v>
      </c>
      <c r="I10" s="7">
        <v>3</v>
      </c>
      <c r="J10" s="7">
        <v>1</v>
      </c>
      <c r="K10" s="7">
        <v>2</v>
      </c>
      <c r="L10" s="7">
        <v>1</v>
      </c>
      <c r="M10" s="7">
        <v>2</v>
      </c>
      <c r="N10" s="7">
        <v>4</v>
      </c>
      <c r="O10" s="7">
        <v>5</v>
      </c>
      <c r="P10" s="7">
        <v>3</v>
      </c>
      <c r="Q10" s="7">
        <v>45</v>
      </c>
    </row>
    <row r="11" spans="1:17" x14ac:dyDescent="0.3">
      <c r="A11" s="3" t="s">
        <v>23</v>
      </c>
      <c r="B11" s="7">
        <v>2</v>
      </c>
      <c r="C11" s="7">
        <v>2</v>
      </c>
      <c r="D11" s="7">
        <v>4</v>
      </c>
      <c r="E11" s="7">
        <v>3</v>
      </c>
      <c r="F11" s="7">
        <v>3</v>
      </c>
      <c r="G11" s="7">
        <v>1</v>
      </c>
      <c r="H11" s="7">
        <v>1</v>
      </c>
      <c r="I11" s="7">
        <v>2</v>
      </c>
      <c r="J11" s="7">
        <v>3</v>
      </c>
      <c r="K11" s="7">
        <v>2</v>
      </c>
      <c r="L11" s="7">
        <v>3</v>
      </c>
      <c r="M11" s="7">
        <v>3</v>
      </c>
      <c r="N11" s="7">
        <v>3</v>
      </c>
      <c r="O11" s="7">
        <v>3</v>
      </c>
      <c r="P11" s="7">
        <v>2</v>
      </c>
      <c r="Q11" s="7">
        <v>37</v>
      </c>
    </row>
    <row r="12" spans="1:17" x14ac:dyDescent="0.3">
      <c r="A12" s="3" t="s">
        <v>24</v>
      </c>
      <c r="B12" s="7">
        <v>2</v>
      </c>
      <c r="C12" s="7">
        <v>0</v>
      </c>
      <c r="D12" s="7">
        <v>2</v>
      </c>
      <c r="E12" s="7">
        <v>3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2</v>
      </c>
      <c r="L12" s="7">
        <v>1</v>
      </c>
      <c r="M12" s="7">
        <v>2</v>
      </c>
      <c r="N12" s="7">
        <v>1</v>
      </c>
      <c r="O12" s="7">
        <v>1</v>
      </c>
      <c r="P12" s="7">
        <v>2</v>
      </c>
      <c r="Q12" s="7">
        <v>20</v>
      </c>
    </row>
    <row r="13" spans="1:17" x14ac:dyDescent="0.3">
      <c r="A13" s="3" t="s">
        <v>25</v>
      </c>
      <c r="B13" s="7">
        <v>0</v>
      </c>
      <c r="C13" s="7">
        <v>1</v>
      </c>
      <c r="D13" s="7">
        <v>1</v>
      </c>
      <c r="E13" s="7">
        <v>2</v>
      </c>
      <c r="F13" s="7">
        <v>1</v>
      </c>
      <c r="G13" s="7">
        <v>1</v>
      </c>
      <c r="H13" s="7">
        <v>3</v>
      </c>
      <c r="I13" s="7">
        <v>2</v>
      </c>
      <c r="J13" s="7">
        <v>1</v>
      </c>
      <c r="K13" s="7">
        <v>1</v>
      </c>
      <c r="L13" s="7">
        <v>1</v>
      </c>
      <c r="M13" s="7">
        <v>2</v>
      </c>
      <c r="N13" s="7">
        <v>2</v>
      </c>
      <c r="O13" s="7">
        <v>2</v>
      </c>
      <c r="P13" s="7">
        <v>1</v>
      </c>
      <c r="Q13" s="7">
        <v>21</v>
      </c>
    </row>
    <row r="14" spans="1:17" x14ac:dyDescent="0.3">
      <c r="A14" s="3" t="s">
        <v>26</v>
      </c>
      <c r="B14" s="7">
        <v>3</v>
      </c>
      <c r="C14" s="7">
        <v>2</v>
      </c>
      <c r="D14" s="7">
        <v>3</v>
      </c>
      <c r="E14" s="7">
        <v>0</v>
      </c>
      <c r="F14" s="7">
        <v>1</v>
      </c>
      <c r="G14" s="7">
        <v>2</v>
      </c>
      <c r="H14" s="7">
        <v>2</v>
      </c>
      <c r="I14" s="7">
        <v>2</v>
      </c>
      <c r="J14" s="7">
        <v>0</v>
      </c>
      <c r="K14" s="7">
        <v>1</v>
      </c>
      <c r="L14" s="7">
        <v>2</v>
      </c>
      <c r="M14" s="7">
        <v>3</v>
      </c>
      <c r="N14" s="7">
        <v>2</v>
      </c>
      <c r="O14" s="7">
        <v>2</v>
      </c>
      <c r="P14" s="7">
        <v>3</v>
      </c>
      <c r="Q14" s="7">
        <v>28</v>
      </c>
    </row>
    <row r="15" spans="1:17" x14ac:dyDescent="0.3">
      <c r="A15" s="3" t="s">
        <v>27</v>
      </c>
      <c r="B15" s="7">
        <v>9</v>
      </c>
      <c r="C15" s="7">
        <v>12</v>
      </c>
      <c r="D15" s="7">
        <v>11</v>
      </c>
      <c r="E15" s="7">
        <v>9</v>
      </c>
      <c r="F15" s="7">
        <v>13</v>
      </c>
      <c r="G15" s="7">
        <v>11</v>
      </c>
      <c r="H15" s="7">
        <v>11</v>
      </c>
      <c r="I15" s="7">
        <v>6</v>
      </c>
      <c r="J15" s="7">
        <v>15</v>
      </c>
      <c r="K15" s="7">
        <v>4</v>
      </c>
      <c r="L15" s="7">
        <v>12</v>
      </c>
      <c r="M15" s="7">
        <v>11</v>
      </c>
      <c r="N15" s="7">
        <v>3</v>
      </c>
      <c r="O15" s="7">
        <v>14</v>
      </c>
      <c r="P15" s="7">
        <v>9</v>
      </c>
      <c r="Q15" s="7">
        <v>150</v>
      </c>
    </row>
    <row r="16" spans="1:17" x14ac:dyDescent="0.3">
      <c r="A16" s="3" t="s">
        <v>28</v>
      </c>
      <c r="B16" s="7">
        <v>7</v>
      </c>
      <c r="C16" s="7">
        <v>2</v>
      </c>
      <c r="D16" s="7">
        <v>8</v>
      </c>
      <c r="E16" s="7">
        <v>9</v>
      </c>
      <c r="F16" s="7">
        <v>2</v>
      </c>
      <c r="G16" s="7">
        <v>5</v>
      </c>
      <c r="H16" s="7">
        <v>11</v>
      </c>
      <c r="I16" s="7">
        <v>8</v>
      </c>
      <c r="J16" s="7">
        <v>5</v>
      </c>
      <c r="K16" s="7">
        <v>3</v>
      </c>
      <c r="L16" s="7">
        <v>8</v>
      </c>
      <c r="M16" s="7">
        <v>7</v>
      </c>
      <c r="N16" s="7">
        <v>5</v>
      </c>
      <c r="O16" s="7">
        <v>6</v>
      </c>
      <c r="P16" s="7">
        <v>2</v>
      </c>
      <c r="Q16" s="7">
        <v>88</v>
      </c>
    </row>
    <row r="17" spans="1:17" x14ac:dyDescent="0.3">
      <c r="A17" s="3" t="s">
        <v>29</v>
      </c>
      <c r="B17" s="7">
        <v>6</v>
      </c>
      <c r="C17" s="7">
        <v>3</v>
      </c>
      <c r="D17" s="7">
        <v>4</v>
      </c>
      <c r="E17" s="7">
        <v>2</v>
      </c>
      <c r="F17" s="7">
        <v>1</v>
      </c>
      <c r="G17" s="7">
        <v>5</v>
      </c>
      <c r="H17" s="7">
        <v>6</v>
      </c>
      <c r="I17" s="7">
        <v>6</v>
      </c>
      <c r="J17" s="7">
        <v>4</v>
      </c>
      <c r="K17" s="7">
        <v>4</v>
      </c>
      <c r="L17" s="7">
        <v>4</v>
      </c>
      <c r="M17" s="7">
        <v>1</v>
      </c>
      <c r="N17" s="7">
        <v>5</v>
      </c>
      <c r="O17" s="7">
        <v>5</v>
      </c>
      <c r="P17" s="7">
        <v>6</v>
      </c>
      <c r="Q17" s="7">
        <v>62</v>
      </c>
    </row>
    <row r="18" spans="1:17" x14ac:dyDescent="0.3">
      <c r="A18" s="3" t="s">
        <v>30</v>
      </c>
      <c r="B18" s="7">
        <v>4</v>
      </c>
      <c r="C18" s="7">
        <v>5</v>
      </c>
      <c r="D18" s="7">
        <v>4</v>
      </c>
      <c r="E18" s="7">
        <v>2</v>
      </c>
      <c r="F18" s="7">
        <v>4</v>
      </c>
      <c r="G18" s="7">
        <v>5</v>
      </c>
      <c r="H18" s="7">
        <v>2</v>
      </c>
      <c r="I18" s="7">
        <v>2</v>
      </c>
      <c r="J18" s="7">
        <v>1</v>
      </c>
      <c r="K18" s="7">
        <v>3</v>
      </c>
      <c r="L18" s="7">
        <v>3</v>
      </c>
      <c r="M18" s="7">
        <v>3</v>
      </c>
      <c r="N18" s="7">
        <v>2</v>
      </c>
      <c r="O18" s="7">
        <v>4</v>
      </c>
      <c r="P18" s="7">
        <v>2</v>
      </c>
      <c r="Q18" s="7">
        <v>46</v>
      </c>
    </row>
    <row r="19" spans="1:17" x14ac:dyDescent="0.3">
      <c r="A19" s="3" t="s">
        <v>31</v>
      </c>
      <c r="B19" s="7">
        <v>4</v>
      </c>
      <c r="C19" s="7">
        <v>6</v>
      </c>
      <c r="D19" s="7">
        <v>2</v>
      </c>
      <c r="E19" s="7">
        <v>6</v>
      </c>
      <c r="F19" s="7">
        <v>3</v>
      </c>
      <c r="G19" s="7">
        <v>6</v>
      </c>
      <c r="H19" s="7">
        <v>2</v>
      </c>
      <c r="I19" s="7">
        <v>5</v>
      </c>
      <c r="J19" s="7">
        <v>4</v>
      </c>
      <c r="K19" s="7">
        <v>4</v>
      </c>
      <c r="L19" s="7">
        <v>5</v>
      </c>
      <c r="M19" s="7">
        <v>5</v>
      </c>
      <c r="N19" s="7">
        <v>4</v>
      </c>
      <c r="O19" s="7">
        <v>5</v>
      </c>
      <c r="P19" s="7">
        <v>5</v>
      </c>
      <c r="Q19" s="7">
        <v>66</v>
      </c>
    </row>
    <row r="20" spans="1:17" x14ac:dyDescent="0.3">
      <c r="A20" s="3" t="s">
        <v>32</v>
      </c>
      <c r="B20" s="7">
        <v>3</v>
      </c>
      <c r="C20" s="7">
        <v>5</v>
      </c>
      <c r="D20" s="7">
        <v>2</v>
      </c>
      <c r="E20" s="7">
        <v>4</v>
      </c>
      <c r="F20" s="7">
        <v>3</v>
      </c>
      <c r="G20" s="7">
        <v>2</v>
      </c>
      <c r="H20" s="7">
        <v>3</v>
      </c>
      <c r="I20" s="7">
        <v>2</v>
      </c>
      <c r="J20" s="7">
        <v>3</v>
      </c>
      <c r="K20" s="7">
        <v>4</v>
      </c>
      <c r="L20" s="7">
        <v>5</v>
      </c>
      <c r="M20" s="7">
        <v>3</v>
      </c>
      <c r="N20" s="7">
        <v>2</v>
      </c>
      <c r="O20" s="7">
        <v>2</v>
      </c>
      <c r="P20" s="7">
        <v>1</v>
      </c>
      <c r="Q20" s="7">
        <v>44</v>
      </c>
    </row>
    <row r="21" spans="1:17" x14ac:dyDescent="0.3">
      <c r="A21" s="3" t="s">
        <v>33</v>
      </c>
      <c r="B21" s="7">
        <v>4</v>
      </c>
      <c r="C21" s="7">
        <v>3</v>
      </c>
      <c r="D21" s="7">
        <v>5</v>
      </c>
      <c r="E21" s="7">
        <v>3</v>
      </c>
      <c r="F21" s="7">
        <v>3</v>
      </c>
      <c r="G21" s="7">
        <v>4</v>
      </c>
      <c r="H21" s="7">
        <v>3</v>
      </c>
      <c r="I21" s="7">
        <v>4</v>
      </c>
      <c r="J21" s="7">
        <v>2</v>
      </c>
      <c r="K21" s="7">
        <v>4</v>
      </c>
      <c r="L21" s="7">
        <v>3</v>
      </c>
      <c r="M21" s="7">
        <v>3</v>
      </c>
      <c r="N21" s="7">
        <v>3</v>
      </c>
      <c r="O21" s="7">
        <v>3</v>
      </c>
      <c r="P21" s="7">
        <v>5</v>
      </c>
      <c r="Q21" s="7">
        <v>52</v>
      </c>
    </row>
    <row r="22" spans="1:17" x14ac:dyDescent="0.3">
      <c r="A22" s="3" t="s">
        <v>34</v>
      </c>
      <c r="B22" s="7">
        <v>2</v>
      </c>
      <c r="C22" s="7">
        <v>2</v>
      </c>
      <c r="D22" s="7">
        <v>2</v>
      </c>
      <c r="E22" s="7">
        <v>1</v>
      </c>
      <c r="F22" s="7">
        <v>1</v>
      </c>
      <c r="G22" s="7">
        <v>2</v>
      </c>
      <c r="H22" s="7">
        <v>2</v>
      </c>
      <c r="I22" s="7">
        <v>1</v>
      </c>
      <c r="J22" s="7">
        <v>1</v>
      </c>
      <c r="K22" s="7">
        <v>0</v>
      </c>
      <c r="L22" s="7">
        <v>2</v>
      </c>
      <c r="M22" s="7">
        <v>0</v>
      </c>
      <c r="N22" s="7">
        <v>3</v>
      </c>
      <c r="O22" s="7">
        <v>2</v>
      </c>
      <c r="P22" s="7">
        <v>1</v>
      </c>
      <c r="Q22" s="7">
        <v>22</v>
      </c>
    </row>
    <row r="23" spans="1:17" x14ac:dyDescent="0.3">
      <c r="A23" s="3" t="s">
        <v>35</v>
      </c>
      <c r="B23" s="7">
        <v>0</v>
      </c>
      <c r="C23" s="7">
        <v>0</v>
      </c>
      <c r="D23" s="7">
        <v>2</v>
      </c>
      <c r="E23" s="7">
        <v>0</v>
      </c>
      <c r="F23" s="7">
        <v>2</v>
      </c>
      <c r="G23" s="7">
        <v>2</v>
      </c>
      <c r="H23" s="7">
        <v>1</v>
      </c>
      <c r="I23" s="7">
        <v>2</v>
      </c>
      <c r="J23" s="7">
        <v>1</v>
      </c>
      <c r="K23" s="7">
        <v>2</v>
      </c>
      <c r="L23" s="7">
        <v>2</v>
      </c>
      <c r="M23" s="7">
        <v>1</v>
      </c>
      <c r="N23" s="7">
        <v>2</v>
      </c>
      <c r="O23" s="7">
        <v>1</v>
      </c>
      <c r="P23" s="7">
        <v>2</v>
      </c>
      <c r="Q23" s="7">
        <v>20</v>
      </c>
    </row>
    <row r="24" spans="1:17" x14ac:dyDescent="0.3">
      <c r="A24" s="3" t="s">
        <v>36</v>
      </c>
      <c r="B24" s="7">
        <v>2</v>
      </c>
      <c r="C24" s="7">
        <v>1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1</v>
      </c>
      <c r="L24" s="7">
        <v>0</v>
      </c>
      <c r="M24" s="7">
        <v>0</v>
      </c>
      <c r="N24" s="7">
        <v>2</v>
      </c>
      <c r="O24" s="7">
        <v>1</v>
      </c>
      <c r="P24" s="7">
        <v>0</v>
      </c>
      <c r="Q24" s="7">
        <v>10</v>
      </c>
    </row>
    <row r="25" spans="1:17" x14ac:dyDescent="0.3">
      <c r="A25" s="3" t="s">
        <v>5</v>
      </c>
      <c r="B25" s="7">
        <v>14</v>
      </c>
      <c r="C25" s="7">
        <v>10</v>
      </c>
      <c r="D25" s="7">
        <v>4</v>
      </c>
      <c r="E25" s="7">
        <v>8</v>
      </c>
      <c r="F25" s="7">
        <v>2</v>
      </c>
      <c r="G25" s="7">
        <v>6</v>
      </c>
      <c r="H25" s="7">
        <v>11</v>
      </c>
      <c r="I25" s="7">
        <v>13</v>
      </c>
      <c r="J25" s="7">
        <v>14</v>
      </c>
      <c r="K25" s="7">
        <v>2</v>
      </c>
      <c r="L25" s="7">
        <v>11</v>
      </c>
      <c r="M25" s="7">
        <v>3</v>
      </c>
      <c r="N25" s="7">
        <v>8</v>
      </c>
      <c r="O25" s="7">
        <v>10</v>
      </c>
      <c r="P25" s="7">
        <v>12</v>
      </c>
      <c r="Q25" s="7">
        <v>128</v>
      </c>
    </row>
    <row r="26" spans="1:17" x14ac:dyDescent="0.3">
      <c r="A26" s="3" t="s">
        <v>6</v>
      </c>
      <c r="B26" s="7">
        <v>9</v>
      </c>
      <c r="C26" s="7">
        <v>7</v>
      </c>
      <c r="D26" s="7">
        <v>4</v>
      </c>
      <c r="E26" s="7">
        <v>8</v>
      </c>
      <c r="F26" s="7">
        <v>5</v>
      </c>
      <c r="G26" s="7">
        <v>5</v>
      </c>
      <c r="H26" s="7">
        <v>1</v>
      </c>
      <c r="I26" s="7">
        <v>6</v>
      </c>
      <c r="J26" s="7">
        <v>6</v>
      </c>
      <c r="K26" s="7">
        <v>5</v>
      </c>
      <c r="L26" s="7">
        <v>6</v>
      </c>
      <c r="M26" s="7">
        <v>6</v>
      </c>
      <c r="N26" s="7">
        <v>5</v>
      </c>
      <c r="O26" s="7">
        <v>6</v>
      </c>
      <c r="P26" s="7">
        <v>5</v>
      </c>
      <c r="Q26" s="7">
        <v>84</v>
      </c>
    </row>
    <row r="27" spans="1:17" x14ac:dyDescent="0.3">
      <c r="A27" s="3" t="s">
        <v>7</v>
      </c>
      <c r="B27" s="7">
        <v>6</v>
      </c>
      <c r="C27" s="7">
        <v>6</v>
      </c>
      <c r="D27" s="7">
        <v>4</v>
      </c>
      <c r="E27" s="7">
        <v>2</v>
      </c>
      <c r="F27" s="7">
        <v>4</v>
      </c>
      <c r="G27" s="7">
        <v>3</v>
      </c>
      <c r="H27" s="7">
        <v>6</v>
      </c>
      <c r="I27" s="7">
        <v>6</v>
      </c>
      <c r="J27" s="7">
        <v>6</v>
      </c>
      <c r="K27" s="7">
        <v>3</v>
      </c>
      <c r="L27" s="7">
        <v>5</v>
      </c>
      <c r="M27" s="7">
        <v>2</v>
      </c>
      <c r="N27" s="7">
        <v>6</v>
      </c>
      <c r="O27" s="7">
        <v>5</v>
      </c>
      <c r="P27" s="7">
        <v>3</v>
      </c>
      <c r="Q27" s="7">
        <v>67</v>
      </c>
    </row>
    <row r="28" spans="1:17" x14ac:dyDescent="0.3">
      <c r="A28" s="3" t="s">
        <v>8</v>
      </c>
      <c r="B28" s="7">
        <v>5</v>
      </c>
      <c r="C28" s="7">
        <v>5</v>
      </c>
      <c r="D28" s="7">
        <v>4</v>
      </c>
      <c r="E28" s="7">
        <v>5</v>
      </c>
      <c r="F28" s="7">
        <v>2</v>
      </c>
      <c r="G28" s="7">
        <v>5</v>
      </c>
      <c r="H28" s="7">
        <v>3</v>
      </c>
      <c r="I28" s="7">
        <v>4</v>
      </c>
      <c r="J28" s="7">
        <v>6</v>
      </c>
      <c r="K28" s="7">
        <v>4</v>
      </c>
      <c r="L28" s="7">
        <v>3</v>
      </c>
      <c r="M28" s="7">
        <v>5</v>
      </c>
      <c r="N28" s="7">
        <v>6</v>
      </c>
      <c r="O28" s="7">
        <v>2</v>
      </c>
      <c r="P28" s="7">
        <v>4</v>
      </c>
      <c r="Q28" s="7">
        <v>63</v>
      </c>
    </row>
    <row r="29" spans="1:17" x14ac:dyDescent="0.3">
      <c r="A29" s="3" t="s">
        <v>9</v>
      </c>
      <c r="B29" s="7">
        <v>2</v>
      </c>
      <c r="C29" s="7">
        <v>1</v>
      </c>
      <c r="D29" s="7">
        <v>3</v>
      </c>
      <c r="E29" s="7">
        <v>2</v>
      </c>
      <c r="F29" s="7">
        <v>2</v>
      </c>
      <c r="G29" s="7">
        <v>4</v>
      </c>
      <c r="H29" s="7">
        <v>3</v>
      </c>
      <c r="I29" s="7">
        <v>5</v>
      </c>
      <c r="J29" s="7">
        <v>4</v>
      </c>
      <c r="K29" s="7">
        <v>3</v>
      </c>
      <c r="L29" s="7">
        <v>3</v>
      </c>
      <c r="M29" s="7">
        <v>3</v>
      </c>
      <c r="N29" s="7">
        <v>4</v>
      </c>
      <c r="O29" s="7">
        <v>3</v>
      </c>
      <c r="P29" s="7">
        <v>2</v>
      </c>
      <c r="Q29" s="7">
        <v>44</v>
      </c>
    </row>
    <row r="30" spans="1:17" x14ac:dyDescent="0.3">
      <c r="A30" s="3" t="s">
        <v>10</v>
      </c>
      <c r="B30" s="7">
        <v>2</v>
      </c>
      <c r="C30" s="7">
        <v>2</v>
      </c>
      <c r="D30" s="7">
        <v>1</v>
      </c>
      <c r="E30" s="7">
        <v>1</v>
      </c>
      <c r="F30" s="7">
        <v>2</v>
      </c>
      <c r="G30" s="7">
        <v>1</v>
      </c>
      <c r="H30" s="7">
        <v>2</v>
      </c>
      <c r="I30" s="7">
        <v>2</v>
      </c>
      <c r="J30" s="7">
        <v>1</v>
      </c>
      <c r="K30" s="7">
        <v>3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27</v>
      </c>
    </row>
    <row r="31" spans="1:17" x14ac:dyDescent="0.3">
      <c r="A31" s="3" t="s">
        <v>11</v>
      </c>
      <c r="B31" s="7">
        <v>2</v>
      </c>
      <c r="C31" s="7">
        <v>2</v>
      </c>
      <c r="D31" s="7">
        <v>3</v>
      </c>
      <c r="E31" s="7">
        <v>2</v>
      </c>
      <c r="F31" s="7">
        <v>2</v>
      </c>
      <c r="G31" s="7">
        <v>1</v>
      </c>
      <c r="H31" s="7">
        <v>2</v>
      </c>
      <c r="I31" s="7">
        <v>2</v>
      </c>
      <c r="J31" s="7">
        <v>2</v>
      </c>
      <c r="K31" s="7">
        <v>1</v>
      </c>
      <c r="L31" s="7">
        <v>2</v>
      </c>
      <c r="M31" s="7">
        <v>1</v>
      </c>
      <c r="N31" s="7">
        <v>2</v>
      </c>
      <c r="O31" s="7">
        <v>2</v>
      </c>
      <c r="P31" s="7">
        <v>2</v>
      </c>
      <c r="Q31" s="7">
        <v>28</v>
      </c>
    </row>
    <row r="32" spans="1:17" x14ac:dyDescent="0.3">
      <c r="A32" s="3" t="s">
        <v>12</v>
      </c>
      <c r="B32" s="7">
        <v>1</v>
      </c>
      <c r="C32" s="7">
        <v>0</v>
      </c>
      <c r="D32" s="7">
        <v>0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7">
        <v>12</v>
      </c>
    </row>
    <row r="33" spans="1:17" x14ac:dyDescent="0.3">
      <c r="A33" s="3" t="s">
        <v>14</v>
      </c>
      <c r="B33" s="7">
        <v>1</v>
      </c>
      <c r="C33" s="7">
        <v>2</v>
      </c>
      <c r="D33" s="7">
        <v>0</v>
      </c>
      <c r="E33" s="7">
        <v>1</v>
      </c>
      <c r="F33" s="7">
        <v>1</v>
      </c>
      <c r="G33" s="7">
        <v>1</v>
      </c>
      <c r="H33" s="7">
        <v>2</v>
      </c>
      <c r="I33" s="7">
        <v>1</v>
      </c>
      <c r="J33" s="7">
        <v>1</v>
      </c>
      <c r="K33" s="7">
        <v>2</v>
      </c>
      <c r="L33" s="7">
        <v>2</v>
      </c>
      <c r="M33" s="7">
        <v>2</v>
      </c>
      <c r="N33" s="7">
        <v>1</v>
      </c>
      <c r="O33" s="7">
        <v>1</v>
      </c>
      <c r="P33" s="7">
        <v>2</v>
      </c>
      <c r="Q33" s="7">
        <v>20</v>
      </c>
    </row>
    <row r="34" spans="1:17" x14ac:dyDescent="0.3">
      <c r="A34" s="3" t="s">
        <v>16</v>
      </c>
      <c r="B34" s="7">
        <v>2</v>
      </c>
      <c r="C34" s="7">
        <v>2</v>
      </c>
      <c r="D34" s="7">
        <v>1</v>
      </c>
      <c r="E34" s="7">
        <v>1</v>
      </c>
      <c r="F34" s="7">
        <v>1</v>
      </c>
      <c r="G34" s="7">
        <v>1</v>
      </c>
      <c r="H34" s="7">
        <v>2</v>
      </c>
      <c r="I34" s="7">
        <v>0</v>
      </c>
      <c r="J34" s="7">
        <v>0</v>
      </c>
      <c r="K34" s="7">
        <v>1</v>
      </c>
      <c r="L34" s="7">
        <v>2</v>
      </c>
      <c r="M34" s="7">
        <v>2</v>
      </c>
      <c r="N34" s="7">
        <v>1</v>
      </c>
      <c r="O34" s="7">
        <v>1</v>
      </c>
      <c r="P34" s="7">
        <v>1</v>
      </c>
      <c r="Q34" s="7">
        <v>18</v>
      </c>
    </row>
    <row r="35" spans="1:17" x14ac:dyDescent="0.3">
      <c r="A35" s="3" t="s">
        <v>106</v>
      </c>
      <c r="B35" s="7">
        <v>126</v>
      </c>
      <c r="C35" s="7">
        <v>137</v>
      </c>
      <c r="D35" s="7">
        <v>128</v>
      </c>
      <c r="E35" s="7">
        <v>139</v>
      </c>
      <c r="F35" s="7">
        <v>103</v>
      </c>
      <c r="G35" s="7">
        <v>109</v>
      </c>
      <c r="H35" s="7">
        <v>135</v>
      </c>
      <c r="I35" s="7">
        <v>113</v>
      </c>
      <c r="J35" s="7">
        <v>140</v>
      </c>
      <c r="K35" s="7">
        <v>111</v>
      </c>
      <c r="L35" s="7">
        <v>128</v>
      </c>
      <c r="M35" s="7">
        <v>105</v>
      </c>
      <c r="N35" s="7">
        <v>118</v>
      </c>
      <c r="O35" s="7">
        <v>131</v>
      </c>
      <c r="P35" s="7">
        <v>107</v>
      </c>
      <c r="Q35" s="7">
        <v>1830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3"/>
  <sheetViews>
    <sheetView zoomScale="55" zoomScaleNormal="55" workbookViewId="0">
      <selection activeCell="AB46" sqref="AB46"/>
    </sheetView>
  </sheetViews>
  <sheetFormatPr defaultRowHeight="14.4" x14ac:dyDescent="0.3"/>
  <cols>
    <col min="1" max="1" width="8.88671875" style="9"/>
    <col min="2" max="2" width="10.21875" bestFit="1" customWidth="1"/>
    <col min="3" max="3" width="9.109375" bestFit="1" customWidth="1"/>
    <col min="7" max="7" width="9.44140625" customWidth="1"/>
    <col min="8" max="8" width="9.109375" bestFit="1" customWidth="1"/>
    <col min="11" max="11" width="9.21875" bestFit="1" customWidth="1"/>
    <col min="15" max="15" width="9.6640625" customWidth="1"/>
    <col min="19" max="19" width="10.5546875" bestFit="1" customWidth="1"/>
    <col min="21" max="21" width="9.21875" bestFit="1" customWidth="1"/>
    <col min="25" max="25" width="9.21875" bestFit="1" customWidth="1"/>
    <col min="29" max="29" width="9.21875" bestFit="1" customWidth="1"/>
    <col min="31" max="31" width="9.109375" bestFit="1" customWidth="1"/>
    <col min="35" max="35" width="9.109375" bestFit="1" customWidth="1"/>
    <col min="39" max="39" width="9.109375" bestFit="1" customWidth="1"/>
    <col min="43" max="43" width="9.109375" bestFit="1" customWidth="1"/>
    <col min="47" max="47" width="9.109375" bestFit="1" customWidth="1"/>
    <col min="51" max="51" width="9.109375" bestFit="1" customWidth="1"/>
    <col min="55" max="55" width="9.109375" bestFit="1" customWidth="1"/>
    <col min="59" max="59" width="9.109375" bestFit="1" customWidth="1"/>
  </cols>
  <sheetData>
    <row r="1" spans="1:61" ht="15" thickBot="1" x14ac:dyDescent="0.35"/>
    <row r="2" spans="1:61" s="9" customFormat="1" x14ac:dyDescent="0.3">
      <c r="B2" s="24"/>
      <c r="C2" s="25">
        <v>44287</v>
      </c>
      <c r="D2" s="26"/>
      <c r="E2" s="27"/>
      <c r="F2" s="24"/>
      <c r="G2" s="25">
        <v>44288</v>
      </c>
      <c r="H2" s="26"/>
      <c r="I2" s="27"/>
      <c r="J2" s="24"/>
      <c r="K2" s="25">
        <v>44289</v>
      </c>
      <c r="L2" s="26"/>
      <c r="M2" s="27"/>
      <c r="N2" s="24"/>
      <c r="O2" s="25">
        <v>44290</v>
      </c>
      <c r="P2" s="26"/>
      <c r="Q2" s="27"/>
      <c r="R2" s="24"/>
      <c r="S2" s="25">
        <v>44291</v>
      </c>
      <c r="T2" s="26"/>
      <c r="U2" s="27"/>
      <c r="V2" s="24"/>
      <c r="W2" s="25">
        <v>44292</v>
      </c>
      <c r="X2" s="26"/>
      <c r="Y2" s="27"/>
      <c r="Z2" s="24"/>
      <c r="AA2" s="25">
        <v>44293</v>
      </c>
      <c r="AB2" s="26"/>
      <c r="AC2" s="27"/>
      <c r="AD2" s="24"/>
      <c r="AE2" s="25">
        <v>44294</v>
      </c>
      <c r="AF2" s="26"/>
      <c r="AG2" s="27"/>
      <c r="AH2" s="24"/>
      <c r="AI2" s="25">
        <v>44295</v>
      </c>
      <c r="AJ2" s="26"/>
      <c r="AK2" s="27"/>
      <c r="AL2" s="24"/>
      <c r="AM2" s="25">
        <v>44296</v>
      </c>
      <c r="AN2" s="26"/>
      <c r="AO2" s="27"/>
      <c r="AP2" s="24"/>
      <c r="AQ2" s="25">
        <v>44297</v>
      </c>
      <c r="AR2" s="26"/>
      <c r="AS2" s="27"/>
      <c r="AT2" s="24"/>
      <c r="AU2" s="25">
        <v>44298</v>
      </c>
      <c r="AV2" s="26"/>
      <c r="AW2" s="27"/>
      <c r="AX2" s="24"/>
      <c r="AY2" s="25">
        <v>44299</v>
      </c>
      <c r="AZ2" s="26"/>
      <c r="BA2" s="27"/>
      <c r="BB2" s="24"/>
      <c r="BC2" s="25">
        <v>44300</v>
      </c>
      <c r="BD2" s="26"/>
      <c r="BE2" s="27"/>
      <c r="BF2" s="24"/>
      <c r="BG2" s="25">
        <v>44301</v>
      </c>
      <c r="BH2" s="26"/>
      <c r="BI2" s="27"/>
    </row>
    <row r="3" spans="1:61" s="9" customFormat="1" x14ac:dyDescent="0.3">
      <c r="B3" s="20" t="s">
        <v>144</v>
      </c>
      <c r="C3" s="18" t="s">
        <v>43</v>
      </c>
      <c r="D3" s="18" t="s">
        <v>155</v>
      </c>
      <c r="E3" s="21" t="s">
        <v>156</v>
      </c>
      <c r="F3" s="20" t="s">
        <v>144</v>
      </c>
      <c r="G3" s="18" t="s">
        <v>43</v>
      </c>
      <c r="H3" s="18" t="s">
        <v>155</v>
      </c>
      <c r="I3" s="21" t="s">
        <v>156</v>
      </c>
      <c r="J3" s="20" t="s">
        <v>144</v>
      </c>
      <c r="K3" s="18" t="s">
        <v>43</v>
      </c>
      <c r="L3" s="18" t="s">
        <v>159</v>
      </c>
      <c r="M3" s="21" t="s">
        <v>156</v>
      </c>
      <c r="N3" s="20" t="s">
        <v>144</v>
      </c>
      <c r="O3" s="18" t="s">
        <v>43</v>
      </c>
      <c r="P3" s="18" t="s">
        <v>159</v>
      </c>
      <c r="Q3" s="21" t="s">
        <v>156</v>
      </c>
      <c r="R3" s="20" t="s">
        <v>144</v>
      </c>
      <c r="S3" s="18" t="s">
        <v>43</v>
      </c>
      <c r="T3" s="18" t="s">
        <v>159</v>
      </c>
      <c r="U3" s="21" t="s">
        <v>156</v>
      </c>
      <c r="V3" s="20" t="s">
        <v>144</v>
      </c>
      <c r="W3" s="18" t="s">
        <v>43</v>
      </c>
      <c r="X3" s="18" t="s">
        <v>159</v>
      </c>
      <c r="Y3" s="21" t="s">
        <v>156</v>
      </c>
      <c r="Z3" s="20" t="s">
        <v>144</v>
      </c>
      <c r="AA3" s="18" t="s">
        <v>43</v>
      </c>
      <c r="AB3" s="18" t="s">
        <v>159</v>
      </c>
      <c r="AC3" s="21" t="s">
        <v>156</v>
      </c>
      <c r="AD3" s="20" t="s">
        <v>144</v>
      </c>
      <c r="AE3" s="18" t="s">
        <v>43</v>
      </c>
      <c r="AF3" s="18" t="s">
        <v>159</v>
      </c>
      <c r="AG3" s="21" t="s">
        <v>156</v>
      </c>
      <c r="AH3" s="20" t="s">
        <v>144</v>
      </c>
      <c r="AI3" s="18" t="s">
        <v>43</v>
      </c>
      <c r="AJ3" s="18" t="s">
        <v>159</v>
      </c>
      <c r="AK3" s="21" t="s">
        <v>156</v>
      </c>
      <c r="AL3" s="20" t="s">
        <v>144</v>
      </c>
      <c r="AM3" s="18" t="s">
        <v>43</v>
      </c>
      <c r="AN3" s="18" t="s">
        <v>159</v>
      </c>
      <c r="AO3" s="21" t="s">
        <v>156</v>
      </c>
      <c r="AP3" s="20" t="s">
        <v>144</v>
      </c>
      <c r="AQ3" s="18" t="s">
        <v>43</v>
      </c>
      <c r="AR3" s="18" t="s">
        <v>159</v>
      </c>
      <c r="AS3" s="21" t="s">
        <v>156</v>
      </c>
      <c r="AT3" s="20" t="s">
        <v>144</v>
      </c>
      <c r="AU3" s="18" t="s">
        <v>43</v>
      </c>
      <c r="AV3" s="18" t="s">
        <v>159</v>
      </c>
      <c r="AW3" s="21" t="s">
        <v>156</v>
      </c>
      <c r="AX3" s="20" t="s">
        <v>144</v>
      </c>
      <c r="AY3" s="18" t="s">
        <v>43</v>
      </c>
      <c r="AZ3" s="18" t="s">
        <v>159</v>
      </c>
      <c r="BA3" s="21" t="s">
        <v>156</v>
      </c>
      <c r="BB3" s="20" t="s">
        <v>144</v>
      </c>
      <c r="BC3" s="18" t="s">
        <v>43</v>
      </c>
      <c r="BD3" s="18" t="s">
        <v>159</v>
      </c>
      <c r="BE3" s="21" t="s">
        <v>156</v>
      </c>
      <c r="BF3" s="20" t="s">
        <v>144</v>
      </c>
      <c r="BG3" s="18" t="s">
        <v>43</v>
      </c>
      <c r="BH3" s="18" t="s">
        <v>159</v>
      </c>
      <c r="BI3" s="21" t="s">
        <v>156</v>
      </c>
    </row>
    <row r="4" spans="1:61" x14ac:dyDescent="0.3">
      <c r="A4" s="17" t="s">
        <v>17</v>
      </c>
      <c r="B4" s="22">
        <f>VLOOKUP(A4,'OPN STK'!$A$1:$E$31,4,0)</f>
        <v>44</v>
      </c>
      <c r="C4" s="19">
        <v>14</v>
      </c>
      <c r="D4" s="19">
        <f>'Stock Transfer'!Q3</f>
        <v>8</v>
      </c>
      <c r="E4" s="23">
        <f>B4-C4+D4</f>
        <v>38</v>
      </c>
      <c r="F4" s="22">
        <f t="shared" ref="F4:F33" si="0">MAX(E4,0)</f>
        <v>38</v>
      </c>
      <c r="G4" s="19">
        <v>9</v>
      </c>
      <c r="H4" s="19">
        <f>'Stock Transfer'!R3</f>
        <v>10</v>
      </c>
      <c r="I4" s="23">
        <f>F4-G4+H4</f>
        <v>39</v>
      </c>
      <c r="J4" s="22">
        <f>MAX(I4,0)</f>
        <v>39</v>
      </c>
      <c r="K4" s="31">
        <v>13</v>
      </c>
      <c r="L4" s="19">
        <f>'Stock Transfer'!S3</f>
        <v>15</v>
      </c>
      <c r="M4" s="23">
        <f>J4-K4+L4</f>
        <v>41</v>
      </c>
      <c r="N4" s="22">
        <f>MAX(M4,0)</f>
        <v>41</v>
      </c>
      <c r="O4" s="31">
        <v>6</v>
      </c>
      <c r="P4" s="19">
        <f>'Stock Transfer'!T3</f>
        <v>8</v>
      </c>
      <c r="Q4" s="23">
        <f>N4-O4+P4</f>
        <v>43</v>
      </c>
      <c r="R4" s="22">
        <f>MAX(Q4,0)</f>
        <v>43</v>
      </c>
      <c r="S4" s="31">
        <v>21</v>
      </c>
      <c r="T4" s="19">
        <f>'Stock Transfer'!U3</f>
        <v>13</v>
      </c>
      <c r="U4" s="23">
        <f>R4-S4+T4</f>
        <v>35</v>
      </c>
      <c r="V4" s="22">
        <f>MAX(U4,0)</f>
        <v>35</v>
      </c>
      <c r="W4" s="31">
        <v>18</v>
      </c>
      <c r="X4" s="19">
        <f>'Stock Transfer'!V3</f>
        <v>7</v>
      </c>
      <c r="Y4" s="23">
        <f>V4-W4+X4</f>
        <v>24</v>
      </c>
      <c r="Z4" s="22">
        <f>MAX(Y4,0)</f>
        <v>24</v>
      </c>
      <c r="AA4" s="31">
        <v>2</v>
      </c>
      <c r="AB4" s="19">
        <f>'Stock Transfer'!W3</f>
        <v>14</v>
      </c>
      <c r="AC4" s="23">
        <f>Z4-AA4+AB4</f>
        <v>36</v>
      </c>
      <c r="AD4" s="22">
        <f>MAX(AC4,0)</f>
        <v>36</v>
      </c>
      <c r="AE4" s="31">
        <v>24</v>
      </c>
      <c r="AF4" s="19">
        <f>'Stock Transfer'!X3</f>
        <v>11</v>
      </c>
      <c r="AG4" s="23">
        <f>AD4-AE4+AF4</f>
        <v>23</v>
      </c>
      <c r="AH4" s="22">
        <f>MAX(AG4,0)</f>
        <v>23</v>
      </c>
      <c r="AI4" s="31">
        <v>5</v>
      </c>
      <c r="AJ4" s="19">
        <f>'Stock Transfer'!Y3</f>
        <v>17</v>
      </c>
      <c r="AK4" s="23">
        <f>AH4-AI4+AJ4</f>
        <v>35</v>
      </c>
      <c r="AL4" s="22">
        <f>MAX(AK4,0)</f>
        <v>35</v>
      </c>
      <c r="AM4" s="31">
        <v>13</v>
      </c>
      <c r="AN4" s="19">
        <f>'Stock Transfer'!Z3</f>
        <v>14</v>
      </c>
      <c r="AO4" s="23">
        <f>AL4-AM4+AN4</f>
        <v>36</v>
      </c>
      <c r="AP4" s="22">
        <f>MAX(AO4,0)</f>
        <v>36</v>
      </c>
      <c r="AQ4" s="31">
        <v>9</v>
      </c>
      <c r="AR4" s="19">
        <f>'Stock Transfer'!AA3</f>
        <v>19</v>
      </c>
      <c r="AS4" s="23">
        <f>AP4-AQ4+AR4</f>
        <v>46</v>
      </c>
      <c r="AT4" s="22">
        <f>MAX(AS4,0)</f>
        <v>46</v>
      </c>
      <c r="AU4" s="31">
        <v>23</v>
      </c>
      <c r="AV4" s="19">
        <f>'Stock Transfer'!AB3</f>
        <v>11</v>
      </c>
      <c r="AW4" s="23">
        <f>AT4-AU4+AV4</f>
        <v>34</v>
      </c>
      <c r="AX4" s="22">
        <f>MAX(AW4,0)</f>
        <v>34</v>
      </c>
      <c r="AY4" s="31">
        <v>25</v>
      </c>
      <c r="AZ4" s="19">
        <f>'Stock Transfer'!AC3</f>
        <v>13</v>
      </c>
      <c r="BA4" s="23">
        <f>AX4-AY4+AZ4</f>
        <v>22</v>
      </c>
      <c r="BB4" s="22">
        <f>MAX(BA4,0)</f>
        <v>22</v>
      </c>
      <c r="BC4" s="31">
        <v>2</v>
      </c>
      <c r="BD4" s="19">
        <f>'Stock Transfer'!AD3</f>
        <v>12</v>
      </c>
      <c r="BE4" s="23">
        <f>BB4-BC4+BD4</f>
        <v>32</v>
      </c>
      <c r="BF4" s="22">
        <f>MAX(BE4,0)</f>
        <v>32</v>
      </c>
      <c r="BG4" s="31">
        <v>26</v>
      </c>
      <c r="BH4" s="19">
        <f>'Stock Transfer'!AE3</f>
        <v>12</v>
      </c>
      <c r="BI4" s="23">
        <f>BF4-BG4+BH4</f>
        <v>18</v>
      </c>
    </row>
    <row r="5" spans="1:61" x14ac:dyDescent="0.3">
      <c r="A5" s="17" t="s">
        <v>18</v>
      </c>
      <c r="B5" s="22">
        <f>VLOOKUP(A5,'OPN STK'!$A$1:$E$31,4,0)</f>
        <v>24</v>
      </c>
      <c r="C5" s="19">
        <v>13</v>
      </c>
      <c r="D5" s="19">
        <f>'Stock Transfer'!Q4</f>
        <v>5</v>
      </c>
      <c r="E5" s="23">
        <f t="shared" ref="E5:E33" si="1">B5-C5+D5</f>
        <v>16</v>
      </c>
      <c r="F5" s="22">
        <f t="shared" si="0"/>
        <v>16</v>
      </c>
      <c r="G5" s="19">
        <v>5</v>
      </c>
      <c r="H5" s="19">
        <f>'Stock Transfer'!R4</f>
        <v>5</v>
      </c>
      <c r="I5" s="23">
        <f t="shared" ref="I5:I33" si="2">F5-G5+H5</f>
        <v>16</v>
      </c>
      <c r="J5" s="22">
        <f t="shared" ref="J5:J33" si="3">MAX(I5,0)</f>
        <v>16</v>
      </c>
      <c r="K5" s="31">
        <v>4</v>
      </c>
      <c r="L5" s="19">
        <f>'Stock Transfer'!S4</f>
        <v>8</v>
      </c>
      <c r="M5" s="23">
        <f t="shared" ref="M5:M33" si="4">J5-K5+L5</f>
        <v>20</v>
      </c>
      <c r="N5" s="22">
        <f t="shared" ref="N5:N33" si="5">MAX(M5,0)</f>
        <v>20</v>
      </c>
      <c r="O5" s="31">
        <v>2</v>
      </c>
      <c r="P5" s="19">
        <f>'Stock Transfer'!T4</f>
        <v>7</v>
      </c>
      <c r="Q5" s="23">
        <f t="shared" ref="Q5:Q33" si="6">N5-O5+P5</f>
        <v>25</v>
      </c>
      <c r="R5" s="22">
        <f t="shared" ref="R5:R33" si="7">MAX(Q5,0)</f>
        <v>25</v>
      </c>
      <c r="S5" s="31">
        <v>7</v>
      </c>
      <c r="T5" s="19">
        <f>'Stock Transfer'!U4</f>
        <v>6</v>
      </c>
      <c r="U5" s="23">
        <f t="shared" ref="U5:U33" si="8">R5-S5+T5</f>
        <v>24</v>
      </c>
      <c r="V5" s="22">
        <f t="shared" ref="V5:V33" si="9">MAX(U5,0)</f>
        <v>24</v>
      </c>
      <c r="W5" s="31">
        <v>3</v>
      </c>
      <c r="X5" s="19">
        <f>'Stock Transfer'!V4</f>
        <v>7</v>
      </c>
      <c r="Y5" s="23">
        <f t="shared" ref="Y5:Y33" si="10">V5-W5+X5</f>
        <v>28</v>
      </c>
      <c r="Z5" s="22">
        <f t="shared" ref="Z5:Z33" si="11">MAX(Y5,0)</f>
        <v>28</v>
      </c>
      <c r="AA5" s="31">
        <v>7</v>
      </c>
      <c r="AB5" s="19">
        <f>'Stock Transfer'!W4</f>
        <v>4</v>
      </c>
      <c r="AC5" s="23">
        <f t="shared" ref="AC5:AC33" si="12">Z5-AA5+AB5</f>
        <v>25</v>
      </c>
      <c r="AD5" s="22">
        <f t="shared" ref="AD5:AD33" si="13">MAX(AC5,0)</f>
        <v>25</v>
      </c>
      <c r="AE5" s="31">
        <v>3</v>
      </c>
      <c r="AF5" s="19">
        <f>'Stock Transfer'!X4</f>
        <v>6</v>
      </c>
      <c r="AG5" s="23">
        <f t="shared" ref="AG5:AG33" si="14">AD5-AE5+AF5</f>
        <v>28</v>
      </c>
      <c r="AH5" s="22">
        <f t="shared" ref="AH5:AH33" si="15">MAX(AG5,0)</f>
        <v>28</v>
      </c>
      <c r="AI5" s="31">
        <v>1</v>
      </c>
      <c r="AJ5" s="19">
        <f>'Stock Transfer'!Y4</f>
        <v>7</v>
      </c>
      <c r="AK5" s="23">
        <f t="shared" ref="AK5:AK33" si="16">AH5-AI5+AJ5</f>
        <v>34</v>
      </c>
      <c r="AL5" s="22">
        <f t="shared" ref="AL5:AL33" si="17">MAX(AK5,0)</f>
        <v>34</v>
      </c>
      <c r="AM5" s="31">
        <v>3</v>
      </c>
      <c r="AN5" s="19">
        <f>'Stock Transfer'!Z4</f>
        <v>5</v>
      </c>
      <c r="AO5" s="23">
        <f t="shared" ref="AO5:AO33" si="18">AL5-AM5+AN5</f>
        <v>36</v>
      </c>
      <c r="AP5" s="22">
        <f t="shared" ref="AP5:AP33" si="19">MAX(AO5,0)</f>
        <v>36</v>
      </c>
      <c r="AQ5" s="31">
        <v>13</v>
      </c>
      <c r="AR5" s="19">
        <f>'Stock Transfer'!AA4</f>
        <v>5</v>
      </c>
      <c r="AS5" s="23">
        <f t="shared" ref="AS5:AS33" si="20">AP5-AQ5+AR5</f>
        <v>28</v>
      </c>
      <c r="AT5" s="22">
        <f t="shared" ref="AT5:AT33" si="21">MAX(AS5,0)</f>
        <v>28</v>
      </c>
      <c r="AU5" s="31">
        <v>10</v>
      </c>
      <c r="AV5" s="19">
        <f>'Stock Transfer'!AB4</f>
        <v>7</v>
      </c>
      <c r="AW5" s="23">
        <f t="shared" ref="AW5:AW33" si="22">AT5-AU5+AV5</f>
        <v>25</v>
      </c>
      <c r="AX5" s="22">
        <f t="shared" ref="AX5:AX33" si="23">MAX(AW5,0)</f>
        <v>25</v>
      </c>
      <c r="AY5" s="31">
        <v>3</v>
      </c>
      <c r="AZ5" s="19">
        <f>'Stock Transfer'!AC4</f>
        <v>4</v>
      </c>
      <c r="BA5" s="23">
        <f t="shared" ref="BA5:BA33" si="24">AX5-AY5+AZ5</f>
        <v>26</v>
      </c>
      <c r="BB5" s="22">
        <f t="shared" ref="BB5:BB33" si="25">MAX(BA5,0)</f>
        <v>26</v>
      </c>
      <c r="BC5" s="31">
        <v>10</v>
      </c>
      <c r="BD5" s="19">
        <f>'Stock Transfer'!AD4</f>
        <v>6</v>
      </c>
      <c r="BE5" s="23">
        <f t="shared" ref="BE5:BE33" si="26">BB5-BC5+BD5</f>
        <v>22</v>
      </c>
      <c r="BF5" s="22">
        <f t="shared" ref="BF5:BF33" si="27">MAX(BE5,0)</f>
        <v>22</v>
      </c>
      <c r="BG5" s="31">
        <v>3</v>
      </c>
      <c r="BH5" s="19">
        <f>'Stock Transfer'!AE4</f>
        <v>8</v>
      </c>
      <c r="BI5" s="23">
        <f t="shared" ref="BI5:BI33" si="28">BF5-BG5+BH5</f>
        <v>27</v>
      </c>
    </row>
    <row r="6" spans="1:61" x14ac:dyDescent="0.3">
      <c r="A6" s="17" t="s">
        <v>19</v>
      </c>
      <c r="B6" s="22">
        <f>VLOOKUP(A6,'OPN STK'!$A$1:$E$31,4,0)</f>
        <v>12</v>
      </c>
      <c r="C6" s="19">
        <v>8</v>
      </c>
      <c r="D6" s="19">
        <f>'Stock Transfer'!Q5</f>
        <v>6</v>
      </c>
      <c r="E6" s="23">
        <f t="shared" si="1"/>
        <v>10</v>
      </c>
      <c r="F6" s="22">
        <f t="shared" si="0"/>
        <v>10</v>
      </c>
      <c r="G6" s="19">
        <v>5</v>
      </c>
      <c r="H6" s="19">
        <f>'Stock Transfer'!R5</f>
        <v>5</v>
      </c>
      <c r="I6" s="23">
        <f t="shared" si="2"/>
        <v>10</v>
      </c>
      <c r="J6" s="22">
        <f t="shared" si="3"/>
        <v>10</v>
      </c>
      <c r="K6" s="31">
        <v>7</v>
      </c>
      <c r="L6" s="19">
        <f>'Stock Transfer'!S5</f>
        <v>4</v>
      </c>
      <c r="M6" s="23">
        <f t="shared" si="4"/>
        <v>7</v>
      </c>
      <c r="N6" s="22">
        <f t="shared" si="5"/>
        <v>7</v>
      </c>
      <c r="O6" s="31">
        <v>0</v>
      </c>
      <c r="P6" s="19">
        <f>'Stock Transfer'!T5</f>
        <v>4</v>
      </c>
      <c r="Q6" s="23">
        <f t="shared" si="6"/>
        <v>11</v>
      </c>
      <c r="R6" s="22">
        <f t="shared" si="7"/>
        <v>11</v>
      </c>
      <c r="S6" s="31">
        <v>0</v>
      </c>
      <c r="T6" s="19">
        <f>'Stock Transfer'!U5</f>
        <v>6</v>
      </c>
      <c r="U6" s="23">
        <f t="shared" si="8"/>
        <v>17</v>
      </c>
      <c r="V6" s="22">
        <f t="shared" si="9"/>
        <v>17</v>
      </c>
      <c r="W6" s="31">
        <v>6</v>
      </c>
      <c r="X6" s="19">
        <f>'Stock Transfer'!V5</f>
        <v>6</v>
      </c>
      <c r="Y6" s="23">
        <f t="shared" si="10"/>
        <v>17</v>
      </c>
      <c r="Z6" s="22">
        <f t="shared" si="11"/>
        <v>17</v>
      </c>
      <c r="AA6" s="31">
        <v>5</v>
      </c>
      <c r="AB6" s="19">
        <f>'Stock Transfer'!W5</f>
        <v>5</v>
      </c>
      <c r="AC6" s="23">
        <f t="shared" si="12"/>
        <v>17</v>
      </c>
      <c r="AD6" s="22">
        <f t="shared" si="13"/>
        <v>17</v>
      </c>
      <c r="AE6" s="31">
        <v>0</v>
      </c>
      <c r="AF6" s="19">
        <f>'Stock Transfer'!X5</f>
        <v>7</v>
      </c>
      <c r="AG6" s="23">
        <f t="shared" si="14"/>
        <v>24</v>
      </c>
      <c r="AH6" s="22">
        <f t="shared" si="15"/>
        <v>24</v>
      </c>
      <c r="AI6" s="31">
        <v>4</v>
      </c>
      <c r="AJ6" s="19">
        <f>'Stock Transfer'!Y5</f>
        <v>6</v>
      </c>
      <c r="AK6" s="23">
        <f t="shared" si="16"/>
        <v>26</v>
      </c>
      <c r="AL6" s="22">
        <f t="shared" si="17"/>
        <v>26</v>
      </c>
      <c r="AM6" s="31">
        <v>1</v>
      </c>
      <c r="AN6" s="19">
        <f>'Stock Transfer'!Z5</f>
        <v>8</v>
      </c>
      <c r="AO6" s="23">
        <f t="shared" si="18"/>
        <v>33</v>
      </c>
      <c r="AP6" s="22">
        <f t="shared" si="19"/>
        <v>33</v>
      </c>
      <c r="AQ6" s="31">
        <v>1</v>
      </c>
      <c r="AR6" s="19">
        <f>'Stock Transfer'!AA5</f>
        <v>7</v>
      </c>
      <c r="AS6" s="23">
        <f t="shared" si="20"/>
        <v>39</v>
      </c>
      <c r="AT6" s="22">
        <f t="shared" si="21"/>
        <v>39</v>
      </c>
      <c r="AU6" s="31">
        <v>9</v>
      </c>
      <c r="AV6" s="19">
        <f>'Stock Transfer'!AB5</f>
        <v>4</v>
      </c>
      <c r="AW6" s="23">
        <f t="shared" si="22"/>
        <v>34</v>
      </c>
      <c r="AX6" s="22">
        <f t="shared" si="23"/>
        <v>34</v>
      </c>
      <c r="AY6" s="31">
        <v>11</v>
      </c>
      <c r="AZ6" s="19">
        <f>'Stock Transfer'!AC5</f>
        <v>8</v>
      </c>
      <c r="BA6" s="23">
        <f t="shared" si="24"/>
        <v>31</v>
      </c>
      <c r="BB6" s="22">
        <f t="shared" si="25"/>
        <v>31</v>
      </c>
      <c r="BC6" s="31">
        <v>10</v>
      </c>
      <c r="BD6" s="19">
        <f>'Stock Transfer'!AD5</f>
        <v>5</v>
      </c>
      <c r="BE6" s="23">
        <f t="shared" si="26"/>
        <v>26</v>
      </c>
      <c r="BF6" s="22">
        <f t="shared" si="27"/>
        <v>26</v>
      </c>
      <c r="BG6" s="31">
        <v>9</v>
      </c>
      <c r="BH6" s="19">
        <f>'Stock Transfer'!AE5</f>
        <v>7</v>
      </c>
      <c r="BI6" s="23">
        <f t="shared" si="28"/>
        <v>24</v>
      </c>
    </row>
    <row r="7" spans="1:61" x14ac:dyDescent="0.3">
      <c r="A7" s="17" t="s">
        <v>20</v>
      </c>
      <c r="B7" s="22">
        <f>VLOOKUP(A7,'OPN STK'!$A$1:$E$31,4,0)</f>
        <v>14</v>
      </c>
      <c r="C7" s="19">
        <v>1</v>
      </c>
      <c r="D7" s="19">
        <f>'Stock Transfer'!Q6</f>
        <v>3</v>
      </c>
      <c r="E7" s="23">
        <f t="shared" si="1"/>
        <v>16</v>
      </c>
      <c r="F7" s="22">
        <f t="shared" si="0"/>
        <v>16</v>
      </c>
      <c r="G7" s="19">
        <v>1</v>
      </c>
      <c r="H7" s="19">
        <f>'Stock Transfer'!R6</f>
        <v>4</v>
      </c>
      <c r="I7" s="23">
        <f t="shared" si="2"/>
        <v>19</v>
      </c>
      <c r="J7" s="22">
        <f t="shared" si="3"/>
        <v>19</v>
      </c>
      <c r="K7" s="31">
        <v>3</v>
      </c>
      <c r="L7" s="19">
        <f>'Stock Transfer'!S6</f>
        <v>4</v>
      </c>
      <c r="M7" s="23">
        <f t="shared" si="4"/>
        <v>20</v>
      </c>
      <c r="N7" s="22">
        <f t="shared" si="5"/>
        <v>20</v>
      </c>
      <c r="O7" s="31">
        <v>2</v>
      </c>
      <c r="P7" s="19">
        <f>'Stock Transfer'!T6</f>
        <v>3</v>
      </c>
      <c r="Q7" s="23">
        <f t="shared" si="6"/>
        <v>21</v>
      </c>
      <c r="R7" s="22">
        <f t="shared" si="7"/>
        <v>21</v>
      </c>
      <c r="S7" s="31">
        <v>1</v>
      </c>
      <c r="T7" s="19">
        <f>'Stock Transfer'!U6</f>
        <v>4</v>
      </c>
      <c r="U7" s="23">
        <f t="shared" si="8"/>
        <v>24</v>
      </c>
      <c r="V7" s="22">
        <f t="shared" si="9"/>
        <v>24</v>
      </c>
      <c r="W7" s="31">
        <v>7</v>
      </c>
      <c r="X7" s="19">
        <f>'Stock Transfer'!V6</f>
        <v>4</v>
      </c>
      <c r="Y7" s="23">
        <f t="shared" si="10"/>
        <v>21</v>
      </c>
      <c r="Z7" s="22">
        <f t="shared" si="11"/>
        <v>21</v>
      </c>
      <c r="AA7" s="31">
        <v>2</v>
      </c>
      <c r="AB7" s="19">
        <f>'Stock Transfer'!W6</f>
        <v>4</v>
      </c>
      <c r="AC7" s="23">
        <f t="shared" si="12"/>
        <v>23</v>
      </c>
      <c r="AD7" s="22">
        <f t="shared" si="13"/>
        <v>23</v>
      </c>
      <c r="AE7" s="31">
        <v>7</v>
      </c>
      <c r="AF7" s="19">
        <f>'Stock Transfer'!X6</f>
        <v>5</v>
      </c>
      <c r="AG7" s="23">
        <f t="shared" si="14"/>
        <v>21</v>
      </c>
      <c r="AH7" s="22">
        <f t="shared" si="15"/>
        <v>21</v>
      </c>
      <c r="AI7" s="31">
        <v>6</v>
      </c>
      <c r="AJ7" s="19">
        <f>'Stock Transfer'!Y6</f>
        <v>4</v>
      </c>
      <c r="AK7" s="23">
        <f t="shared" si="16"/>
        <v>19</v>
      </c>
      <c r="AL7" s="22">
        <f t="shared" si="17"/>
        <v>19</v>
      </c>
      <c r="AM7" s="31">
        <v>6</v>
      </c>
      <c r="AN7" s="19">
        <f>'Stock Transfer'!Z6</f>
        <v>4</v>
      </c>
      <c r="AO7" s="23">
        <f t="shared" si="18"/>
        <v>17</v>
      </c>
      <c r="AP7" s="22">
        <f t="shared" si="19"/>
        <v>17</v>
      </c>
      <c r="AQ7" s="31">
        <v>4</v>
      </c>
      <c r="AR7" s="19">
        <f>'Stock Transfer'!AA6</f>
        <v>6</v>
      </c>
      <c r="AS7" s="23">
        <f t="shared" si="20"/>
        <v>19</v>
      </c>
      <c r="AT7" s="22">
        <f t="shared" si="21"/>
        <v>19</v>
      </c>
      <c r="AU7" s="31">
        <v>0</v>
      </c>
      <c r="AV7" s="19">
        <f>'Stock Transfer'!AB6</f>
        <v>5</v>
      </c>
      <c r="AW7" s="23">
        <f t="shared" si="22"/>
        <v>24</v>
      </c>
      <c r="AX7" s="22">
        <f t="shared" si="23"/>
        <v>24</v>
      </c>
      <c r="AY7" s="31">
        <v>5</v>
      </c>
      <c r="AZ7" s="19">
        <f>'Stock Transfer'!AC6</f>
        <v>7</v>
      </c>
      <c r="BA7" s="23">
        <f t="shared" si="24"/>
        <v>26</v>
      </c>
      <c r="BB7" s="22">
        <f t="shared" si="25"/>
        <v>26</v>
      </c>
      <c r="BC7" s="31">
        <v>6</v>
      </c>
      <c r="BD7" s="19">
        <f>'Stock Transfer'!AD6</f>
        <v>5</v>
      </c>
      <c r="BE7" s="23">
        <f t="shared" si="26"/>
        <v>25</v>
      </c>
      <c r="BF7" s="22">
        <f t="shared" si="27"/>
        <v>25</v>
      </c>
      <c r="BG7" s="31">
        <v>8</v>
      </c>
      <c r="BH7" s="19">
        <f>'Stock Transfer'!AE6</f>
        <v>7</v>
      </c>
      <c r="BI7" s="23">
        <f t="shared" si="28"/>
        <v>24</v>
      </c>
    </row>
    <row r="8" spans="1:61" x14ac:dyDescent="0.3">
      <c r="A8" s="17" t="s">
        <v>21</v>
      </c>
      <c r="B8" s="22">
        <f>VLOOKUP(A8,'OPN STK'!$A$1:$E$31,4,0)</f>
        <v>13</v>
      </c>
      <c r="C8" s="19">
        <v>2</v>
      </c>
      <c r="D8" s="19">
        <f>'Stock Transfer'!Q7</f>
        <v>4</v>
      </c>
      <c r="E8" s="23">
        <f t="shared" si="1"/>
        <v>15</v>
      </c>
      <c r="F8" s="22">
        <f t="shared" si="0"/>
        <v>15</v>
      </c>
      <c r="G8" s="19">
        <v>0</v>
      </c>
      <c r="H8" s="19">
        <f>'Stock Transfer'!R7</f>
        <v>4</v>
      </c>
      <c r="I8" s="23">
        <f t="shared" si="2"/>
        <v>19</v>
      </c>
      <c r="J8" s="22">
        <f t="shared" si="3"/>
        <v>19</v>
      </c>
      <c r="K8" s="31">
        <v>0</v>
      </c>
      <c r="L8" s="19">
        <f>'Stock Transfer'!S7</f>
        <v>4</v>
      </c>
      <c r="M8" s="23">
        <f t="shared" si="4"/>
        <v>23</v>
      </c>
      <c r="N8" s="22">
        <f t="shared" si="5"/>
        <v>23</v>
      </c>
      <c r="O8" s="31">
        <v>4</v>
      </c>
      <c r="P8" s="19">
        <f>'Stock Transfer'!T7</f>
        <v>3</v>
      </c>
      <c r="Q8" s="23">
        <f t="shared" si="6"/>
        <v>22</v>
      </c>
      <c r="R8" s="22">
        <f t="shared" si="7"/>
        <v>22</v>
      </c>
      <c r="S8" s="31">
        <v>3</v>
      </c>
      <c r="T8" s="19">
        <f>'Stock Transfer'!U7</f>
        <v>3</v>
      </c>
      <c r="U8" s="23">
        <f t="shared" si="8"/>
        <v>22</v>
      </c>
      <c r="V8" s="22">
        <f t="shared" si="9"/>
        <v>22</v>
      </c>
      <c r="W8" s="31">
        <v>7</v>
      </c>
      <c r="X8" s="19">
        <f>'Stock Transfer'!V7</f>
        <v>3</v>
      </c>
      <c r="Y8" s="23">
        <f t="shared" si="10"/>
        <v>18</v>
      </c>
      <c r="Z8" s="22">
        <f t="shared" si="11"/>
        <v>18</v>
      </c>
      <c r="AA8" s="31">
        <v>4</v>
      </c>
      <c r="AB8" s="19">
        <f>'Stock Transfer'!W7</f>
        <v>4</v>
      </c>
      <c r="AC8" s="23">
        <f t="shared" si="12"/>
        <v>18</v>
      </c>
      <c r="AD8" s="22">
        <f t="shared" si="13"/>
        <v>18</v>
      </c>
      <c r="AE8" s="31">
        <v>2</v>
      </c>
      <c r="AF8" s="19">
        <f>'Stock Transfer'!X7</f>
        <v>3</v>
      </c>
      <c r="AG8" s="23">
        <f t="shared" si="14"/>
        <v>19</v>
      </c>
      <c r="AH8" s="22">
        <f t="shared" si="15"/>
        <v>19</v>
      </c>
      <c r="AI8" s="31">
        <v>0</v>
      </c>
      <c r="AJ8" s="19">
        <f>'Stock Transfer'!Y7</f>
        <v>3</v>
      </c>
      <c r="AK8" s="23">
        <f t="shared" si="16"/>
        <v>22</v>
      </c>
      <c r="AL8" s="22">
        <f t="shared" si="17"/>
        <v>22</v>
      </c>
      <c r="AM8" s="31">
        <v>3</v>
      </c>
      <c r="AN8" s="19">
        <f>'Stock Transfer'!Z7</f>
        <v>2</v>
      </c>
      <c r="AO8" s="23">
        <f t="shared" si="18"/>
        <v>21</v>
      </c>
      <c r="AP8" s="22">
        <f t="shared" si="19"/>
        <v>21</v>
      </c>
      <c r="AQ8" s="31">
        <v>3</v>
      </c>
      <c r="AR8" s="19">
        <f>'Stock Transfer'!AA7</f>
        <v>3</v>
      </c>
      <c r="AS8" s="23">
        <f t="shared" si="20"/>
        <v>21</v>
      </c>
      <c r="AT8" s="22">
        <f t="shared" si="21"/>
        <v>21</v>
      </c>
      <c r="AU8" s="31">
        <v>4</v>
      </c>
      <c r="AV8" s="19">
        <f>'Stock Transfer'!AB7</f>
        <v>2</v>
      </c>
      <c r="AW8" s="23">
        <f t="shared" si="22"/>
        <v>19</v>
      </c>
      <c r="AX8" s="22">
        <f t="shared" si="23"/>
        <v>19</v>
      </c>
      <c r="AY8" s="31">
        <v>0</v>
      </c>
      <c r="AZ8" s="19">
        <f>'Stock Transfer'!AC7</f>
        <v>2</v>
      </c>
      <c r="BA8" s="23">
        <f t="shared" si="24"/>
        <v>21</v>
      </c>
      <c r="BB8" s="22">
        <f t="shared" si="25"/>
        <v>21</v>
      </c>
      <c r="BC8" s="31">
        <v>0</v>
      </c>
      <c r="BD8" s="19">
        <f>'Stock Transfer'!AD7</f>
        <v>3</v>
      </c>
      <c r="BE8" s="23">
        <f t="shared" si="26"/>
        <v>24</v>
      </c>
      <c r="BF8" s="22">
        <f t="shared" si="27"/>
        <v>24</v>
      </c>
      <c r="BG8" s="31">
        <v>0</v>
      </c>
      <c r="BH8" s="19">
        <f>'Stock Transfer'!AE7</f>
        <v>3</v>
      </c>
      <c r="BI8" s="23">
        <f t="shared" si="28"/>
        <v>27</v>
      </c>
    </row>
    <row r="9" spans="1:61" x14ac:dyDescent="0.3">
      <c r="A9" s="17" t="s">
        <v>22</v>
      </c>
      <c r="B9" s="22">
        <f>VLOOKUP(A9,'OPN STK'!$A$1:$E$31,4,0)</f>
        <v>6</v>
      </c>
      <c r="C9" s="19">
        <v>0</v>
      </c>
      <c r="D9" s="19">
        <f>'Stock Transfer'!Q8</f>
        <v>3</v>
      </c>
      <c r="E9" s="23">
        <f t="shared" si="1"/>
        <v>9</v>
      </c>
      <c r="F9" s="22">
        <f t="shared" si="0"/>
        <v>9</v>
      </c>
      <c r="G9" s="19">
        <v>3</v>
      </c>
      <c r="H9" s="19">
        <f>'Stock Transfer'!R8</f>
        <v>3</v>
      </c>
      <c r="I9" s="23">
        <f t="shared" si="2"/>
        <v>9</v>
      </c>
      <c r="J9" s="22">
        <f t="shared" si="3"/>
        <v>9</v>
      </c>
      <c r="K9" s="31">
        <v>0</v>
      </c>
      <c r="L9" s="19">
        <f>'Stock Transfer'!S8</f>
        <v>2</v>
      </c>
      <c r="M9" s="23">
        <f t="shared" si="4"/>
        <v>11</v>
      </c>
      <c r="N9" s="22">
        <f t="shared" si="5"/>
        <v>11</v>
      </c>
      <c r="O9" s="31">
        <v>2</v>
      </c>
      <c r="P9" s="19">
        <f>'Stock Transfer'!T8</f>
        <v>3</v>
      </c>
      <c r="Q9" s="23">
        <f t="shared" si="6"/>
        <v>12</v>
      </c>
      <c r="R9" s="22">
        <f t="shared" si="7"/>
        <v>12</v>
      </c>
      <c r="S9" s="31">
        <v>1</v>
      </c>
      <c r="T9" s="19">
        <f>'Stock Transfer'!U8</f>
        <v>2</v>
      </c>
      <c r="U9" s="23">
        <f t="shared" si="8"/>
        <v>13</v>
      </c>
      <c r="V9" s="22">
        <f t="shared" si="9"/>
        <v>13</v>
      </c>
      <c r="W9" s="31">
        <v>1</v>
      </c>
      <c r="X9" s="19">
        <f>'Stock Transfer'!V8</f>
        <v>3</v>
      </c>
      <c r="Y9" s="23">
        <f t="shared" si="10"/>
        <v>15</v>
      </c>
      <c r="Z9" s="22">
        <f t="shared" si="11"/>
        <v>15</v>
      </c>
      <c r="AA9" s="31">
        <v>2</v>
      </c>
      <c r="AB9" s="19">
        <f>'Stock Transfer'!W8</f>
        <v>3</v>
      </c>
      <c r="AC9" s="23">
        <f t="shared" si="12"/>
        <v>16</v>
      </c>
      <c r="AD9" s="22">
        <f t="shared" si="13"/>
        <v>16</v>
      </c>
      <c r="AE9" s="31">
        <v>0</v>
      </c>
      <c r="AF9" s="19">
        <f>'Stock Transfer'!X8</f>
        <v>3</v>
      </c>
      <c r="AG9" s="23">
        <f t="shared" si="14"/>
        <v>19</v>
      </c>
      <c r="AH9" s="22">
        <f t="shared" si="15"/>
        <v>19</v>
      </c>
      <c r="AI9" s="31">
        <v>3</v>
      </c>
      <c r="AJ9" s="19">
        <f>'Stock Transfer'!Y8</f>
        <v>3</v>
      </c>
      <c r="AK9" s="23">
        <f t="shared" si="16"/>
        <v>19</v>
      </c>
      <c r="AL9" s="22">
        <f t="shared" si="17"/>
        <v>19</v>
      </c>
      <c r="AM9" s="31">
        <v>1</v>
      </c>
      <c r="AN9" s="19">
        <f>'Stock Transfer'!Z8</f>
        <v>2</v>
      </c>
      <c r="AO9" s="23">
        <f t="shared" si="18"/>
        <v>20</v>
      </c>
      <c r="AP9" s="22">
        <f t="shared" si="19"/>
        <v>20</v>
      </c>
      <c r="AQ9" s="31">
        <v>3</v>
      </c>
      <c r="AR9" s="19">
        <f>'Stock Transfer'!AA8</f>
        <v>3</v>
      </c>
      <c r="AS9" s="23">
        <f t="shared" si="20"/>
        <v>20</v>
      </c>
      <c r="AT9" s="22">
        <f t="shared" si="21"/>
        <v>20</v>
      </c>
      <c r="AU9" s="31">
        <v>4</v>
      </c>
      <c r="AV9" s="19">
        <f>'Stock Transfer'!AB8</f>
        <v>3</v>
      </c>
      <c r="AW9" s="23">
        <f t="shared" si="22"/>
        <v>19</v>
      </c>
      <c r="AX9" s="22">
        <f t="shared" si="23"/>
        <v>19</v>
      </c>
      <c r="AY9" s="31">
        <v>1</v>
      </c>
      <c r="AZ9" s="19">
        <f>'Stock Transfer'!AC8</f>
        <v>2</v>
      </c>
      <c r="BA9" s="23">
        <f t="shared" si="24"/>
        <v>20</v>
      </c>
      <c r="BB9" s="22">
        <f t="shared" si="25"/>
        <v>20</v>
      </c>
      <c r="BC9" s="31">
        <v>0</v>
      </c>
      <c r="BD9" s="19">
        <f>'Stock Transfer'!AD8</f>
        <v>3</v>
      </c>
      <c r="BE9" s="23">
        <f t="shared" si="26"/>
        <v>23</v>
      </c>
      <c r="BF9" s="22">
        <f t="shared" si="27"/>
        <v>23</v>
      </c>
      <c r="BG9" s="31">
        <v>0</v>
      </c>
      <c r="BH9" s="19">
        <f>'Stock Transfer'!AE8</f>
        <v>2</v>
      </c>
      <c r="BI9" s="23">
        <f t="shared" si="28"/>
        <v>25</v>
      </c>
    </row>
    <row r="10" spans="1:61" x14ac:dyDescent="0.3">
      <c r="A10" s="17" t="s">
        <v>23</v>
      </c>
      <c r="B10" s="22">
        <f>VLOOKUP(A10,'OPN STK'!$A$1:$E$31,4,0)</f>
        <v>10</v>
      </c>
      <c r="C10" s="19">
        <v>4</v>
      </c>
      <c r="D10" s="19">
        <f>'Stock Transfer'!Q9</f>
        <v>3</v>
      </c>
      <c r="E10" s="23">
        <f t="shared" si="1"/>
        <v>9</v>
      </c>
      <c r="F10" s="22">
        <f t="shared" si="0"/>
        <v>9</v>
      </c>
      <c r="G10" s="19">
        <v>1</v>
      </c>
      <c r="H10" s="19">
        <f>'Stock Transfer'!R9</f>
        <v>3</v>
      </c>
      <c r="I10" s="23">
        <f t="shared" si="2"/>
        <v>11</v>
      </c>
      <c r="J10" s="22">
        <f t="shared" si="3"/>
        <v>11</v>
      </c>
      <c r="K10" s="31">
        <v>1</v>
      </c>
      <c r="L10" s="19">
        <f>'Stock Transfer'!S9</f>
        <v>4</v>
      </c>
      <c r="M10" s="23">
        <f t="shared" si="4"/>
        <v>14</v>
      </c>
      <c r="N10" s="22">
        <f t="shared" si="5"/>
        <v>14</v>
      </c>
      <c r="O10" s="31">
        <v>0</v>
      </c>
      <c r="P10" s="19">
        <f>'Stock Transfer'!T9</f>
        <v>3</v>
      </c>
      <c r="Q10" s="23">
        <f t="shared" si="6"/>
        <v>17</v>
      </c>
      <c r="R10" s="22">
        <f t="shared" si="7"/>
        <v>17</v>
      </c>
      <c r="S10" s="31">
        <v>1</v>
      </c>
      <c r="T10" s="19">
        <f>'Stock Transfer'!U9</f>
        <v>3</v>
      </c>
      <c r="U10" s="23">
        <f t="shared" si="8"/>
        <v>19</v>
      </c>
      <c r="V10" s="22">
        <f t="shared" si="9"/>
        <v>19</v>
      </c>
      <c r="W10" s="31">
        <v>3</v>
      </c>
      <c r="X10" s="19">
        <f>'Stock Transfer'!V9</f>
        <v>3</v>
      </c>
      <c r="Y10" s="23">
        <f t="shared" si="10"/>
        <v>19</v>
      </c>
      <c r="Z10" s="22">
        <f t="shared" si="11"/>
        <v>19</v>
      </c>
      <c r="AA10" s="31">
        <v>4</v>
      </c>
      <c r="AB10" s="19">
        <f>'Stock Transfer'!W9</f>
        <v>2</v>
      </c>
      <c r="AC10" s="23">
        <f t="shared" si="12"/>
        <v>17</v>
      </c>
      <c r="AD10" s="22">
        <f t="shared" si="13"/>
        <v>17</v>
      </c>
      <c r="AE10" s="31">
        <v>2</v>
      </c>
      <c r="AF10" s="19">
        <f>'Stock Transfer'!X9</f>
        <v>3</v>
      </c>
      <c r="AG10" s="23">
        <f t="shared" si="14"/>
        <v>18</v>
      </c>
      <c r="AH10" s="22">
        <f t="shared" si="15"/>
        <v>18</v>
      </c>
      <c r="AI10" s="31">
        <v>1</v>
      </c>
      <c r="AJ10" s="19">
        <f>'Stock Transfer'!Y9</f>
        <v>3</v>
      </c>
      <c r="AK10" s="23">
        <f t="shared" si="16"/>
        <v>20</v>
      </c>
      <c r="AL10" s="22">
        <f t="shared" si="17"/>
        <v>20</v>
      </c>
      <c r="AM10" s="31">
        <v>3</v>
      </c>
      <c r="AN10" s="19">
        <f>'Stock Transfer'!Z9</f>
        <v>2</v>
      </c>
      <c r="AO10" s="23">
        <f t="shared" si="18"/>
        <v>19</v>
      </c>
      <c r="AP10" s="22">
        <f t="shared" si="19"/>
        <v>19</v>
      </c>
      <c r="AQ10" s="31">
        <v>2</v>
      </c>
      <c r="AR10" s="19">
        <f>'Stock Transfer'!AA9</f>
        <v>2</v>
      </c>
      <c r="AS10" s="23">
        <f t="shared" si="20"/>
        <v>19</v>
      </c>
      <c r="AT10" s="22">
        <f t="shared" si="21"/>
        <v>19</v>
      </c>
      <c r="AU10" s="31">
        <v>0</v>
      </c>
      <c r="AV10" s="19">
        <f>'Stock Transfer'!AB9</f>
        <v>3</v>
      </c>
      <c r="AW10" s="23">
        <f t="shared" si="22"/>
        <v>22</v>
      </c>
      <c r="AX10" s="22">
        <f t="shared" si="23"/>
        <v>22</v>
      </c>
      <c r="AY10" s="31">
        <v>1</v>
      </c>
      <c r="AZ10" s="19">
        <f>'Stock Transfer'!AC9</f>
        <v>3</v>
      </c>
      <c r="BA10" s="23">
        <f t="shared" si="24"/>
        <v>24</v>
      </c>
      <c r="BB10" s="22">
        <f t="shared" si="25"/>
        <v>24</v>
      </c>
      <c r="BC10" s="31">
        <v>1</v>
      </c>
      <c r="BD10" s="19">
        <f>'Stock Transfer'!AD9</f>
        <v>2</v>
      </c>
      <c r="BE10" s="23">
        <f t="shared" si="26"/>
        <v>25</v>
      </c>
      <c r="BF10" s="22">
        <f t="shared" si="27"/>
        <v>25</v>
      </c>
      <c r="BG10" s="31">
        <v>2</v>
      </c>
      <c r="BH10" s="19">
        <f>'Stock Transfer'!AE9</f>
        <v>2</v>
      </c>
      <c r="BI10" s="23">
        <f t="shared" si="28"/>
        <v>25</v>
      </c>
    </row>
    <row r="11" spans="1:61" s="11" customFormat="1" x14ac:dyDescent="0.3">
      <c r="A11" s="38" t="s">
        <v>24</v>
      </c>
      <c r="B11" s="39">
        <f>VLOOKUP(A11,'OPN STK'!$A$1:$E$31,4,0)</f>
        <v>2</v>
      </c>
      <c r="C11" s="40">
        <v>1</v>
      </c>
      <c r="D11" s="40">
        <f>'Stock Transfer'!Q10</f>
        <v>2</v>
      </c>
      <c r="E11" s="36">
        <f t="shared" si="1"/>
        <v>3</v>
      </c>
      <c r="F11" s="39">
        <f t="shared" si="0"/>
        <v>3</v>
      </c>
      <c r="G11" s="40">
        <v>0</v>
      </c>
      <c r="H11" s="40">
        <f>'Stock Transfer'!R10</f>
        <v>2</v>
      </c>
      <c r="I11" s="36">
        <f t="shared" si="2"/>
        <v>5</v>
      </c>
      <c r="J11" s="39">
        <f t="shared" si="3"/>
        <v>5</v>
      </c>
      <c r="K11" s="41">
        <v>0</v>
      </c>
      <c r="L11" s="40">
        <f>'Stock Transfer'!S10</f>
        <v>2</v>
      </c>
      <c r="M11" s="36">
        <f t="shared" si="4"/>
        <v>7</v>
      </c>
      <c r="N11" s="39">
        <f t="shared" si="5"/>
        <v>7</v>
      </c>
      <c r="O11" s="41">
        <v>0</v>
      </c>
      <c r="P11" s="40">
        <f>'Stock Transfer'!T10</f>
        <v>2</v>
      </c>
      <c r="Q11" s="36">
        <f t="shared" si="6"/>
        <v>9</v>
      </c>
      <c r="R11" s="39">
        <f t="shared" si="7"/>
        <v>9</v>
      </c>
      <c r="S11" s="41">
        <v>0</v>
      </c>
      <c r="T11" s="40">
        <f>'Stock Transfer'!U10</f>
        <v>2</v>
      </c>
      <c r="U11" s="36">
        <f t="shared" si="8"/>
        <v>11</v>
      </c>
      <c r="V11" s="39">
        <f t="shared" si="9"/>
        <v>11</v>
      </c>
      <c r="W11" s="41">
        <v>0</v>
      </c>
      <c r="X11" s="40">
        <f>'Stock Transfer'!V10</f>
        <v>2</v>
      </c>
      <c r="Y11" s="36">
        <f t="shared" si="10"/>
        <v>13</v>
      </c>
      <c r="Z11" s="39">
        <f t="shared" si="11"/>
        <v>13</v>
      </c>
      <c r="AA11" s="41">
        <v>1</v>
      </c>
      <c r="AB11" s="40">
        <f>'Stock Transfer'!W10</f>
        <v>2</v>
      </c>
      <c r="AC11" s="42">
        <f t="shared" si="12"/>
        <v>14</v>
      </c>
      <c r="AD11" s="39">
        <f t="shared" si="13"/>
        <v>14</v>
      </c>
      <c r="AE11" s="41">
        <v>0</v>
      </c>
      <c r="AF11" s="40">
        <f>'Stock Transfer'!X10</f>
        <v>2</v>
      </c>
      <c r="AG11" s="36">
        <f t="shared" si="14"/>
        <v>16</v>
      </c>
      <c r="AH11" s="39">
        <f t="shared" si="15"/>
        <v>16</v>
      </c>
      <c r="AI11" s="41">
        <v>2</v>
      </c>
      <c r="AJ11" s="40">
        <f>'Stock Transfer'!Y10</f>
        <v>2</v>
      </c>
      <c r="AK11" s="36">
        <f t="shared" si="16"/>
        <v>16</v>
      </c>
      <c r="AL11" s="39">
        <f t="shared" si="17"/>
        <v>16</v>
      </c>
      <c r="AM11" s="41">
        <v>0</v>
      </c>
      <c r="AN11" s="40">
        <f>'Stock Transfer'!Z10</f>
        <v>2</v>
      </c>
      <c r="AO11" s="36">
        <f t="shared" si="18"/>
        <v>18</v>
      </c>
      <c r="AP11" s="39">
        <f t="shared" si="19"/>
        <v>18</v>
      </c>
      <c r="AQ11" s="41">
        <v>0</v>
      </c>
      <c r="AR11" s="40">
        <f>'Stock Transfer'!AA10</f>
        <v>2</v>
      </c>
      <c r="AS11" s="36">
        <f t="shared" si="20"/>
        <v>20</v>
      </c>
      <c r="AT11" s="39">
        <f t="shared" si="21"/>
        <v>20</v>
      </c>
      <c r="AU11" s="41">
        <v>1</v>
      </c>
      <c r="AV11" s="40">
        <f>'Stock Transfer'!AB10</f>
        <v>2</v>
      </c>
      <c r="AW11" s="36">
        <f t="shared" si="22"/>
        <v>21</v>
      </c>
      <c r="AX11" s="39">
        <f t="shared" si="23"/>
        <v>21</v>
      </c>
      <c r="AY11" s="41">
        <v>0</v>
      </c>
      <c r="AZ11" s="40">
        <f>'Stock Transfer'!AC10</f>
        <v>2</v>
      </c>
      <c r="BA11" s="36">
        <f t="shared" si="24"/>
        <v>23</v>
      </c>
      <c r="BB11" s="39">
        <f t="shared" si="25"/>
        <v>23</v>
      </c>
      <c r="BC11" s="41">
        <v>1</v>
      </c>
      <c r="BD11" s="40">
        <f>'Stock Transfer'!AD10</f>
        <v>2</v>
      </c>
      <c r="BE11" s="36">
        <f t="shared" si="26"/>
        <v>24</v>
      </c>
      <c r="BF11" s="39">
        <f t="shared" si="27"/>
        <v>24</v>
      </c>
      <c r="BG11" s="41">
        <v>0</v>
      </c>
      <c r="BH11" s="40">
        <f>'Stock Transfer'!AE10</f>
        <v>2</v>
      </c>
      <c r="BI11" s="36">
        <f t="shared" si="28"/>
        <v>26</v>
      </c>
    </row>
    <row r="12" spans="1:61" x14ac:dyDescent="0.3">
      <c r="A12" s="17" t="s">
        <v>25</v>
      </c>
      <c r="B12" s="22">
        <f>VLOOKUP(A12,'OPN STK'!$A$1:$E$31,4,0)</f>
        <v>2</v>
      </c>
      <c r="C12" s="19">
        <v>0</v>
      </c>
      <c r="D12" s="19">
        <f>'Stock Transfer'!Q11</f>
        <v>2</v>
      </c>
      <c r="E12" s="23">
        <f t="shared" si="1"/>
        <v>4</v>
      </c>
      <c r="F12" s="22">
        <f t="shared" si="0"/>
        <v>4</v>
      </c>
      <c r="G12" s="19">
        <v>1</v>
      </c>
      <c r="H12" s="19">
        <f>'Stock Transfer'!R11</f>
        <v>2</v>
      </c>
      <c r="I12" s="23">
        <f t="shared" si="2"/>
        <v>5</v>
      </c>
      <c r="J12" s="22">
        <f t="shared" si="3"/>
        <v>5</v>
      </c>
      <c r="K12" s="31">
        <v>0</v>
      </c>
      <c r="L12" s="19">
        <f>'Stock Transfer'!S11</f>
        <v>2</v>
      </c>
      <c r="M12" s="23">
        <f t="shared" si="4"/>
        <v>7</v>
      </c>
      <c r="N12" s="22">
        <f t="shared" si="5"/>
        <v>7</v>
      </c>
      <c r="O12" s="31">
        <v>1</v>
      </c>
      <c r="P12" s="19">
        <f>'Stock Transfer'!T11</f>
        <v>2</v>
      </c>
      <c r="Q12" s="23">
        <f t="shared" si="6"/>
        <v>8</v>
      </c>
      <c r="R12" s="22">
        <f t="shared" si="7"/>
        <v>8</v>
      </c>
      <c r="S12" s="31">
        <v>0</v>
      </c>
      <c r="T12" s="19">
        <f>'Stock Transfer'!U11</f>
        <v>2</v>
      </c>
      <c r="U12" s="23">
        <f t="shared" si="8"/>
        <v>10</v>
      </c>
      <c r="V12" s="22">
        <f t="shared" si="9"/>
        <v>10</v>
      </c>
      <c r="W12" s="31">
        <v>0</v>
      </c>
      <c r="X12" s="19">
        <f>'Stock Transfer'!V11</f>
        <v>2</v>
      </c>
      <c r="Y12" s="23">
        <f t="shared" si="10"/>
        <v>12</v>
      </c>
      <c r="Z12" s="22">
        <f t="shared" si="11"/>
        <v>12</v>
      </c>
      <c r="AA12" s="31">
        <v>0</v>
      </c>
      <c r="AB12" s="19">
        <f>'Stock Transfer'!W11</f>
        <v>2</v>
      </c>
      <c r="AC12" s="23">
        <f t="shared" si="12"/>
        <v>14</v>
      </c>
      <c r="AD12" s="22">
        <f t="shared" si="13"/>
        <v>14</v>
      </c>
      <c r="AE12" s="31">
        <v>0</v>
      </c>
      <c r="AF12" s="19">
        <f>'Stock Transfer'!X11</f>
        <v>2</v>
      </c>
      <c r="AG12" s="23">
        <f t="shared" si="14"/>
        <v>16</v>
      </c>
      <c r="AH12" s="22">
        <f t="shared" si="15"/>
        <v>16</v>
      </c>
      <c r="AI12" s="31">
        <v>1</v>
      </c>
      <c r="AJ12" s="19">
        <f>'Stock Transfer'!Y11</f>
        <v>2</v>
      </c>
      <c r="AK12" s="23">
        <f t="shared" si="16"/>
        <v>17</v>
      </c>
      <c r="AL12" s="22">
        <f t="shared" si="17"/>
        <v>17</v>
      </c>
      <c r="AM12" s="31">
        <v>0</v>
      </c>
      <c r="AN12" s="19">
        <f>'Stock Transfer'!Z11</f>
        <v>2</v>
      </c>
      <c r="AO12" s="23">
        <f t="shared" si="18"/>
        <v>19</v>
      </c>
      <c r="AP12" s="22">
        <f t="shared" si="19"/>
        <v>19</v>
      </c>
      <c r="AQ12" s="31">
        <v>0</v>
      </c>
      <c r="AR12" s="19">
        <f>'Stock Transfer'!AA11</f>
        <v>2</v>
      </c>
      <c r="AS12" s="23">
        <f t="shared" si="20"/>
        <v>21</v>
      </c>
      <c r="AT12" s="22">
        <f t="shared" si="21"/>
        <v>21</v>
      </c>
      <c r="AU12" s="31">
        <v>0</v>
      </c>
      <c r="AV12" s="19">
        <f>'Stock Transfer'!AB11</f>
        <v>2</v>
      </c>
      <c r="AW12" s="23">
        <f t="shared" si="22"/>
        <v>23</v>
      </c>
      <c r="AX12" s="22">
        <f t="shared" si="23"/>
        <v>23</v>
      </c>
      <c r="AY12" s="31">
        <v>0</v>
      </c>
      <c r="AZ12" s="19">
        <f>'Stock Transfer'!AC11</f>
        <v>2</v>
      </c>
      <c r="BA12" s="23">
        <f t="shared" si="24"/>
        <v>25</v>
      </c>
      <c r="BB12" s="22">
        <f t="shared" si="25"/>
        <v>25</v>
      </c>
      <c r="BC12" s="31">
        <v>0</v>
      </c>
      <c r="BD12" s="19">
        <f>'Stock Transfer'!AD11</f>
        <v>2</v>
      </c>
      <c r="BE12" s="23">
        <f t="shared" si="26"/>
        <v>27</v>
      </c>
      <c r="BF12" s="22">
        <f t="shared" si="27"/>
        <v>27</v>
      </c>
      <c r="BG12" s="31">
        <v>0</v>
      </c>
      <c r="BH12" s="19">
        <f>'Stock Transfer'!AE11</f>
        <v>2</v>
      </c>
      <c r="BI12" s="23">
        <f t="shared" si="28"/>
        <v>29</v>
      </c>
    </row>
    <row r="13" spans="1:61" x14ac:dyDescent="0.3">
      <c r="A13" s="17" t="s">
        <v>26</v>
      </c>
      <c r="B13" s="22">
        <f>VLOOKUP(A13,'OPN STK'!$A$1:$E$31,4,0)</f>
        <v>2</v>
      </c>
      <c r="C13" s="19">
        <v>0</v>
      </c>
      <c r="D13" s="19">
        <f>'Stock Transfer'!Q12</f>
        <v>2</v>
      </c>
      <c r="E13" s="23">
        <f t="shared" si="1"/>
        <v>4</v>
      </c>
      <c r="F13" s="22">
        <f t="shared" si="0"/>
        <v>4</v>
      </c>
      <c r="G13" s="19">
        <v>0</v>
      </c>
      <c r="H13" s="19">
        <f>'Stock Transfer'!R12</f>
        <v>2</v>
      </c>
      <c r="I13" s="23">
        <f t="shared" si="2"/>
        <v>6</v>
      </c>
      <c r="J13" s="22">
        <f t="shared" si="3"/>
        <v>6</v>
      </c>
      <c r="K13" s="31">
        <v>0</v>
      </c>
      <c r="L13" s="19">
        <f>'Stock Transfer'!S12</f>
        <v>2</v>
      </c>
      <c r="M13" s="23">
        <f t="shared" si="4"/>
        <v>8</v>
      </c>
      <c r="N13" s="22">
        <f t="shared" si="5"/>
        <v>8</v>
      </c>
      <c r="O13" s="31">
        <v>0</v>
      </c>
      <c r="P13" s="19">
        <f>'Stock Transfer'!T12</f>
        <v>2</v>
      </c>
      <c r="Q13" s="23">
        <f t="shared" si="6"/>
        <v>10</v>
      </c>
      <c r="R13" s="22">
        <f t="shared" si="7"/>
        <v>10</v>
      </c>
      <c r="S13" s="31">
        <v>1</v>
      </c>
      <c r="T13" s="19">
        <f>'Stock Transfer'!U12</f>
        <v>2</v>
      </c>
      <c r="U13" s="23">
        <f t="shared" si="8"/>
        <v>11</v>
      </c>
      <c r="V13" s="22">
        <f t="shared" si="9"/>
        <v>11</v>
      </c>
      <c r="W13" s="31">
        <v>1</v>
      </c>
      <c r="X13" s="19">
        <f>'Stock Transfer'!V12</f>
        <v>2</v>
      </c>
      <c r="Y13" s="23">
        <f t="shared" si="10"/>
        <v>12</v>
      </c>
      <c r="Z13" s="22">
        <f t="shared" si="11"/>
        <v>12</v>
      </c>
      <c r="AA13" s="31">
        <v>0</v>
      </c>
      <c r="AB13" s="19">
        <f>'Stock Transfer'!W12</f>
        <v>2</v>
      </c>
      <c r="AC13" s="37">
        <f t="shared" si="12"/>
        <v>14</v>
      </c>
      <c r="AD13" s="22">
        <f t="shared" si="13"/>
        <v>14</v>
      </c>
      <c r="AE13" s="31">
        <v>0</v>
      </c>
      <c r="AF13" s="19">
        <f>'Stock Transfer'!X12</f>
        <v>2</v>
      </c>
      <c r="AG13" s="23">
        <f t="shared" si="14"/>
        <v>16</v>
      </c>
      <c r="AH13" s="22">
        <f t="shared" si="15"/>
        <v>16</v>
      </c>
      <c r="AI13" s="31">
        <v>0</v>
      </c>
      <c r="AJ13" s="19">
        <f>'Stock Transfer'!Y12</f>
        <v>2</v>
      </c>
      <c r="AK13" s="23">
        <f t="shared" si="16"/>
        <v>18</v>
      </c>
      <c r="AL13" s="22">
        <f t="shared" si="17"/>
        <v>18</v>
      </c>
      <c r="AM13" s="31">
        <v>2</v>
      </c>
      <c r="AN13" s="19">
        <f>'Stock Transfer'!Z12</f>
        <v>2</v>
      </c>
      <c r="AO13" s="23">
        <f t="shared" si="18"/>
        <v>18</v>
      </c>
      <c r="AP13" s="22">
        <f t="shared" si="19"/>
        <v>18</v>
      </c>
      <c r="AQ13" s="31">
        <v>0</v>
      </c>
      <c r="AR13" s="19">
        <f>'Stock Transfer'!AA12</f>
        <v>2</v>
      </c>
      <c r="AS13" s="23">
        <f t="shared" si="20"/>
        <v>20</v>
      </c>
      <c r="AT13" s="22">
        <f t="shared" si="21"/>
        <v>20</v>
      </c>
      <c r="AU13" s="31">
        <v>0</v>
      </c>
      <c r="AV13" s="19">
        <f>'Stock Transfer'!AB12</f>
        <v>2</v>
      </c>
      <c r="AW13" s="23">
        <f t="shared" si="22"/>
        <v>22</v>
      </c>
      <c r="AX13" s="22">
        <f t="shared" si="23"/>
        <v>22</v>
      </c>
      <c r="AY13" s="31">
        <v>0</v>
      </c>
      <c r="AZ13" s="19">
        <f>'Stock Transfer'!AC12</f>
        <v>2</v>
      </c>
      <c r="BA13" s="23">
        <f t="shared" si="24"/>
        <v>24</v>
      </c>
      <c r="BB13" s="22">
        <f t="shared" si="25"/>
        <v>24</v>
      </c>
      <c r="BC13" s="31">
        <v>0</v>
      </c>
      <c r="BD13" s="19">
        <f>'Stock Transfer'!AD12</f>
        <v>2</v>
      </c>
      <c r="BE13" s="23">
        <f t="shared" si="26"/>
        <v>26</v>
      </c>
      <c r="BF13" s="22">
        <f t="shared" si="27"/>
        <v>26</v>
      </c>
      <c r="BG13" s="31">
        <v>0</v>
      </c>
      <c r="BH13" s="19">
        <f>'Stock Transfer'!AE12</f>
        <v>2</v>
      </c>
      <c r="BI13" s="23">
        <f t="shared" si="28"/>
        <v>28</v>
      </c>
    </row>
    <row r="14" spans="1:61" x14ac:dyDescent="0.3">
      <c r="A14" s="17" t="s">
        <v>27</v>
      </c>
      <c r="B14" s="22">
        <f>VLOOKUP(A14,'OPN STK'!$A$1:$E$31,4,0)</f>
        <v>63</v>
      </c>
      <c r="C14" s="19">
        <v>20</v>
      </c>
      <c r="D14" s="19">
        <f>'Stock Transfer'!Q13</f>
        <v>22</v>
      </c>
      <c r="E14" s="23">
        <f t="shared" si="1"/>
        <v>65</v>
      </c>
      <c r="F14" s="22">
        <f t="shared" si="0"/>
        <v>65</v>
      </c>
      <c r="G14" s="19">
        <v>18</v>
      </c>
      <c r="H14" s="19">
        <f>'Stock Transfer'!R13</f>
        <v>13</v>
      </c>
      <c r="I14" s="23">
        <f t="shared" si="2"/>
        <v>60</v>
      </c>
      <c r="J14" s="22">
        <f t="shared" si="3"/>
        <v>60</v>
      </c>
      <c r="K14" s="31">
        <v>17</v>
      </c>
      <c r="L14" s="19">
        <f>'Stock Transfer'!S13</f>
        <v>13</v>
      </c>
      <c r="M14" s="23">
        <f t="shared" si="4"/>
        <v>56</v>
      </c>
      <c r="N14" s="22">
        <f t="shared" si="5"/>
        <v>56</v>
      </c>
      <c r="O14" s="31">
        <v>18</v>
      </c>
      <c r="P14" s="19">
        <f>'Stock Transfer'!T13</f>
        <v>21</v>
      </c>
      <c r="Q14" s="23">
        <f t="shared" si="6"/>
        <v>59</v>
      </c>
      <c r="R14" s="22">
        <f t="shared" si="7"/>
        <v>59</v>
      </c>
      <c r="S14" s="31">
        <v>18</v>
      </c>
      <c r="T14" s="19">
        <f>'Stock Transfer'!U13</f>
        <v>21</v>
      </c>
      <c r="U14" s="23">
        <f t="shared" si="8"/>
        <v>62</v>
      </c>
      <c r="V14" s="22">
        <f t="shared" si="9"/>
        <v>62</v>
      </c>
      <c r="W14" s="31">
        <v>20</v>
      </c>
      <c r="X14" s="19">
        <f>'Stock Transfer'!V13</f>
        <v>21</v>
      </c>
      <c r="Y14" s="23">
        <f t="shared" si="10"/>
        <v>63</v>
      </c>
      <c r="Z14" s="22">
        <f t="shared" si="11"/>
        <v>63</v>
      </c>
      <c r="AA14" s="31">
        <v>25</v>
      </c>
      <c r="AB14" s="19">
        <f>'Stock Transfer'!W13</f>
        <v>14</v>
      </c>
      <c r="AC14" s="23">
        <f t="shared" si="12"/>
        <v>52</v>
      </c>
      <c r="AD14" s="22">
        <f t="shared" si="13"/>
        <v>52</v>
      </c>
      <c r="AE14" s="31">
        <v>22</v>
      </c>
      <c r="AF14" s="19">
        <f>'Stock Transfer'!X13</f>
        <v>13</v>
      </c>
      <c r="AG14" s="23">
        <f t="shared" si="14"/>
        <v>43</v>
      </c>
      <c r="AH14" s="22">
        <f t="shared" si="15"/>
        <v>43</v>
      </c>
      <c r="AI14" s="31">
        <v>19</v>
      </c>
      <c r="AJ14" s="19">
        <f>'Stock Transfer'!Y13</f>
        <v>22</v>
      </c>
      <c r="AK14" s="23">
        <f t="shared" si="16"/>
        <v>46</v>
      </c>
      <c r="AL14" s="22">
        <f t="shared" si="17"/>
        <v>46</v>
      </c>
      <c r="AM14" s="31">
        <v>24</v>
      </c>
      <c r="AN14" s="19">
        <f>'Stock Transfer'!Z13</f>
        <v>17</v>
      </c>
      <c r="AO14" s="23">
        <f t="shared" si="18"/>
        <v>39</v>
      </c>
      <c r="AP14" s="22">
        <f t="shared" si="19"/>
        <v>39</v>
      </c>
      <c r="AQ14" s="31">
        <v>20</v>
      </c>
      <c r="AR14" s="19">
        <f>'Stock Transfer'!AA13</f>
        <v>22</v>
      </c>
      <c r="AS14" s="23">
        <f t="shared" si="20"/>
        <v>41</v>
      </c>
      <c r="AT14" s="22">
        <f t="shared" si="21"/>
        <v>41</v>
      </c>
      <c r="AU14" s="31">
        <v>19</v>
      </c>
      <c r="AV14" s="19">
        <f>'Stock Transfer'!AB13</f>
        <v>14</v>
      </c>
      <c r="AW14" s="23">
        <f t="shared" si="22"/>
        <v>36</v>
      </c>
      <c r="AX14" s="22">
        <f t="shared" si="23"/>
        <v>36</v>
      </c>
      <c r="AY14" s="31">
        <v>24</v>
      </c>
      <c r="AZ14" s="19">
        <f>'Stock Transfer'!AC13</f>
        <v>15</v>
      </c>
      <c r="BA14" s="23">
        <f t="shared" si="24"/>
        <v>27</v>
      </c>
      <c r="BB14" s="22">
        <f t="shared" si="25"/>
        <v>27</v>
      </c>
      <c r="BC14" s="31">
        <v>19</v>
      </c>
      <c r="BD14" s="19">
        <f>'Stock Transfer'!AD13</f>
        <v>18</v>
      </c>
      <c r="BE14" s="23">
        <f t="shared" si="26"/>
        <v>26</v>
      </c>
      <c r="BF14" s="22">
        <f t="shared" si="27"/>
        <v>26</v>
      </c>
      <c r="BG14" s="31">
        <v>18</v>
      </c>
      <c r="BH14" s="19">
        <f>'Stock Transfer'!AE13</f>
        <v>16</v>
      </c>
      <c r="BI14" s="23">
        <f t="shared" si="28"/>
        <v>24</v>
      </c>
    </row>
    <row r="15" spans="1:61" x14ac:dyDescent="0.3">
      <c r="A15" s="17" t="s">
        <v>28</v>
      </c>
      <c r="B15" s="22">
        <f>VLOOKUP(A15,'OPN STK'!$A$1:$E$31,4,0)</f>
        <v>49</v>
      </c>
      <c r="C15" s="19">
        <v>8</v>
      </c>
      <c r="D15" s="19">
        <f>'Stock Transfer'!Q14</f>
        <v>12</v>
      </c>
      <c r="E15" s="23">
        <f t="shared" si="1"/>
        <v>53</v>
      </c>
      <c r="F15" s="22">
        <f t="shared" si="0"/>
        <v>53</v>
      </c>
      <c r="G15" s="19">
        <v>10</v>
      </c>
      <c r="H15" s="19">
        <f>'Stock Transfer'!R14</f>
        <v>11</v>
      </c>
      <c r="I15" s="23">
        <f t="shared" si="2"/>
        <v>54</v>
      </c>
      <c r="J15" s="22">
        <f t="shared" si="3"/>
        <v>54</v>
      </c>
      <c r="K15" s="31">
        <v>11</v>
      </c>
      <c r="L15" s="19">
        <f>'Stock Transfer'!S14</f>
        <v>7</v>
      </c>
      <c r="M15" s="23">
        <f t="shared" si="4"/>
        <v>50</v>
      </c>
      <c r="N15" s="22">
        <f t="shared" si="5"/>
        <v>50</v>
      </c>
      <c r="O15" s="31">
        <v>9</v>
      </c>
      <c r="P15" s="19">
        <f>'Stock Transfer'!T14</f>
        <v>9</v>
      </c>
      <c r="Q15" s="23">
        <f t="shared" si="6"/>
        <v>50</v>
      </c>
      <c r="R15" s="22">
        <f t="shared" si="7"/>
        <v>50</v>
      </c>
      <c r="S15" s="31">
        <v>14</v>
      </c>
      <c r="T15" s="19">
        <f>'Stock Transfer'!U14</f>
        <v>11</v>
      </c>
      <c r="U15" s="23">
        <f t="shared" si="8"/>
        <v>47</v>
      </c>
      <c r="V15" s="22">
        <f t="shared" si="9"/>
        <v>47</v>
      </c>
      <c r="W15" s="31">
        <v>10</v>
      </c>
      <c r="X15" s="19">
        <f>'Stock Transfer'!V14</f>
        <v>10</v>
      </c>
      <c r="Y15" s="23">
        <f t="shared" si="10"/>
        <v>47</v>
      </c>
      <c r="Z15" s="22">
        <f t="shared" si="11"/>
        <v>47</v>
      </c>
      <c r="AA15" s="31">
        <v>10</v>
      </c>
      <c r="AB15" s="19">
        <f>'Stock Transfer'!W14</f>
        <v>9</v>
      </c>
      <c r="AC15" s="23">
        <f t="shared" si="12"/>
        <v>46</v>
      </c>
      <c r="AD15" s="22">
        <f t="shared" si="13"/>
        <v>46</v>
      </c>
      <c r="AE15" s="31">
        <v>10</v>
      </c>
      <c r="AF15" s="19">
        <f>'Stock Transfer'!X14</f>
        <v>12</v>
      </c>
      <c r="AG15" s="23">
        <f t="shared" si="14"/>
        <v>48</v>
      </c>
      <c r="AH15" s="22">
        <f t="shared" si="15"/>
        <v>48</v>
      </c>
      <c r="AI15" s="31">
        <v>8</v>
      </c>
      <c r="AJ15" s="19">
        <f>'Stock Transfer'!Y14</f>
        <v>6</v>
      </c>
      <c r="AK15" s="23">
        <f t="shared" si="16"/>
        <v>46</v>
      </c>
      <c r="AL15" s="22">
        <f t="shared" si="17"/>
        <v>46</v>
      </c>
      <c r="AM15" s="31">
        <v>11</v>
      </c>
      <c r="AN15" s="19">
        <f>'Stock Transfer'!Z14</f>
        <v>8</v>
      </c>
      <c r="AO15" s="23">
        <f t="shared" si="18"/>
        <v>43</v>
      </c>
      <c r="AP15" s="22">
        <f t="shared" si="19"/>
        <v>43</v>
      </c>
      <c r="AQ15" s="31">
        <v>8</v>
      </c>
      <c r="AR15" s="19">
        <f>'Stock Transfer'!AA14</f>
        <v>9</v>
      </c>
      <c r="AS15" s="23">
        <f t="shared" si="20"/>
        <v>44</v>
      </c>
      <c r="AT15" s="22">
        <f t="shared" si="21"/>
        <v>44</v>
      </c>
      <c r="AU15" s="31">
        <v>8</v>
      </c>
      <c r="AV15" s="19">
        <f>'Stock Transfer'!AB14</f>
        <v>9</v>
      </c>
      <c r="AW15" s="23">
        <f t="shared" si="22"/>
        <v>45</v>
      </c>
      <c r="AX15" s="22">
        <f t="shared" si="23"/>
        <v>45</v>
      </c>
      <c r="AY15" s="31">
        <v>9</v>
      </c>
      <c r="AZ15" s="19">
        <f>'Stock Transfer'!AC14</f>
        <v>8</v>
      </c>
      <c r="BA15" s="23">
        <f t="shared" si="24"/>
        <v>44</v>
      </c>
      <c r="BB15" s="22">
        <f t="shared" si="25"/>
        <v>44</v>
      </c>
      <c r="BC15" s="31">
        <v>10</v>
      </c>
      <c r="BD15" s="19">
        <f>'Stock Transfer'!AD14</f>
        <v>7</v>
      </c>
      <c r="BE15" s="23">
        <f t="shared" si="26"/>
        <v>41</v>
      </c>
      <c r="BF15" s="22">
        <f t="shared" si="27"/>
        <v>41</v>
      </c>
      <c r="BG15" s="31">
        <v>13</v>
      </c>
      <c r="BH15" s="19">
        <f>'Stock Transfer'!AE14</f>
        <v>11</v>
      </c>
      <c r="BI15" s="23">
        <f t="shared" si="28"/>
        <v>39</v>
      </c>
    </row>
    <row r="16" spans="1:61" x14ac:dyDescent="0.3">
      <c r="A16" s="17" t="s">
        <v>29</v>
      </c>
      <c r="B16" s="22">
        <f>VLOOKUP(A16,'OPN STK'!$A$1:$E$31,4,0)</f>
        <v>23</v>
      </c>
      <c r="C16" s="19">
        <v>8</v>
      </c>
      <c r="D16" s="19">
        <f>'Stock Transfer'!Q15</f>
        <v>9</v>
      </c>
      <c r="E16" s="23">
        <f t="shared" si="1"/>
        <v>24</v>
      </c>
      <c r="F16" s="22">
        <f t="shared" si="0"/>
        <v>24</v>
      </c>
      <c r="G16" s="19">
        <v>7</v>
      </c>
      <c r="H16" s="19">
        <f>'Stock Transfer'!R15</f>
        <v>8</v>
      </c>
      <c r="I16" s="23">
        <f t="shared" si="2"/>
        <v>25</v>
      </c>
      <c r="J16" s="22">
        <f t="shared" si="3"/>
        <v>25</v>
      </c>
      <c r="K16" s="31">
        <v>7</v>
      </c>
      <c r="L16" s="19">
        <f>'Stock Transfer'!S15</f>
        <v>5</v>
      </c>
      <c r="M16" s="23">
        <f t="shared" si="4"/>
        <v>23</v>
      </c>
      <c r="N16" s="22">
        <f t="shared" si="5"/>
        <v>23</v>
      </c>
      <c r="O16" s="31">
        <v>9</v>
      </c>
      <c r="P16" s="19">
        <f>'Stock Transfer'!T15</f>
        <v>6</v>
      </c>
      <c r="Q16" s="23">
        <f t="shared" si="6"/>
        <v>20</v>
      </c>
      <c r="R16" s="22">
        <f t="shared" si="7"/>
        <v>20</v>
      </c>
      <c r="S16" s="31">
        <v>7</v>
      </c>
      <c r="T16" s="19">
        <f>'Stock Transfer'!U15</f>
        <v>5</v>
      </c>
      <c r="U16" s="23">
        <f t="shared" si="8"/>
        <v>18</v>
      </c>
      <c r="V16" s="22">
        <f t="shared" si="9"/>
        <v>18</v>
      </c>
      <c r="W16" s="31">
        <v>7</v>
      </c>
      <c r="X16" s="19">
        <f>'Stock Transfer'!V15</f>
        <v>5</v>
      </c>
      <c r="Y16" s="23">
        <f t="shared" si="10"/>
        <v>16</v>
      </c>
      <c r="Z16" s="22">
        <f t="shared" si="11"/>
        <v>16</v>
      </c>
      <c r="AA16" s="31">
        <v>6</v>
      </c>
      <c r="AB16" s="19">
        <f>'Stock Transfer'!W15</f>
        <v>8</v>
      </c>
      <c r="AC16" s="23">
        <f t="shared" si="12"/>
        <v>18</v>
      </c>
      <c r="AD16" s="22">
        <f t="shared" si="13"/>
        <v>18</v>
      </c>
      <c r="AE16" s="31">
        <v>9</v>
      </c>
      <c r="AF16" s="19">
        <f>'Stock Transfer'!X15</f>
        <v>7</v>
      </c>
      <c r="AG16" s="23">
        <f t="shared" si="14"/>
        <v>16</v>
      </c>
      <c r="AH16" s="22">
        <f t="shared" si="15"/>
        <v>16</v>
      </c>
      <c r="AI16" s="31">
        <v>7</v>
      </c>
      <c r="AJ16" s="19">
        <f>'Stock Transfer'!Y15</f>
        <v>7</v>
      </c>
      <c r="AK16" s="23">
        <f t="shared" si="16"/>
        <v>16</v>
      </c>
      <c r="AL16" s="22">
        <f t="shared" si="17"/>
        <v>16</v>
      </c>
      <c r="AM16" s="31">
        <v>7</v>
      </c>
      <c r="AN16" s="19">
        <f>'Stock Transfer'!Z15</f>
        <v>5</v>
      </c>
      <c r="AO16" s="23">
        <f t="shared" si="18"/>
        <v>14</v>
      </c>
      <c r="AP16" s="22">
        <f t="shared" si="19"/>
        <v>14</v>
      </c>
      <c r="AQ16" s="31">
        <v>6</v>
      </c>
      <c r="AR16" s="19">
        <f>'Stock Transfer'!AA15</f>
        <v>9</v>
      </c>
      <c r="AS16" s="23">
        <f t="shared" si="20"/>
        <v>17</v>
      </c>
      <c r="AT16" s="22">
        <f t="shared" si="21"/>
        <v>17</v>
      </c>
      <c r="AU16" s="31">
        <v>8</v>
      </c>
      <c r="AV16" s="19">
        <f>'Stock Transfer'!AB15</f>
        <v>9</v>
      </c>
      <c r="AW16" s="23">
        <f t="shared" si="22"/>
        <v>18</v>
      </c>
      <c r="AX16" s="22">
        <f t="shared" si="23"/>
        <v>18</v>
      </c>
      <c r="AY16" s="31">
        <v>7</v>
      </c>
      <c r="AZ16" s="19">
        <f>'Stock Transfer'!AC15</f>
        <v>5</v>
      </c>
      <c r="BA16" s="23">
        <f t="shared" si="24"/>
        <v>16</v>
      </c>
      <c r="BB16" s="22">
        <f t="shared" si="25"/>
        <v>16</v>
      </c>
      <c r="BC16" s="31">
        <v>6</v>
      </c>
      <c r="BD16" s="19">
        <f>'Stock Transfer'!AD15</f>
        <v>6</v>
      </c>
      <c r="BE16" s="23">
        <f t="shared" si="26"/>
        <v>16</v>
      </c>
      <c r="BF16" s="22">
        <f t="shared" si="27"/>
        <v>16</v>
      </c>
      <c r="BG16" s="31">
        <v>8</v>
      </c>
      <c r="BH16" s="19">
        <f>'Stock Transfer'!AE15</f>
        <v>7</v>
      </c>
      <c r="BI16" s="23">
        <f t="shared" si="28"/>
        <v>15</v>
      </c>
    </row>
    <row r="17" spans="1:61" x14ac:dyDescent="0.3">
      <c r="A17" s="17" t="s">
        <v>30</v>
      </c>
      <c r="B17" s="22">
        <f>VLOOKUP(A17,'OPN STK'!$A$1:$E$31,4,0)</f>
        <v>23</v>
      </c>
      <c r="C17" s="19">
        <v>4</v>
      </c>
      <c r="D17" s="19">
        <f>'Stock Transfer'!Q16</f>
        <v>4</v>
      </c>
      <c r="E17" s="23">
        <f t="shared" si="1"/>
        <v>23</v>
      </c>
      <c r="F17" s="22">
        <f t="shared" si="0"/>
        <v>23</v>
      </c>
      <c r="G17" s="19">
        <v>4</v>
      </c>
      <c r="H17" s="19">
        <f>'Stock Transfer'!R16</f>
        <v>6</v>
      </c>
      <c r="I17" s="23">
        <f t="shared" si="2"/>
        <v>25</v>
      </c>
      <c r="J17" s="22">
        <f t="shared" si="3"/>
        <v>25</v>
      </c>
      <c r="K17" s="31">
        <v>6</v>
      </c>
      <c r="L17" s="19">
        <f>'Stock Transfer'!S16</f>
        <v>7</v>
      </c>
      <c r="M17" s="23">
        <f t="shared" si="4"/>
        <v>26</v>
      </c>
      <c r="N17" s="22">
        <f t="shared" si="5"/>
        <v>26</v>
      </c>
      <c r="O17" s="31">
        <v>6</v>
      </c>
      <c r="P17" s="19">
        <f>'Stock Transfer'!T16</f>
        <v>7</v>
      </c>
      <c r="Q17" s="23">
        <f t="shared" si="6"/>
        <v>27</v>
      </c>
      <c r="R17" s="22">
        <f t="shared" si="7"/>
        <v>27</v>
      </c>
      <c r="S17" s="31">
        <v>5</v>
      </c>
      <c r="T17" s="19">
        <f>'Stock Transfer'!U16</f>
        <v>5</v>
      </c>
      <c r="U17" s="23">
        <f t="shared" si="8"/>
        <v>27</v>
      </c>
      <c r="V17" s="22">
        <f t="shared" si="9"/>
        <v>27</v>
      </c>
      <c r="W17" s="31">
        <v>6</v>
      </c>
      <c r="X17" s="19">
        <f>'Stock Transfer'!V16</f>
        <v>4</v>
      </c>
      <c r="Y17" s="23">
        <f t="shared" si="10"/>
        <v>25</v>
      </c>
      <c r="Z17" s="22">
        <f t="shared" si="11"/>
        <v>25</v>
      </c>
      <c r="AA17" s="31">
        <v>7</v>
      </c>
      <c r="AB17" s="19">
        <f>'Stock Transfer'!W16</f>
        <v>7</v>
      </c>
      <c r="AC17" s="23">
        <f t="shared" si="12"/>
        <v>25</v>
      </c>
      <c r="AD17" s="22">
        <f t="shared" si="13"/>
        <v>25</v>
      </c>
      <c r="AE17" s="31">
        <v>6</v>
      </c>
      <c r="AF17" s="19">
        <f>'Stock Transfer'!X16</f>
        <v>5</v>
      </c>
      <c r="AG17" s="23">
        <f t="shared" si="14"/>
        <v>24</v>
      </c>
      <c r="AH17" s="22">
        <f t="shared" si="15"/>
        <v>24</v>
      </c>
      <c r="AI17" s="31">
        <v>6</v>
      </c>
      <c r="AJ17" s="19">
        <f>'Stock Transfer'!Y16</f>
        <v>6</v>
      </c>
      <c r="AK17" s="23">
        <f t="shared" si="16"/>
        <v>24</v>
      </c>
      <c r="AL17" s="22">
        <f t="shared" si="17"/>
        <v>24</v>
      </c>
      <c r="AM17" s="31">
        <v>5</v>
      </c>
      <c r="AN17" s="19">
        <f>'Stock Transfer'!Z16</f>
        <v>6</v>
      </c>
      <c r="AO17" s="23">
        <f t="shared" si="18"/>
        <v>25</v>
      </c>
      <c r="AP17" s="22">
        <f t="shared" si="19"/>
        <v>25</v>
      </c>
      <c r="AQ17" s="31">
        <v>5</v>
      </c>
      <c r="AR17" s="19">
        <f>'Stock Transfer'!AA16</f>
        <v>4</v>
      </c>
      <c r="AS17" s="23">
        <f t="shared" si="20"/>
        <v>24</v>
      </c>
      <c r="AT17" s="22">
        <f t="shared" si="21"/>
        <v>24</v>
      </c>
      <c r="AU17" s="31">
        <v>7</v>
      </c>
      <c r="AV17" s="19">
        <f>'Stock Transfer'!AB16</f>
        <v>7</v>
      </c>
      <c r="AW17" s="23">
        <f t="shared" si="22"/>
        <v>24</v>
      </c>
      <c r="AX17" s="22">
        <f t="shared" si="23"/>
        <v>24</v>
      </c>
      <c r="AY17" s="31">
        <v>6</v>
      </c>
      <c r="AZ17" s="19">
        <f>'Stock Transfer'!AC16</f>
        <v>7</v>
      </c>
      <c r="BA17" s="23">
        <f t="shared" si="24"/>
        <v>25</v>
      </c>
      <c r="BB17" s="22">
        <f t="shared" si="25"/>
        <v>25</v>
      </c>
      <c r="BC17" s="31">
        <v>5</v>
      </c>
      <c r="BD17" s="19">
        <f>'Stock Transfer'!AD16</f>
        <v>7</v>
      </c>
      <c r="BE17" s="23">
        <f t="shared" si="26"/>
        <v>27</v>
      </c>
      <c r="BF17" s="22">
        <f t="shared" si="27"/>
        <v>27</v>
      </c>
      <c r="BG17" s="31">
        <v>7</v>
      </c>
      <c r="BH17" s="19">
        <f>'Stock Transfer'!AE16</f>
        <v>6</v>
      </c>
      <c r="BI17" s="23">
        <f t="shared" si="28"/>
        <v>26</v>
      </c>
    </row>
    <row r="18" spans="1:61" x14ac:dyDescent="0.3">
      <c r="A18" s="17" t="s">
        <v>31</v>
      </c>
      <c r="B18" s="22">
        <f>VLOOKUP(A18,'OPN STK'!$A$1:$E$31,4,0)</f>
        <v>13</v>
      </c>
      <c r="C18" s="19">
        <v>3</v>
      </c>
      <c r="D18" s="19">
        <f>'Stock Transfer'!Q17</f>
        <v>4</v>
      </c>
      <c r="E18" s="23">
        <f t="shared" si="1"/>
        <v>14</v>
      </c>
      <c r="F18" s="22">
        <f t="shared" si="0"/>
        <v>14</v>
      </c>
      <c r="G18" s="19">
        <v>1</v>
      </c>
      <c r="H18" s="19">
        <f>'Stock Transfer'!R17</f>
        <v>4</v>
      </c>
      <c r="I18" s="23">
        <f t="shared" si="2"/>
        <v>17</v>
      </c>
      <c r="J18" s="22">
        <f t="shared" si="3"/>
        <v>17</v>
      </c>
      <c r="K18" s="31">
        <v>4</v>
      </c>
      <c r="L18" s="19">
        <f>'Stock Transfer'!S17</f>
        <v>4</v>
      </c>
      <c r="M18" s="23">
        <f t="shared" si="4"/>
        <v>17</v>
      </c>
      <c r="N18" s="22">
        <f t="shared" si="5"/>
        <v>17</v>
      </c>
      <c r="O18" s="31">
        <v>2</v>
      </c>
      <c r="P18" s="19">
        <f>'Stock Transfer'!T17</f>
        <v>5</v>
      </c>
      <c r="Q18" s="23">
        <f t="shared" si="6"/>
        <v>20</v>
      </c>
      <c r="R18" s="22">
        <f t="shared" si="7"/>
        <v>20</v>
      </c>
      <c r="S18" s="31">
        <v>3</v>
      </c>
      <c r="T18" s="19">
        <f>'Stock Transfer'!U17</f>
        <v>4</v>
      </c>
      <c r="U18" s="23">
        <f t="shared" si="8"/>
        <v>21</v>
      </c>
      <c r="V18" s="22">
        <f t="shared" si="9"/>
        <v>21</v>
      </c>
      <c r="W18" s="31">
        <v>2</v>
      </c>
      <c r="X18" s="19">
        <f>'Stock Transfer'!V17</f>
        <v>4</v>
      </c>
      <c r="Y18" s="23">
        <f t="shared" si="10"/>
        <v>23</v>
      </c>
      <c r="Z18" s="22">
        <f t="shared" si="11"/>
        <v>23</v>
      </c>
      <c r="AA18" s="31">
        <v>5</v>
      </c>
      <c r="AB18" s="19">
        <f>'Stock Transfer'!W17</f>
        <v>4</v>
      </c>
      <c r="AC18" s="23">
        <f t="shared" si="12"/>
        <v>22</v>
      </c>
      <c r="AD18" s="22">
        <f t="shared" si="13"/>
        <v>22</v>
      </c>
      <c r="AE18" s="31">
        <v>1</v>
      </c>
      <c r="AF18" s="19">
        <f>'Stock Transfer'!X17</f>
        <v>3</v>
      </c>
      <c r="AG18" s="23">
        <f t="shared" si="14"/>
        <v>24</v>
      </c>
      <c r="AH18" s="22">
        <f t="shared" si="15"/>
        <v>24</v>
      </c>
      <c r="AI18" s="31">
        <v>4</v>
      </c>
      <c r="AJ18" s="19">
        <f>'Stock Transfer'!Y17</f>
        <v>4</v>
      </c>
      <c r="AK18" s="23">
        <f t="shared" si="16"/>
        <v>24</v>
      </c>
      <c r="AL18" s="22">
        <f t="shared" si="17"/>
        <v>24</v>
      </c>
      <c r="AM18" s="31">
        <v>5</v>
      </c>
      <c r="AN18" s="19">
        <f>'Stock Transfer'!Z17</f>
        <v>4</v>
      </c>
      <c r="AO18" s="23">
        <f t="shared" si="18"/>
        <v>23</v>
      </c>
      <c r="AP18" s="22">
        <f t="shared" si="19"/>
        <v>23</v>
      </c>
      <c r="AQ18" s="31">
        <v>2</v>
      </c>
      <c r="AR18" s="19">
        <f>'Stock Transfer'!AA17</f>
        <v>3</v>
      </c>
      <c r="AS18" s="23">
        <f t="shared" si="20"/>
        <v>24</v>
      </c>
      <c r="AT18" s="22">
        <f t="shared" si="21"/>
        <v>24</v>
      </c>
      <c r="AU18" s="31">
        <v>2</v>
      </c>
      <c r="AV18" s="19">
        <f>'Stock Transfer'!AB17</f>
        <v>4</v>
      </c>
      <c r="AW18" s="23">
        <f t="shared" si="22"/>
        <v>26</v>
      </c>
      <c r="AX18" s="22">
        <f t="shared" si="23"/>
        <v>26</v>
      </c>
      <c r="AY18" s="31">
        <v>3</v>
      </c>
      <c r="AZ18" s="19">
        <f>'Stock Transfer'!AC17</f>
        <v>4</v>
      </c>
      <c r="BA18" s="23">
        <f t="shared" si="24"/>
        <v>27</v>
      </c>
      <c r="BB18" s="22">
        <f t="shared" si="25"/>
        <v>27</v>
      </c>
      <c r="BC18" s="31">
        <v>2</v>
      </c>
      <c r="BD18" s="19">
        <f>'Stock Transfer'!AD17</f>
        <v>3</v>
      </c>
      <c r="BE18" s="23">
        <f t="shared" si="26"/>
        <v>28</v>
      </c>
      <c r="BF18" s="22">
        <f t="shared" si="27"/>
        <v>28</v>
      </c>
      <c r="BG18" s="31">
        <v>3</v>
      </c>
      <c r="BH18" s="19">
        <f>'Stock Transfer'!AE17</f>
        <v>3</v>
      </c>
      <c r="BI18" s="23">
        <f t="shared" si="28"/>
        <v>28</v>
      </c>
    </row>
    <row r="19" spans="1:61" x14ac:dyDescent="0.3">
      <c r="A19" s="17" t="s">
        <v>32</v>
      </c>
      <c r="B19" s="22">
        <f>VLOOKUP(A19,'OPN STK'!$A$1:$E$31,4,0)</f>
        <v>6</v>
      </c>
      <c r="C19" s="19">
        <v>0</v>
      </c>
      <c r="D19" s="19">
        <f>'Stock Transfer'!Q18</f>
        <v>2</v>
      </c>
      <c r="E19" s="23">
        <f t="shared" si="1"/>
        <v>8</v>
      </c>
      <c r="F19" s="22">
        <f t="shared" si="0"/>
        <v>8</v>
      </c>
      <c r="G19" s="19">
        <v>0</v>
      </c>
      <c r="H19" s="19">
        <f>'Stock Transfer'!R18</f>
        <v>2</v>
      </c>
      <c r="I19" s="23">
        <f t="shared" si="2"/>
        <v>10</v>
      </c>
      <c r="J19" s="22">
        <f t="shared" si="3"/>
        <v>10</v>
      </c>
      <c r="K19" s="31">
        <v>1</v>
      </c>
      <c r="L19" s="19">
        <f>'Stock Transfer'!S18</f>
        <v>2</v>
      </c>
      <c r="M19" s="23">
        <f t="shared" si="4"/>
        <v>11</v>
      </c>
      <c r="N19" s="22">
        <f t="shared" si="5"/>
        <v>11</v>
      </c>
      <c r="O19" s="31">
        <v>1</v>
      </c>
      <c r="P19" s="19">
        <f>'Stock Transfer'!T18</f>
        <v>2</v>
      </c>
      <c r="Q19" s="23">
        <f t="shared" si="6"/>
        <v>12</v>
      </c>
      <c r="R19" s="22">
        <f t="shared" si="7"/>
        <v>12</v>
      </c>
      <c r="S19" s="31">
        <v>0</v>
      </c>
      <c r="T19" s="19">
        <f>'Stock Transfer'!U18</f>
        <v>2</v>
      </c>
      <c r="U19" s="23">
        <f t="shared" si="8"/>
        <v>14</v>
      </c>
      <c r="V19" s="22">
        <f t="shared" si="9"/>
        <v>14</v>
      </c>
      <c r="W19" s="31">
        <v>1</v>
      </c>
      <c r="X19" s="19">
        <f>'Stock Transfer'!V18</f>
        <v>2</v>
      </c>
      <c r="Y19" s="23">
        <f t="shared" si="10"/>
        <v>15</v>
      </c>
      <c r="Z19" s="22">
        <f t="shared" si="11"/>
        <v>15</v>
      </c>
      <c r="AA19" s="31">
        <v>2</v>
      </c>
      <c r="AB19" s="19">
        <f>'Stock Transfer'!W18</f>
        <v>2</v>
      </c>
      <c r="AC19" s="23">
        <f t="shared" si="12"/>
        <v>15</v>
      </c>
      <c r="AD19" s="22">
        <f t="shared" si="13"/>
        <v>15</v>
      </c>
      <c r="AE19" s="31">
        <v>1</v>
      </c>
      <c r="AF19" s="19">
        <f>'Stock Transfer'!X18</f>
        <v>3</v>
      </c>
      <c r="AG19" s="23">
        <f t="shared" si="14"/>
        <v>17</v>
      </c>
      <c r="AH19" s="22">
        <f t="shared" si="15"/>
        <v>17</v>
      </c>
      <c r="AI19" s="31">
        <v>0</v>
      </c>
      <c r="AJ19" s="19">
        <f>'Stock Transfer'!Y18</f>
        <v>3</v>
      </c>
      <c r="AK19" s="23">
        <f t="shared" si="16"/>
        <v>20</v>
      </c>
      <c r="AL19" s="22">
        <f t="shared" si="17"/>
        <v>20</v>
      </c>
      <c r="AM19" s="31">
        <v>0</v>
      </c>
      <c r="AN19" s="19">
        <f>'Stock Transfer'!Z18</f>
        <v>3</v>
      </c>
      <c r="AO19" s="23">
        <f t="shared" si="18"/>
        <v>23</v>
      </c>
      <c r="AP19" s="22">
        <f t="shared" si="19"/>
        <v>23</v>
      </c>
      <c r="AQ19" s="31">
        <v>0</v>
      </c>
      <c r="AR19" s="19">
        <f>'Stock Transfer'!AA18</f>
        <v>3</v>
      </c>
      <c r="AS19" s="23">
        <f t="shared" si="20"/>
        <v>26</v>
      </c>
      <c r="AT19" s="22">
        <f t="shared" si="21"/>
        <v>26</v>
      </c>
      <c r="AU19" s="31">
        <v>1</v>
      </c>
      <c r="AV19" s="19">
        <f>'Stock Transfer'!AB18</f>
        <v>3</v>
      </c>
      <c r="AW19" s="23">
        <f t="shared" si="22"/>
        <v>28</v>
      </c>
      <c r="AX19" s="22">
        <f t="shared" si="23"/>
        <v>28</v>
      </c>
      <c r="AY19" s="31">
        <v>2</v>
      </c>
      <c r="AZ19" s="19">
        <f>'Stock Transfer'!AC18</f>
        <v>3</v>
      </c>
      <c r="BA19" s="23">
        <f t="shared" si="24"/>
        <v>29</v>
      </c>
      <c r="BB19" s="22">
        <f t="shared" si="25"/>
        <v>29</v>
      </c>
      <c r="BC19" s="31">
        <v>4</v>
      </c>
      <c r="BD19" s="19">
        <f>'Stock Transfer'!AD18</f>
        <v>2</v>
      </c>
      <c r="BE19" s="23">
        <f t="shared" si="26"/>
        <v>27</v>
      </c>
      <c r="BF19" s="22">
        <f t="shared" si="27"/>
        <v>27</v>
      </c>
      <c r="BG19" s="31">
        <v>5</v>
      </c>
      <c r="BH19" s="19">
        <f>'Stock Transfer'!AE18</f>
        <v>3</v>
      </c>
      <c r="BI19" s="23">
        <f t="shared" si="28"/>
        <v>25</v>
      </c>
    </row>
    <row r="20" spans="1:61" x14ac:dyDescent="0.3">
      <c r="A20" s="17" t="s">
        <v>33</v>
      </c>
      <c r="B20" s="22">
        <f>VLOOKUP(A20,'OPN STK'!$A$1:$E$31,4,0)</f>
        <v>3</v>
      </c>
      <c r="C20" s="19">
        <v>0</v>
      </c>
      <c r="D20" s="19">
        <f>'Stock Transfer'!Q19</f>
        <v>2</v>
      </c>
      <c r="E20" s="23">
        <f t="shared" si="1"/>
        <v>5</v>
      </c>
      <c r="F20" s="22">
        <f t="shared" si="0"/>
        <v>5</v>
      </c>
      <c r="G20" s="19">
        <v>1</v>
      </c>
      <c r="H20" s="19">
        <f>'Stock Transfer'!R19</f>
        <v>2</v>
      </c>
      <c r="I20" s="23">
        <f t="shared" si="2"/>
        <v>6</v>
      </c>
      <c r="J20" s="22">
        <f t="shared" si="3"/>
        <v>6</v>
      </c>
      <c r="K20" s="31">
        <v>0</v>
      </c>
      <c r="L20" s="19">
        <f>'Stock Transfer'!S19</f>
        <v>2</v>
      </c>
      <c r="M20" s="23">
        <f t="shared" si="4"/>
        <v>8</v>
      </c>
      <c r="N20" s="22">
        <f t="shared" si="5"/>
        <v>8</v>
      </c>
      <c r="O20" s="31">
        <v>2</v>
      </c>
      <c r="P20" s="19">
        <f>'Stock Transfer'!T19</f>
        <v>2</v>
      </c>
      <c r="Q20" s="23">
        <f t="shared" si="6"/>
        <v>8</v>
      </c>
      <c r="R20" s="22">
        <f t="shared" si="7"/>
        <v>8</v>
      </c>
      <c r="S20" s="31">
        <v>0</v>
      </c>
      <c r="T20" s="19">
        <f>'Stock Transfer'!U19</f>
        <v>2</v>
      </c>
      <c r="U20" s="23">
        <f t="shared" si="8"/>
        <v>10</v>
      </c>
      <c r="V20" s="22">
        <f t="shared" si="9"/>
        <v>10</v>
      </c>
      <c r="W20" s="31">
        <v>0</v>
      </c>
      <c r="X20" s="19">
        <f>'Stock Transfer'!V19</f>
        <v>2</v>
      </c>
      <c r="Y20" s="23">
        <f t="shared" si="10"/>
        <v>12</v>
      </c>
      <c r="Z20" s="22">
        <f t="shared" si="11"/>
        <v>12</v>
      </c>
      <c r="AA20" s="31">
        <v>0</v>
      </c>
      <c r="AB20" s="19">
        <f>'Stock Transfer'!W19</f>
        <v>2</v>
      </c>
      <c r="AC20" s="23">
        <f t="shared" si="12"/>
        <v>14</v>
      </c>
      <c r="AD20" s="22">
        <f t="shared" si="13"/>
        <v>14</v>
      </c>
      <c r="AE20" s="31">
        <v>0</v>
      </c>
      <c r="AF20" s="19">
        <f>'Stock Transfer'!X19</f>
        <v>2</v>
      </c>
      <c r="AG20" s="23">
        <f t="shared" si="14"/>
        <v>16</v>
      </c>
      <c r="AH20" s="22">
        <f t="shared" si="15"/>
        <v>16</v>
      </c>
      <c r="AI20" s="31">
        <v>1</v>
      </c>
      <c r="AJ20" s="19">
        <f>'Stock Transfer'!Y19</f>
        <v>2</v>
      </c>
      <c r="AK20" s="23">
        <f t="shared" si="16"/>
        <v>17</v>
      </c>
      <c r="AL20" s="22">
        <f t="shared" si="17"/>
        <v>17</v>
      </c>
      <c r="AM20" s="31">
        <v>1</v>
      </c>
      <c r="AN20" s="19">
        <f>'Stock Transfer'!Z19</f>
        <v>2</v>
      </c>
      <c r="AO20" s="23">
        <f t="shared" si="18"/>
        <v>18</v>
      </c>
      <c r="AP20" s="22">
        <f t="shared" si="19"/>
        <v>18</v>
      </c>
      <c r="AQ20" s="31">
        <v>0</v>
      </c>
      <c r="AR20" s="19">
        <f>'Stock Transfer'!AA19</f>
        <v>2</v>
      </c>
      <c r="AS20" s="23">
        <f t="shared" si="20"/>
        <v>20</v>
      </c>
      <c r="AT20" s="22">
        <f t="shared" si="21"/>
        <v>20</v>
      </c>
      <c r="AU20" s="31">
        <v>1</v>
      </c>
      <c r="AV20" s="19">
        <f>'Stock Transfer'!AB19</f>
        <v>2</v>
      </c>
      <c r="AW20" s="23">
        <f t="shared" si="22"/>
        <v>21</v>
      </c>
      <c r="AX20" s="22">
        <f t="shared" si="23"/>
        <v>21</v>
      </c>
      <c r="AY20" s="31">
        <v>1</v>
      </c>
      <c r="AZ20" s="19">
        <f>'Stock Transfer'!AC19</f>
        <v>2</v>
      </c>
      <c r="BA20" s="23">
        <f t="shared" si="24"/>
        <v>22</v>
      </c>
      <c r="BB20" s="22">
        <f t="shared" si="25"/>
        <v>22</v>
      </c>
      <c r="BC20" s="31">
        <v>1</v>
      </c>
      <c r="BD20" s="19">
        <f>'Stock Transfer'!AD19</f>
        <v>2</v>
      </c>
      <c r="BE20" s="23">
        <f t="shared" si="26"/>
        <v>23</v>
      </c>
      <c r="BF20" s="22">
        <f t="shared" si="27"/>
        <v>23</v>
      </c>
      <c r="BG20" s="31">
        <v>0</v>
      </c>
      <c r="BH20" s="19">
        <f>'Stock Transfer'!AE19</f>
        <v>2</v>
      </c>
      <c r="BI20" s="23">
        <f t="shared" si="28"/>
        <v>25</v>
      </c>
    </row>
    <row r="21" spans="1:61" x14ac:dyDescent="0.3">
      <c r="A21" s="17" t="s">
        <v>34</v>
      </c>
      <c r="B21" s="22">
        <f>VLOOKUP(A21,'OPN STK'!$A$1:$E$31,4,0)</f>
        <v>2</v>
      </c>
      <c r="C21" s="19">
        <v>0</v>
      </c>
      <c r="D21" s="19">
        <f>'Stock Transfer'!Q20</f>
        <v>2</v>
      </c>
      <c r="E21" s="23">
        <f t="shared" si="1"/>
        <v>4</v>
      </c>
      <c r="F21" s="22">
        <f t="shared" si="0"/>
        <v>4</v>
      </c>
      <c r="G21" s="19">
        <v>0</v>
      </c>
      <c r="H21" s="19">
        <f>'Stock Transfer'!R20</f>
        <v>2</v>
      </c>
      <c r="I21" s="23">
        <f t="shared" si="2"/>
        <v>6</v>
      </c>
      <c r="J21" s="22">
        <f t="shared" si="3"/>
        <v>6</v>
      </c>
      <c r="K21" s="31">
        <v>1</v>
      </c>
      <c r="L21" s="19">
        <f>'Stock Transfer'!S20</f>
        <v>2</v>
      </c>
      <c r="M21" s="23">
        <f t="shared" si="4"/>
        <v>7</v>
      </c>
      <c r="N21" s="22">
        <f t="shared" si="5"/>
        <v>7</v>
      </c>
      <c r="O21" s="31">
        <v>0</v>
      </c>
      <c r="P21" s="19">
        <f>'Stock Transfer'!T20</f>
        <v>2</v>
      </c>
      <c r="Q21" s="23">
        <f t="shared" si="6"/>
        <v>9</v>
      </c>
      <c r="R21" s="22">
        <f t="shared" si="7"/>
        <v>9</v>
      </c>
      <c r="S21" s="31">
        <v>0</v>
      </c>
      <c r="T21" s="19">
        <f>'Stock Transfer'!U20</f>
        <v>2</v>
      </c>
      <c r="U21" s="23">
        <f t="shared" si="8"/>
        <v>11</v>
      </c>
      <c r="V21" s="22">
        <f t="shared" si="9"/>
        <v>11</v>
      </c>
      <c r="W21" s="31">
        <v>0</v>
      </c>
      <c r="X21" s="19">
        <f>'Stock Transfer'!V20</f>
        <v>2</v>
      </c>
      <c r="Y21" s="23">
        <f t="shared" si="10"/>
        <v>13</v>
      </c>
      <c r="Z21" s="22">
        <f t="shared" si="11"/>
        <v>13</v>
      </c>
      <c r="AA21" s="31">
        <v>1</v>
      </c>
      <c r="AB21" s="19">
        <f>'Stock Transfer'!W20</f>
        <v>2</v>
      </c>
      <c r="AC21" s="23">
        <f t="shared" si="12"/>
        <v>14</v>
      </c>
      <c r="AD21" s="22">
        <f t="shared" si="13"/>
        <v>14</v>
      </c>
      <c r="AE21" s="31">
        <v>0</v>
      </c>
      <c r="AF21" s="19">
        <f>'Stock Transfer'!X20</f>
        <v>2</v>
      </c>
      <c r="AG21" s="23">
        <f t="shared" si="14"/>
        <v>16</v>
      </c>
      <c r="AH21" s="22">
        <f t="shared" si="15"/>
        <v>16</v>
      </c>
      <c r="AI21" s="31">
        <v>1</v>
      </c>
      <c r="AJ21" s="19">
        <f>'Stock Transfer'!Y20</f>
        <v>2</v>
      </c>
      <c r="AK21" s="23">
        <f t="shared" si="16"/>
        <v>17</v>
      </c>
      <c r="AL21" s="22">
        <f t="shared" si="17"/>
        <v>17</v>
      </c>
      <c r="AM21" s="31">
        <v>0</v>
      </c>
      <c r="AN21" s="19">
        <f>'Stock Transfer'!Z20</f>
        <v>2</v>
      </c>
      <c r="AO21" s="23">
        <f t="shared" si="18"/>
        <v>19</v>
      </c>
      <c r="AP21" s="22">
        <f t="shared" si="19"/>
        <v>19</v>
      </c>
      <c r="AQ21" s="31">
        <v>0</v>
      </c>
      <c r="AR21" s="19">
        <f>'Stock Transfer'!AA20</f>
        <v>2</v>
      </c>
      <c r="AS21" s="23">
        <f t="shared" si="20"/>
        <v>21</v>
      </c>
      <c r="AT21" s="22">
        <f t="shared" si="21"/>
        <v>21</v>
      </c>
      <c r="AU21" s="31">
        <v>0</v>
      </c>
      <c r="AV21" s="19">
        <f>'Stock Transfer'!AB20</f>
        <v>2</v>
      </c>
      <c r="AW21" s="23">
        <f t="shared" si="22"/>
        <v>23</v>
      </c>
      <c r="AX21" s="22">
        <f t="shared" si="23"/>
        <v>23</v>
      </c>
      <c r="AY21" s="31">
        <v>0</v>
      </c>
      <c r="AZ21" s="19">
        <f>'Stock Transfer'!AC20</f>
        <v>2</v>
      </c>
      <c r="BA21" s="23">
        <f t="shared" si="24"/>
        <v>25</v>
      </c>
      <c r="BB21" s="22">
        <f t="shared" si="25"/>
        <v>25</v>
      </c>
      <c r="BC21" s="31">
        <v>1</v>
      </c>
      <c r="BD21" s="19">
        <f>'Stock Transfer'!AD20</f>
        <v>2</v>
      </c>
      <c r="BE21" s="23">
        <f t="shared" si="26"/>
        <v>26</v>
      </c>
      <c r="BF21" s="22">
        <f t="shared" si="27"/>
        <v>26</v>
      </c>
      <c r="BG21" s="31">
        <v>1</v>
      </c>
      <c r="BH21" s="19">
        <f>'Stock Transfer'!AE20</f>
        <v>2</v>
      </c>
      <c r="BI21" s="23">
        <f t="shared" si="28"/>
        <v>27</v>
      </c>
    </row>
    <row r="22" spans="1:61" x14ac:dyDescent="0.3">
      <c r="A22" s="17" t="s">
        <v>35</v>
      </c>
      <c r="B22" s="22">
        <f>VLOOKUP(A22,'OPN STK'!$A$1:$E$31,4,0)</f>
        <v>1</v>
      </c>
      <c r="C22" s="19">
        <v>0</v>
      </c>
      <c r="D22" s="19">
        <f>'Stock Transfer'!Q21</f>
        <v>1</v>
      </c>
      <c r="E22" s="23">
        <f t="shared" si="1"/>
        <v>2</v>
      </c>
      <c r="F22" s="22">
        <f t="shared" si="0"/>
        <v>2</v>
      </c>
      <c r="G22" s="19">
        <v>0</v>
      </c>
      <c r="H22" s="19">
        <f>'Stock Transfer'!R21</f>
        <v>1</v>
      </c>
      <c r="I22" s="23">
        <f t="shared" si="2"/>
        <v>3</v>
      </c>
      <c r="J22" s="22">
        <f t="shared" si="3"/>
        <v>3</v>
      </c>
      <c r="K22" s="31">
        <v>0</v>
      </c>
      <c r="L22" s="19">
        <f>'Stock Transfer'!S21</f>
        <v>1</v>
      </c>
      <c r="M22" s="23">
        <f t="shared" si="4"/>
        <v>4</v>
      </c>
      <c r="N22" s="22">
        <f t="shared" si="5"/>
        <v>4</v>
      </c>
      <c r="O22" s="31">
        <v>0</v>
      </c>
      <c r="P22" s="19">
        <f>'Stock Transfer'!T21</f>
        <v>1</v>
      </c>
      <c r="Q22" s="23">
        <f t="shared" si="6"/>
        <v>5</v>
      </c>
      <c r="R22" s="22">
        <f t="shared" si="7"/>
        <v>5</v>
      </c>
      <c r="S22" s="31">
        <v>0</v>
      </c>
      <c r="T22" s="19">
        <f>'Stock Transfer'!U21</f>
        <v>1</v>
      </c>
      <c r="U22" s="23">
        <f t="shared" si="8"/>
        <v>6</v>
      </c>
      <c r="V22" s="22">
        <f t="shared" si="9"/>
        <v>6</v>
      </c>
      <c r="W22" s="31">
        <v>0</v>
      </c>
      <c r="X22" s="19">
        <f>'Stock Transfer'!V21</f>
        <v>1</v>
      </c>
      <c r="Y22" s="23">
        <f t="shared" si="10"/>
        <v>7</v>
      </c>
      <c r="Z22" s="22">
        <f t="shared" si="11"/>
        <v>7</v>
      </c>
      <c r="AA22" s="31">
        <v>0</v>
      </c>
      <c r="AB22" s="19">
        <f>'Stock Transfer'!W21</f>
        <v>1</v>
      </c>
      <c r="AC22" s="23">
        <f t="shared" si="12"/>
        <v>8</v>
      </c>
      <c r="AD22" s="22">
        <f t="shared" si="13"/>
        <v>8</v>
      </c>
      <c r="AE22" s="31">
        <v>1</v>
      </c>
      <c r="AF22" s="19">
        <f>'Stock Transfer'!X21</f>
        <v>2</v>
      </c>
      <c r="AG22" s="23">
        <f t="shared" si="14"/>
        <v>9</v>
      </c>
      <c r="AH22" s="22">
        <f t="shared" si="15"/>
        <v>9</v>
      </c>
      <c r="AI22" s="31">
        <v>0</v>
      </c>
      <c r="AJ22" s="19">
        <f>'Stock Transfer'!Y21</f>
        <v>2</v>
      </c>
      <c r="AK22" s="23">
        <f t="shared" si="16"/>
        <v>11</v>
      </c>
      <c r="AL22" s="22">
        <f t="shared" si="17"/>
        <v>11</v>
      </c>
      <c r="AM22" s="31">
        <v>0</v>
      </c>
      <c r="AN22" s="19">
        <f>'Stock Transfer'!Z21</f>
        <v>2</v>
      </c>
      <c r="AO22" s="23">
        <f t="shared" si="18"/>
        <v>13</v>
      </c>
      <c r="AP22" s="22">
        <f t="shared" si="19"/>
        <v>13</v>
      </c>
      <c r="AQ22" s="31">
        <v>0</v>
      </c>
      <c r="AR22" s="19">
        <f>'Stock Transfer'!AA21</f>
        <v>2</v>
      </c>
      <c r="AS22" s="23">
        <f t="shared" si="20"/>
        <v>15</v>
      </c>
      <c r="AT22" s="22">
        <f t="shared" si="21"/>
        <v>15</v>
      </c>
      <c r="AU22" s="31">
        <v>0</v>
      </c>
      <c r="AV22" s="19">
        <f>'Stock Transfer'!AB21</f>
        <v>2</v>
      </c>
      <c r="AW22" s="23">
        <f t="shared" si="22"/>
        <v>17</v>
      </c>
      <c r="AX22" s="22">
        <f t="shared" si="23"/>
        <v>17</v>
      </c>
      <c r="AY22" s="31">
        <v>0</v>
      </c>
      <c r="AZ22" s="19">
        <f>'Stock Transfer'!AC21</f>
        <v>2</v>
      </c>
      <c r="BA22" s="23">
        <f t="shared" si="24"/>
        <v>19</v>
      </c>
      <c r="BB22" s="22">
        <f t="shared" si="25"/>
        <v>19</v>
      </c>
      <c r="BC22" s="31">
        <v>0</v>
      </c>
      <c r="BD22" s="19">
        <f>'Stock Transfer'!AD21</f>
        <v>2</v>
      </c>
      <c r="BE22" s="23">
        <f t="shared" si="26"/>
        <v>21</v>
      </c>
      <c r="BF22" s="22">
        <f t="shared" si="27"/>
        <v>21</v>
      </c>
      <c r="BG22" s="31">
        <v>0</v>
      </c>
      <c r="BH22" s="19">
        <f>'Stock Transfer'!AE21</f>
        <v>2</v>
      </c>
      <c r="BI22" s="23">
        <f t="shared" si="28"/>
        <v>23</v>
      </c>
    </row>
    <row r="23" spans="1:61" x14ac:dyDescent="0.3">
      <c r="A23" s="17" t="s">
        <v>36</v>
      </c>
      <c r="B23" s="22">
        <f>VLOOKUP(A23,'OPN STK'!$A$1:$E$31,4,0)</f>
        <v>2</v>
      </c>
      <c r="C23" s="19">
        <v>1</v>
      </c>
      <c r="D23" s="19">
        <f>'Stock Transfer'!Q22</f>
        <v>2</v>
      </c>
      <c r="E23" s="23">
        <f t="shared" si="1"/>
        <v>3</v>
      </c>
      <c r="F23" s="22">
        <f t="shared" si="0"/>
        <v>3</v>
      </c>
      <c r="G23" s="19">
        <v>0</v>
      </c>
      <c r="H23" s="19">
        <f>'Stock Transfer'!R22</f>
        <v>2</v>
      </c>
      <c r="I23" s="23">
        <f t="shared" si="2"/>
        <v>5</v>
      </c>
      <c r="J23" s="22">
        <f t="shared" si="3"/>
        <v>5</v>
      </c>
      <c r="K23" s="31">
        <v>0</v>
      </c>
      <c r="L23" s="19">
        <f>'Stock Transfer'!S22</f>
        <v>2</v>
      </c>
      <c r="M23" s="23">
        <f t="shared" si="4"/>
        <v>7</v>
      </c>
      <c r="N23" s="22">
        <f t="shared" si="5"/>
        <v>7</v>
      </c>
      <c r="O23" s="31">
        <v>1</v>
      </c>
      <c r="P23" s="19">
        <f>'Stock Transfer'!T22</f>
        <v>2</v>
      </c>
      <c r="Q23" s="23">
        <f t="shared" si="6"/>
        <v>8</v>
      </c>
      <c r="R23" s="22">
        <f t="shared" si="7"/>
        <v>8</v>
      </c>
      <c r="S23" s="31">
        <v>0</v>
      </c>
      <c r="T23" s="19">
        <f>'Stock Transfer'!U22</f>
        <v>2</v>
      </c>
      <c r="U23" s="23">
        <f t="shared" si="8"/>
        <v>10</v>
      </c>
      <c r="V23" s="22">
        <f t="shared" si="9"/>
        <v>10</v>
      </c>
      <c r="W23" s="31">
        <v>0</v>
      </c>
      <c r="X23" s="19">
        <f>'Stock Transfer'!V22</f>
        <v>2</v>
      </c>
      <c r="Y23" s="23">
        <f t="shared" si="10"/>
        <v>12</v>
      </c>
      <c r="Z23" s="22">
        <f t="shared" si="11"/>
        <v>12</v>
      </c>
      <c r="AA23" s="31">
        <v>0</v>
      </c>
      <c r="AB23" s="19">
        <f>'Stock Transfer'!W22</f>
        <v>2</v>
      </c>
      <c r="AC23" s="23">
        <f t="shared" si="12"/>
        <v>14</v>
      </c>
      <c r="AD23" s="22">
        <f t="shared" si="13"/>
        <v>14</v>
      </c>
      <c r="AE23" s="31">
        <v>0</v>
      </c>
      <c r="AF23" s="19">
        <f>'Stock Transfer'!X22</f>
        <v>2</v>
      </c>
      <c r="AG23" s="23">
        <f t="shared" si="14"/>
        <v>16</v>
      </c>
      <c r="AH23" s="22">
        <f t="shared" si="15"/>
        <v>16</v>
      </c>
      <c r="AI23" s="31">
        <v>0</v>
      </c>
      <c r="AJ23" s="19">
        <f>'Stock Transfer'!Y22</f>
        <v>2</v>
      </c>
      <c r="AK23" s="23">
        <f t="shared" si="16"/>
        <v>18</v>
      </c>
      <c r="AL23" s="22">
        <f t="shared" si="17"/>
        <v>18</v>
      </c>
      <c r="AM23" s="31">
        <v>2</v>
      </c>
      <c r="AN23" s="19">
        <f>'Stock Transfer'!Z22</f>
        <v>2</v>
      </c>
      <c r="AO23" s="23">
        <f t="shared" si="18"/>
        <v>18</v>
      </c>
      <c r="AP23" s="22">
        <f t="shared" si="19"/>
        <v>18</v>
      </c>
      <c r="AQ23" s="31">
        <v>0</v>
      </c>
      <c r="AR23" s="19">
        <f>'Stock Transfer'!AA22</f>
        <v>2</v>
      </c>
      <c r="AS23" s="23">
        <f t="shared" si="20"/>
        <v>20</v>
      </c>
      <c r="AT23" s="22">
        <f t="shared" si="21"/>
        <v>20</v>
      </c>
      <c r="AU23" s="31">
        <v>0</v>
      </c>
      <c r="AV23" s="19">
        <f>'Stock Transfer'!AB22</f>
        <v>2</v>
      </c>
      <c r="AW23" s="23">
        <f t="shared" si="22"/>
        <v>22</v>
      </c>
      <c r="AX23" s="22">
        <f t="shared" si="23"/>
        <v>22</v>
      </c>
      <c r="AY23" s="31">
        <v>0</v>
      </c>
      <c r="AZ23" s="19">
        <f>'Stock Transfer'!AC22</f>
        <v>2</v>
      </c>
      <c r="BA23" s="23">
        <f t="shared" si="24"/>
        <v>24</v>
      </c>
      <c r="BB23" s="22">
        <f t="shared" si="25"/>
        <v>24</v>
      </c>
      <c r="BC23" s="31">
        <v>0</v>
      </c>
      <c r="BD23" s="19">
        <f>'Stock Transfer'!AD22</f>
        <v>2</v>
      </c>
      <c r="BE23" s="23">
        <f t="shared" si="26"/>
        <v>26</v>
      </c>
      <c r="BF23" s="22">
        <f t="shared" si="27"/>
        <v>26</v>
      </c>
      <c r="BG23" s="31">
        <v>0</v>
      </c>
      <c r="BH23" s="19">
        <f>'Stock Transfer'!AE22</f>
        <v>2</v>
      </c>
      <c r="BI23" s="23">
        <f t="shared" si="28"/>
        <v>28</v>
      </c>
    </row>
    <row r="24" spans="1:61" x14ac:dyDescent="0.3">
      <c r="A24" s="17" t="s">
        <v>5</v>
      </c>
      <c r="B24" s="22">
        <f>VLOOKUP(A24,'OPN STK'!$A$1:$E$31,4,0)</f>
        <v>60</v>
      </c>
      <c r="C24" s="19">
        <v>17</v>
      </c>
      <c r="D24" s="19">
        <f>'Stock Transfer'!Q23</f>
        <v>13</v>
      </c>
      <c r="E24" s="23">
        <f t="shared" si="1"/>
        <v>56</v>
      </c>
      <c r="F24" s="22">
        <f t="shared" si="0"/>
        <v>56</v>
      </c>
      <c r="G24" s="19">
        <v>23</v>
      </c>
      <c r="H24" s="19">
        <f>'Stock Transfer'!R23</f>
        <v>16</v>
      </c>
      <c r="I24" s="23">
        <f t="shared" si="2"/>
        <v>49</v>
      </c>
      <c r="J24" s="22">
        <f t="shared" si="3"/>
        <v>49</v>
      </c>
      <c r="K24" s="31">
        <v>23</v>
      </c>
      <c r="L24" s="19">
        <f>'Stock Transfer'!S23</f>
        <v>14</v>
      </c>
      <c r="M24" s="23">
        <f t="shared" si="4"/>
        <v>40</v>
      </c>
      <c r="N24" s="22">
        <f t="shared" si="5"/>
        <v>40</v>
      </c>
      <c r="O24" s="31">
        <v>19</v>
      </c>
      <c r="P24" s="19">
        <f>'Stock Transfer'!T23</f>
        <v>15</v>
      </c>
      <c r="Q24" s="23">
        <f t="shared" si="6"/>
        <v>36</v>
      </c>
      <c r="R24" s="22">
        <f t="shared" si="7"/>
        <v>36</v>
      </c>
      <c r="S24" s="31">
        <v>24</v>
      </c>
      <c r="T24" s="19">
        <f>'Stock Transfer'!U23</f>
        <v>17</v>
      </c>
      <c r="U24" s="23">
        <f t="shared" si="8"/>
        <v>29</v>
      </c>
      <c r="V24" s="22">
        <f t="shared" si="9"/>
        <v>29</v>
      </c>
      <c r="W24" s="31">
        <v>22</v>
      </c>
      <c r="X24" s="19">
        <f>'Stock Transfer'!V23</f>
        <v>22</v>
      </c>
      <c r="Y24" s="23">
        <f t="shared" si="10"/>
        <v>29</v>
      </c>
      <c r="Z24" s="22">
        <f t="shared" si="11"/>
        <v>29</v>
      </c>
      <c r="AA24" s="31">
        <v>19</v>
      </c>
      <c r="AB24" s="19">
        <f>'Stock Transfer'!W23</f>
        <v>19</v>
      </c>
      <c r="AC24" s="23">
        <f t="shared" si="12"/>
        <v>29</v>
      </c>
      <c r="AD24" s="22">
        <f t="shared" si="13"/>
        <v>29</v>
      </c>
      <c r="AE24" s="31">
        <v>18</v>
      </c>
      <c r="AF24" s="19">
        <f>'Stock Transfer'!X23</f>
        <v>19</v>
      </c>
      <c r="AG24" s="23">
        <f t="shared" si="14"/>
        <v>30</v>
      </c>
      <c r="AH24" s="22">
        <f t="shared" si="15"/>
        <v>30</v>
      </c>
      <c r="AI24" s="31">
        <v>20</v>
      </c>
      <c r="AJ24" s="19">
        <f>'Stock Transfer'!Y23</f>
        <v>13</v>
      </c>
      <c r="AK24" s="23">
        <f t="shared" si="16"/>
        <v>23</v>
      </c>
      <c r="AL24" s="22">
        <f t="shared" si="17"/>
        <v>23</v>
      </c>
      <c r="AM24" s="31">
        <v>21</v>
      </c>
      <c r="AN24" s="19">
        <f>'Stock Transfer'!Z23</f>
        <v>17</v>
      </c>
      <c r="AO24" s="23">
        <f t="shared" si="18"/>
        <v>19</v>
      </c>
      <c r="AP24" s="22">
        <f t="shared" si="19"/>
        <v>19</v>
      </c>
      <c r="AQ24" s="31">
        <v>23</v>
      </c>
      <c r="AR24" s="19">
        <f>'Stock Transfer'!AA23</f>
        <v>14</v>
      </c>
      <c r="AS24" s="23">
        <f t="shared" si="20"/>
        <v>10</v>
      </c>
      <c r="AT24" s="22">
        <f t="shared" si="21"/>
        <v>10</v>
      </c>
      <c r="AU24" s="31">
        <v>23</v>
      </c>
      <c r="AV24" s="19">
        <f>'Stock Transfer'!AB23</f>
        <v>23</v>
      </c>
      <c r="AW24" s="23">
        <f t="shared" si="22"/>
        <v>10</v>
      </c>
      <c r="AX24" s="22">
        <f t="shared" si="23"/>
        <v>10</v>
      </c>
      <c r="AY24" s="31">
        <v>24</v>
      </c>
      <c r="AZ24" s="19">
        <f>'Stock Transfer'!AC23</f>
        <v>23</v>
      </c>
      <c r="BA24" s="23">
        <f t="shared" si="24"/>
        <v>9</v>
      </c>
      <c r="BB24" s="22">
        <f t="shared" si="25"/>
        <v>9</v>
      </c>
      <c r="BC24" s="31">
        <v>22</v>
      </c>
      <c r="BD24" s="19">
        <f>'Stock Transfer'!AD23</f>
        <v>23</v>
      </c>
      <c r="BE24" s="23">
        <f t="shared" si="26"/>
        <v>10</v>
      </c>
      <c r="BF24" s="22">
        <f t="shared" si="27"/>
        <v>10</v>
      </c>
      <c r="BG24" s="31">
        <v>19</v>
      </c>
      <c r="BH24" s="19">
        <f>'Stock Transfer'!AE23</f>
        <v>22</v>
      </c>
      <c r="BI24" s="23">
        <f t="shared" si="28"/>
        <v>13</v>
      </c>
    </row>
    <row r="25" spans="1:61" x14ac:dyDescent="0.3">
      <c r="A25" s="17" t="s">
        <v>6</v>
      </c>
      <c r="B25" s="22">
        <f>VLOOKUP(A25,'OPN STK'!$A$1:$E$31,4,0)</f>
        <v>33</v>
      </c>
      <c r="C25" s="19">
        <v>12</v>
      </c>
      <c r="D25" s="19">
        <f>'Stock Transfer'!Q24</f>
        <v>13</v>
      </c>
      <c r="E25" s="23">
        <f t="shared" si="1"/>
        <v>34</v>
      </c>
      <c r="F25" s="22">
        <f t="shared" si="0"/>
        <v>34</v>
      </c>
      <c r="G25" s="19">
        <v>9</v>
      </c>
      <c r="H25" s="19">
        <f>'Stock Transfer'!R24</f>
        <v>10</v>
      </c>
      <c r="I25" s="23">
        <f t="shared" si="2"/>
        <v>35</v>
      </c>
      <c r="J25" s="22">
        <f t="shared" si="3"/>
        <v>35</v>
      </c>
      <c r="K25" s="31">
        <v>10</v>
      </c>
      <c r="L25" s="19">
        <f>'Stock Transfer'!S24</f>
        <v>7</v>
      </c>
      <c r="M25" s="23">
        <f t="shared" si="4"/>
        <v>32</v>
      </c>
      <c r="N25" s="22">
        <f t="shared" si="5"/>
        <v>32</v>
      </c>
      <c r="O25" s="31">
        <v>10</v>
      </c>
      <c r="P25" s="19">
        <f>'Stock Transfer'!T24</f>
        <v>7</v>
      </c>
      <c r="Q25" s="23">
        <f t="shared" si="6"/>
        <v>29</v>
      </c>
      <c r="R25" s="22">
        <f t="shared" si="7"/>
        <v>29</v>
      </c>
      <c r="S25" s="31">
        <v>11</v>
      </c>
      <c r="T25" s="19">
        <f>'Stock Transfer'!U24</f>
        <v>8</v>
      </c>
      <c r="U25" s="23">
        <f t="shared" si="8"/>
        <v>26</v>
      </c>
      <c r="V25" s="22">
        <f t="shared" si="9"/>
        <v>26</v>
      </c>
      <c r="W25" s="31">
        <v>9</v>
      </c>
      <c r="X25" s="19">
        <f>'Stock Transfer'!V24</f>
        <v>13</v>
      </c>
      <c r="Y25" s="23">
        <f t="shared" si="10"/>
        <v>30</v>
      </c>
      <c r="Z25" s="22">
        <f t="shared" si="11"/>
        <v>30</v>
      </c>
      <c r="AA25" s="31">
        <v>11</v>
      </c>
      <c r="AB25" s="19">
        <f>'Stock Transfer'!W24</f>
        <v>12</v>
      </c>
      <c r="AC25" s="23">
        <f t="shared" si="12"/>
        <v>31</v>
      </c>
      <c r="AD25" s="22">
        <f t="shared" si="13"/>
        <v>31</v>
      </c>
      <c r="AE25" s="31">
        <v>9</v>
      </c>
      <c r="AF25" s="19">
        <f>'Stock Transfer'!X24</f>
        <v>12</v>
      </c>
      <c r="AG25" s="23">
        <f t="shared" si="14"/>
        <v>34</v>
      </c>
      <c r="AH25" s="22">
        <f t="shared" si="15"/>
        <v>34</v>
      </c>
      <c r="AI25" s="31">
        <v>9</v>
      </c>
      <c r="AJ25" s="19">
        <f>'Stock Transfer'!Y24</f>
        <v>8</v>
      </c>
      <c r="AK25" s="23">
        <f t="shared" si="16"/>
        <v>33</v>
      </c>
      <c r="AL25" s="22">
        <f t="shared" si="17"/>
        <v>33</v>
      </c>
      <c r="AM25" s="31">
        <v>9</v>
      </c>
      <c r="AN25" s="19">
        <f>'Stock Transfer'!Z24</f>
        <v>7</v>
      </c>
      <c r="AO25" s="23">
        <f t="shared" si="18"/>
        <v>31</v>
      </c>
      <c r="AP25" s="22">
        <f t="shared" si="19"/>
        <v>31</v>
      </c>
      <c r="AQ25" s="31">
        <v>13</v>
      </c>
      <c r="AR25" s="19">
        <f>'Stock Transfer'!AA24</f>
        <v>7</v>
      </c>
      <c r="AS25" s="23">
        <f t="shared" si="20"/>
        <v>25</v>
      </c>
      <c r="AT25" s="22">
        <f t="shared" si="21"/>
        <v>25</v>
      </c>
      <c r="AU25" s="31">
        <v>10</v>
      </c>
      <c r="AV25" s="19">
        <f>'Stock Transfer'!AB24</f>
        <v>10</v>
      </c>
      <c r="AW25" s="23">
        <f t="shared" si="22"/>
        <v>25</v>
      </c>
      <c r="AX25" s="22">
        <f t="shared" si="23"/>
        <v>25</v>
      </c>
      <c r="AY25" s="31">
        <v>9</v>
      </c>
      <c r="AZ25" s="19">
        <f>'Stock Transfer'!AC24</f>
        <v>8</v>
      </c>
      <c r="BA25" s="23">
        <f t="shared" si="24"/>
        <v>24</v>
      </c>
      <c r="BB25" s="22">
        <f t="shared" si="25"/>
        <v>24</v>
      </c>
      <c r="BC25" s="31">
        <v>12</v>
      </c>
      <c r="BD25" s="19">
        <f>'Stock Transfer'!AD24</f>
        <v>8</v>
      </c>
      <c r="BE25" s="23">
        <f t="shared" si="26"/>
        <v>20</v>
      </c>
      <c r="BF25" s="22">
        <f t="shared" si="27"/>
        <v>20</v>
      </c>
      <c r="BG25" s="31">
        <v>11</v>
      </c>
      <c r="BH25" s="19">
        <f>'Stock Transfer'!AE24</f>
        <v>12</v>
      </c>
      <c r="BI25" s="23">
        <f t="shared" si="28"/>
        <v>21</v>
      </c>
    </row>
    <row r="26" spans="1:61" x14ac:dyDescent="0.3">
      <c r="A26" s="17" t="s">
        <v>7</v>
      </c>
      <c r="B26" s="22">
        <f>VLOOKUP(A26,'OPN STK'!$A$1:$E$31,4,0)</f>
        <v>18</v>
      </c>
      <c r="C26" s="19">
        <v>8</v>
      </c>
      <c r="D26" s="19">
        <f>'Stock Transfer'!Q25</f>
        <v>9</v>
      </c>
      <c r="E26" s="23">
        <f t="shared" si="1"/>
        <v>19</v>
      </c>
      <c r="F26" s="22">
        <f t="shared" si="0"/>
        <v>19</v>
      </c>
      <c r="G26" s="19">
        <v>6</v>
      </c>
      <c r="H26" s="19">
        <f>'Stock Transfer'!R25</f>
        <v>8</v>
      </c>
      <c r="I26" s="23">
        <f t="shared" si="2"/>
        <v>21</v>
      </c>
      <c r="J26" s="22">
        <f t="shared" si="3"/>
        <v>21</v>
      </c>
      <c r="K26" s="31">
        <v>9</v>
      </c>
      <c r="L26" s="19">
        <f>'Stock Transfer'!S25</f>
        <v>7</v>
      </c>
      <c r="M26" s="23">
        <f t="shared" si="4"/>
        <v>19</v>
      </c>
      <c r="N26" s="22">
        <f t="shared" si="5"/>
        <v>19</v>
      </c>
      <c r="O26" s="31">
        <v>9</v>
      </c>
      <c r="P26" s="19">
        <f>'Stock Transfer'!T25</f>
        <v>7</v>
      </c>
      <c r="Q26" s="23">
        <f t="shared" si="6"/>
        <v>17</v>
      </c>
      <c r="R26" s="22">
        <f t="shared" si="7"/>
        <v>17</v>
      </c>
      <c r="S26" s="31">
        <v>8</v>
      </c>
      <c r="T26" s="19">
        <f>'Stock Transfer'!U25</f>
        <v>7</v>
      </c>
      <c r="U26" s="23">
        <f t="shared" si="8"/>
        <v>16</v>
      </c>
      <c r="V26" s="22">
        <f t="shared" si="9"/>
        <v>16</v>
      </c>
      <c r="W26" s="31">
        <v>9</v>
      </c>
      <c r="X26" s="19">
        <f>'Stock Transfer'!V25</f>
        <v>10</v>
      </c>
      <c r="Y26" s="23">
        <f t="shared" si="10"/>
        <v>17</v>
      </c>
      <c r="Z26" s="22">
        <f t="shared" si="11"/>
        <v>17</v>
      </c>
      <c r="AA26" s="31">
        <v>6</v>
      </c>
      <c r="AB26" s="19">
        <f>'Stock Transfer'!W25</f>
        <v>8</v>
      </c>
      <c r="AC26" s="23">
        <f t="shared" si="12"/>
        <v>19</v>
      </c>
      <c r="AD26" s="22">
        <f t="shared" si="13"/>
        <v>19</v>
      </c>
      <c r="AE26" s="31">
        <v>8</v>
      </c>
      <c r="AF26" s="19">
        <f>'Stock Transfer'!X25</f>
        <v>8</v>
      </c>
      <c r="AG26" s="23">
        <f t="shared" si="14"/>
        <v>19</v>
      </c>
      <c r="AH26" s="22">
        <f t="shared" si="15"/>
        <v>19</v>
      </c>
      <c r="AI26" s="31">
        <v>7</v>
      </c>
      <c r="AJ26" s="19">
        <f>'Stock Transfer'!Y25</f>
        <v>8</v>
      </c>
      <c r="AK26" s="23">
        <f t="shared" si="16"/>
        <v>20</v>
      </c>
      <c r="AL26" s="22">
        <f t="shared" si="17"/>
        <v>20</v>
      </c>
      <c r="AM26" s="31">
        <v>9</v>
      </c>
      <c r="AN26" s="19">
        <f>'Stock Transfer'!Z25</f>
        <v>9</v>
      </c>
      <c r="AO26" s="23">
        <f t="shared" si="18"/>
        <v>20</v>
      </c>
      <c r="AP26" s="22">
        <f t="shared" si="19"/>
        <v>20</v>
      </c>
      <c r="AQ26" s="31">
        <v>8</v>
      </c>
      <c r="AR26" s="19">
        <f>'Stock Transfer'!AA25</f>
        <v>7</v>
      </c>
      <c r="AS26" s="23">
        <f t="shared" si="20"/>
        <v>19</v>
      </c>
      <c r="AT26" s="22">
        <f t="shared" si="21"/>
        <v>19</v>
      </c>
      <c r="AU26" s="31">
        <v>8</v>
      </c>
      <c r="AV26" s="19">
        <f>'Stock Transfer'!AB25</f>
        <v>7</v>
      </c>
      <c r="AW26" s="23">
        <f t="shared" si="22"/>
        <v>18</v>
      </c>
      <c r="AX26" s="22">
        <f t="shared" si="23"/>
        <v>18</v>
      </c>
      <c r="AY26" s="31">
        <v>6</v>
      </c>
      <c r="AZ26" s="19">
        <f>'Stock Transfer'!AC25</f>
        <v>8</v>
      </c>
      <c r="BA26" s="23">
        <f t="shared" si="24"/>
        <v>20</v>
      </c>
      <c r="BB26" s="22">
        <f t="shared" si="25"/>
        <v>20</v>
      </c>
      <c r="BC26" s="31">
        <v>6</v>
      </c>
      <c r="BD26" s="19">
        <f>'Stock Transfer'!AD25</f>
        <v>6</v>
      </c>
      <c r="BE26" s="23">
        <f t="shared" si="26"/>
        <v>20</v>
      </c>
      <c r="BF26" s="22">
        <f t="shared" si="27"/>
        <v>20</v>
      </c>
      <c r="BG26" s="31">
        <v>8</v>
      </c>
      <c r="BH26" s="19">
        <f>'Stock Transfer'!AE25</f>
        <v>7</v>
      </c>
      <c r="BI26" s="23">
        <f t="shared" si="28"/>
        <v>19</v>
      </c>
    </row>
    <row r="27" spans="1:61" x14ac:dyDescent="0.3">
      <c r="A27" s="17" t="s">
        <v>8</v>
      </c>
      <c r="B27" s="22">
        <f>VLOOKUP(A27,'OPN STK'!$A$1:$E$31,4,0)</f>
        <v>14</v>
      </c>
      <c r="C27" s="19">
        <v>5</v>
      </c>
      <c r="D27" s="19">
        <f>'Stock Transfer'!Q26</f>
        <v>7</v>
      </c>
      <c r="E27" s="23">
        <f t="shared" si="1"/>
        <v>16</v>
      </c>
      <c r="F27" s="22">
        <f t="shared" si="0"/>
        <v>16</v>
      </c>
      <c r="G27" s="19">
        <v>5</v>
      </c>
      <c r="H27" s="19">
        <f>'Stock Transfer'!R26</f>
        <v>6</v>
      </c>
      <c r="I27" s="23">
        <f t="shared" si="2"/>
        <v>17</v>
      </c>
      <c r="J27" s="22">
        <f t="shared" si="3"/>
        <v>17</v>
      </c>
      <c r="K27" s="31">
        <v>5</v>
      </c>
      <c r="L27" s="19">
        <f>'Stock Transfer'!S26</f>
        <v>8</v>
      </c>
      <c r="M27" s="23">
        <f t="shared" si="4"/>
        <v>20</v>
      </c>
      <c r="N27" s="22">
        <f t="shared" si="5"/>
        <v>20</v>
      </c>
      <c r="O27" s="31">
        <v>6</v>
      </c>
      <c r="P27" s="19">
        <f>'Stock Transfer'!T26</f>
        <v>5</v>
      </c>
      <c r="Q27" s="23">
        <f t="shared" si="6"/>
        <v>19</v>
      </c>
      <c r="R27" s="22">
        <f t="shared" si="7"/>
        <v>19</v>
      </c>
      <c r="S27" s="31">
        <v>8</v>
      </c>
      <c r="T27" s="19">
        <f>'Stock Transfer'!U26</f>
        <v>7</v>
      </c>
      <c r="U27" s="23">
        <f t="shared" si="8"/>
        <v>18</v>
      </c>
      <c r="V27" s="22">
        <f t="shared" si="9"/>
        <v>18</v>
      </c>
      <c r="W27" s="31">
        <v>7</v>
      </c>
      <c r="X27" s="19">
        <f>'Stock Transfer'!V26</f>
        <v>5</v>
      </c>
      <c r="Y27" s="23">
        <f t="shared" si="10"/>
        <v>16</v>
      </c>
      <c r="Z27" s="22">
        <f t="shared" si="11"/>
        <v>16</v>
      </c>
      <c r="AA27" s="31">
        <v>6</v>
      </c>
      <c r="AB27" s="19">
        <f>'Stock Transfer'!W26</f>
        <v>5</v>
      </c>
      <c r="AC27" s="23">
        <f t="shared" si="12"/>
        <v>15</v>
      </c>
      <c r="AD27" s="22">
        <f t="shared" si="13"/>
        <v>15</v>
      </c>
      <c r="AE27" s="31">
        <v>6</v>
      </c>
      <c r="AF27" s="19">
        <f>'Stock Transfer'!X26</f>
        <v>6</v>
      </c>
      <c r="AG27" s="23">
        <f t="shared" si="14"/>
        <v>15</v>
      </c>
      <c r="AH27" s="22">
        <f t="shared" si="15"/>
        <v>15</v>
      </c>
      <c r="AI27" s="31">
        <v>6</v>
      </c>
      <c r="AJ27" s="19">
        <f>'Stock Transfer'!Y26</f>
        <v>5</v>
      </c>
      <c r="AK27" s="23">
        <f t="shared" si="16"/>
        <v>14</v>
      </c>
      <c r="AL27" s="22">
        <f t="shared" si="17"/>
        <v>14</v>
      </c>
      <c r="AM27" s="31">
        <v>5</v>
      </c>
      <c r="AN27" s="19">
        <f>'Stock Transfer'!Z26</f>
        <v>7</v>
      </c>
      <c r="AO27" s="23">
        <f t="shared" si="18"/>
        <v>16</v>
      </c>
      <c r="AP27" s="22">
        <f t="shared" si="19"/>
        <v>16</v>
      </c>
      <c r="AQ27" s="31">
        <v>5</v>
      </c>
      <c r="AR27" s="19">
        <f>'Stock Transfer'!AA26</f>
        <v>7</v>
      </c>
      <c r="AS27" s="23">
        <f t="shared" si="20"/>
        <v>18</v>
      </c>
      <c r="AT27" s="22">
        <f t="shared" si="21"/>
        <v>18</v>
      </c>
      <c r="AU27" s="31">
        <v>5</v>
      </c>
      <c r="AV27" s="19">
        <f>'Stock Transfer'!AB26</f>
        <v>7</v>
      </c>
      <c r="AW27" s="23">
        <f t="shared" si="22"/>
        <v>20</v>
      </c>
      <c r="AX27" s="22">
        <f t="shared" si="23"/>
        <v>20</v>
      </c>
      <c r="AY27" s="31">
        <v>6</v>
      </c>
      <c r="AZ27" s="19">
        <f>'Stock Transfer'!AC26</f>
        <v>6</v>
      </c>
      <c r="BA27" s="23">
        <f t="shared" si="24"/>
        <v>20</v>
      </c>
      <c r="BB27" s="22">
        <f t="shared" si="25"/>
        <v>20</v>
      </c>
      <c r="BC27" s="31">
        <v>6</v>
      </c>
      <c r="BD27" s="19">
        <f>'Stock Transfer'!AD26</f>
        <v>5</v>
      </c>
      <c r="BE27" s="23">
        <f t="shared" si="26"/>
        <v>19</v>
      </c>
      <c r="BF27" s="22">
        <f t="shared" si="27"/>
        <v>19</v>
      </c>
      <c r="BG27" s="31">
        <v>6</v>
      </c>
      <c r="BH27" s="19">
        <f>'Stock Transfer'!AE26</f>
        <v>7</v>
      </c>
      <c r="BI27" s="23">
        <f t="shared" si="28"/>
        <v>20</v>
      </c>
    </row>
    <row r="28" spans="1:61" x14ac:dyDescent="0.3">
      <c r="A28" s="17" t="s">
        <v>9</v>
      </c>
      <c r="B28" s="22">
        <f>VLOOKUP(A28,'OPN STK'!$A$1:$E$31,4,0)</f>
        <v>9</v>
      </c>
      <c r="C28" s="19">
        <v>5</v>
      </c>
      <c r="D28" s="19">
        <f>'Stock Transfer'!Q27</f>
        <v>6</v>
      </c>
      <c r="E28" s="23">
        <f t="shared" si="1"/>
        <v>10</v>
      </c>
      <c r="F28" s="22">
        <f t="shared" si="0"/>
        <v>10</v>
      </c>
      <c r="G28" s="19">
        <v>5</v>
      </c>
      <c r="H28" s="19">
        <f>'Stock Transfer'!R27</f>
        <v>5</v>
      </c>
      <c r="I28" s="23">
        <f t="shared" si="2"/>
        <v>10</v>
      </c>
      <c r="J28" s="22">
        <f t="shared" si="3"/>
        <v>10</v>
      </c>
      <c r="K28" s="31">
        <v>4</v>
      </c>
      <c r="L28" s="19">
        <f>'Stock Transfer'!S27</f>
        <v>6</v>
      </c>
      <c r="M28" s="23">
        <f t="shared" si="4"/>
        <v>12</v>
      </c>
      <c r="N28" s="22">
        <f t="shared" si="5"/>
        <v>12</v>
      </c>
      <c r="O28" s="31">
        <v>4</v>
      </c>
      <c r="P28" s="19">
        <f>'Stock Transfer'!T27</f>
        <v>6</v>
      </c>
      <c r="Q28" s="23">
        <f t="shared" si="6"/>
        <v>14</v>
      </c>
      <c r="R28" s="22">
        <f t="shared" si="7"/>
        <v>14</v>
      </c>
      <c r="S28" s="31">
        <v>4</v>
      </c>
      <c r="T28" s="19">
        <f>'Stock Transfer'!U27</f>
        <v>4</v>
      </c>
      <c r="U28" s="23">
        <f t="shared" si="8"/>
        <v>14</v>
      </c>
      <c r="V28" s="22">
        <f t="shared" si="9"/>
        <v>14</v>
      </c>
      <c r="W28" s="31">
        <v>4</v>
      </c>
      <c r="X28" s="19">
        <f>'Stock Transfer'!V27</f>
        <v>6</v>
      </c>
      <c r="Y28" s="23">
        <f t="shared" si="10"/>
        <v>16</v>
      </c>
      <c r="Z28" s="22">
        <f t="shared" si="11"/>
        <v>16</v>
      </c>
      <c r="AA28" s="31">
        <v>3</v>
      </c>
      <c r="AB28" s="19">
        <f>'Stock Transfer'!W27</f>
        <v>5</v>
      </c>
      <c r="AC28" s="23">
        <f t="shared" si="12"/>
        <v>18</v>
      </c>
      <c r="AD28" s="22">
        <f t="shared" si="13"/>
        <v>18</v>
      </c>
      <c r="AE28" s="31">
        <v>3</v>
      </c>
      <c r="AF28" s="19">
        <f>'Stock Transfer'!X27</f>
        <v>4</v>
      </c>
      <c r="AG28" s="23">
        <f t="shared" si="14"/>
        <v>19</v>
      </c>
      <c r="AH28" s="22">
        <f t="shared" si="15"/>
        <v>19</v>
      </c>
      <c r="AI28" s="31">
        <v>4</v>
      </c>
      <c r="AJ28" s="19">
        <f>'Stock Transfer'!Y27</f>
        <v>4</v>
      </c>
      <c r="AK28" s="23">
        <f t="shared" si="16"/>
        <v>19</v>
      </c>
      <c r="AL28" s="22">
        <f t="shared" si="17"/>
        <v>19</v>
      </c>
      <c r="AM28" s="31">
        <v>4</v>
      </c>
      <c r="AN28" s="19">
        <f>'Stock Transfer'!Z27</f>
        <v>3</v>
      </c>
      <c r="AO28" s="23">
        <f t="shared" si="18"/>
        <v>18</v>
      </c>
      <c r="AP28" s="22">
        <f t="shared" si="19"/>
        <v>18</v>
      </c>
      <c r="AQ28" s="31">
        <v>4</v>
      </c>
      <c r="AR28" s="19">
        <f>'Stock Transfer'!AA27</f>
        <v>3</v>
      </c>
      <c r="AS28" s="23">
        <f t="shared" si="20"/>
        <v>17</v>
      </c>
      <c r="AT28" s="22">
        <f t="shared" si="21"/>
        <v>17</v>
      </c>
      <c r="AU28" s="31">
        <v>3</v>
      </c>
      <c r="AV28" s="19">
        <f>'Stock Transfer'!AB27</f>
        <v>4</v>
      </c>
      <c r="AW28" s="23">
        <f t="shared" si="22"/>
        <v>18</v>
      </c>
      <c r="AX28" s="22">
        <f t="shared" si="23"/>
        <v>18</v>
      </c>
      <c r="AY28" s="31">
        <v>4</v>
      </c>
      <c r="AZ28" s="19">
        <f>'Stock Transfer'!AC27</f>
        <v>5</v>
      </c>
      <c r="BA28" s="23">
        <f t="shared" si="24"/>
        <v>19</v>
      </c>
      <c r="BB28" s="22">
        <f t="shared" si="25"/>
        <v>19</v>
      </c>
      <c r="BC28" s="31">
        <v>4</v>
      </c>
      <c r="BD28" s="19">
        <f>'Stock Transfer'!AD27</f>
        <v>4</v>
      </c>
      <c r="BE28" s="23">
        <f t="shared" si="26"/>
        <v>19</v>
      </c>
      <c r="BF28" s="22">
        <f t="shared" si="27"/>
        <v>19</v>
      </c>
      <c r="BG28" s="31">
        <v>3</v>
      </c>
      <c r="BH28" s="19">
        <f>'Stock Transfer'!AE27</f>
        <v>5</v>
      </c>
      <c r="BI28" s="23">
        <f t="shared" si="28"/>
        <v>21</v>
      </c>
    </row>
    <row r="29" spans="1:61" x14ac:dyDescent="0.3">
      <c r="A29" s="17" t="s">
        <v>10</v>
      </c>
      <c r="B29" s="22">
        <f>VLOOKUP(A29,'OPN STK'!$A$1:$E$31,4,0)</f>
        <v>7</v>
      </c>
      <c r="C29" s="19">
        <v>2</v>
      </c>
      <c r="D29" s="19">
        <f>'Stock Transfer'!Q28</f>
        <v>3</v>
      </c>
      <c r="E29" s="23">
        <f t="shared" si="1"/>
        <v>8</v>
      </c>
      <c r="F29" s="22">
        <f t="shared" si="0"/>
        <v>8</v>
      </c>
      <c r="G29" s="19">
        <v>4</v>
      </c>
      <c r="H29" s="19">
        <f>'Stock Transfer'!R28</f>
        <v>4</v>
      </c>
      <c r="I29" s="23">
        <f t="shared" si="2"/>
        <v>8</v>
      </c>
      <c r="J29" s="22">
        <f t="shared" si="3"/>
        <v>8</v>
      </c>
      <c r="K29" s="31">
        <v>4</v>
      </c>
      <c r="L29" s="19">
        <f>'Stock Transfer'!S28</f>
        <v>4</v>
      </c>
      <c r="M29" s="23">
        <f t="shared" si="4"/>
        <v>8</v>
      </c>
      <c r="N29" s="22">
        <f t="shared" si="5"/>
        <v>8</v>
      </c>
      <c r="O29" s="31">
        <v>2</v>
      </c>
      <c r="P29" s="19">
        <f>'Stock Transfer'!T28</f>
        <v>3</v>
      </c>
      <c r="Q29" s="23">
        <f t="shared" si="6"/>
        <v>9</v>
      </c>
      <c r="R29" s="22">
        <f t="shared" si="7"/>
        <v>9</v>
      </c>
      <c r="S29" s="31">
        <v>2</v>
      </c>
      <c r="T29" s="19">
        <f>'Stock Transfer'!U28</f>
        <v>4</v>
      </c>
      <c r="U29" s="23">
        <f t="shared" si="8"/>
        <v>11</v>
      </c>
      <c r="V29" s="22">
        <f t="shared" si="9"/>
        <v>11</v>
      </c>
      <c r="W29" s="31">
        <v>3</v>
      </c>
      <c r="X29" s="19">
        <f>'Stock Transfer'!V28</f>
        <v>3</v>
      </c>
      <c r="Y29" s="23">
        <f t="shared" si="10"/>
        <v>11</v>
      </c>
      <c r="Z29" s="22">
        <f t="shared" si="11"/>
        <v>11</v>
      </c>
      <c r="AA29" s="31">
        <v>2</v>
      </c>
      <c r="AB29" s="19">
        <f>'Stock Transfer'!W28</f>
        <v>4</v>
      </c>
      <c r="AC29" s="23">
        <f t="shared" si="12"/>
        <v>13</v>
      </c>
      <c r="AD29" s="22">
        <f t="shared" si="13"/>
        <v>13</v>
      </c>
      <c r="AE29" s="31">
        <v>2</v>
      </c>
      <c r="AF29" s="19">
        <f>'Stock Transfer'!X28</f>
        <v>3</v>
      </c>
      <c r="AG29" s="23">
        <f t="shared" si="14"/>
        <v>14</v>
      </c>
      <c r="AH29" s="22">
        <f t="shared" si="15"/>
        <v>14</v>
      </c>
      <c r="AI29" s="31">
        <v>3</v>
      </c>
      <c r="AJ29" s="19">
        <f>'Stock Transfer'!Y28</f>
        <v>4</v>
      </c>
      <c r="AK29" s="23">
        <f t="shared" si="16"/>
        <v>15</v>
      </c>
      <c r="AL29" s="22">
        <f t="shared" si="17"/>
        <v>15</v>
      </c>
      <c r="AM29" s="31">
        <v>3</v>
      </c>
      <c r="AN29" s="19">
        <f>'Stock Transfer'!Z28</f>
        <v>3</v>
      </c>
      <c r="AO29" s="23">
        <f t="shared" si="18"/>
        <v>15</v>
      </c>
      <c r="AP29" s="22">
        <f t="shared" si="19"/>
        <v>15</v>
      </c>
      <c r="AQ29" s="31">
        <v>3</v>
      </c>
      <c r="AR29" s="19">
        <f>'Stock Transfer'!AA28</f>
        <v>4</v>
      </c>
      <c r="AS29" s="23">
        <f t="shared" si="20"/>
        <v>16</v>
      </c>
      <c r="AT29" s="22">
        <f t="shared" si="21"/>
        <v>16</v>
      </c>
      <c r="AU29" s="31">
        <v>1</v>
      </c>
      <c r="AV29" s="19">
        <f>'Stock Transfer'!AB28</f>
        <v>3</v>
      </c>
      <c r="AW29" s="23">
        <f t="shared" si="22"/>
        <v>18</v>
      </c>
      <c r="AX29" s="22">
        <f t="shared" si="23"/>
        <v>18</v>
      </c>
      <c r="AY29" s="31">
        <v>3</v>
      </c>
      <c r="AZ29" s="19">
        <f>'Stock Transfer'!AC28</f>
        <v>4</v>
      </c>
      <c r="BA29" s="23">
        <f t="shared" si="24"/>
        <v>19</v>
      </c>
      <c r="BB29" s="22">
        <f t="shared" si="25"/>
        <v>19</v>
      </c>
      <c r="BC29" s="31">
        <v>2</v>
      </c>
      <c r="BD29" s="19">
        <f>'Stock Transfer'!AD28</f>
        <v>3</v>
      </c>
      <c r="BE29" s="23">
        <f t="shared" si="26"/>
        <v>20</v>
      </c>
      <c r="BF29" s="22">
        <f t="shared" si="27"/>
        <v>20</v>
      </c>
      <c r="BG29" s="31">
        <v>1</v>
      </c>
      <c r="BH29" s="19">
        <f>'Stock Transfer'!AE28</f>
        <v>4</v>
      </c>
      <c r="BI29" s="23">
        <f t="shared" si="28"/>
        <v>23</v>
      </c>
    </row>
    <row r="30" spans="1:61" x14ac:dyDescent="0.3">
      <c r="A30" s="17" t="s">
        <v>11</v>
      </c>
      <c r="B30" s="22">
        <f>VLOOKUP(A30,'OPN STK'!$A$1:$E$31,4,0)</f>
        <v>9</v>
      </c>
      <c r="C30" s="19">
        <v>3</v>
      </c>
      <c r="D30" s="19">
        <f>'Stock Transfer'!Q29</f>
        <v>3</v>
      </c>
      <c r="E30" s="23">
        <f t="shared" si="1"/>
        <v>9</v>
      </c>
      <c r="F30" s="22">
        <f t="shared" si="0"/>
        <v>9</v>
      </c>
      <c r="G30" s="19">
        <v>1</v>
      </c>
      <c r="H30" s="19">
        <f>'Stock Transfer'!R29</f>
        <v>3</v>
      </c>
      <c r="I30" s="23">
        <f t="shared" si="2"/>
        <v>11</v>
      </c>
      <c r="J30" s="22">
        <f t="shared" si="3"/>
        <v>11</v>
      </c>
      <c r="K30" s="31">
        <v>3</v>
      </c>
      <c r="L30" s="19">
        <f>'Stock Transfer'!S29</f>
        <v>4</v>
      </c>
      <c r="M30" s="23">
        <f t="shared" si="4"/>
        <v>12</v>
      </c>
      <c r="N30" s="22">
        <f t="shared" si="5"/>
        <v>12</v>
      </c>
      <c r="O30" s="31">
        <v>3</v>
      </c>
      <c r="P30" s="19">
        <f>'Stock Transfer'!T29</f>
        <v>3</v>
      </c>
      <c r="Q30" s="23">
        <f t="shared" si="6"/>
        <v>12</v>
      </c>
      <c r="R30" s="22">
        <f t="shared" si="7"/>
        <v>12</v>
      </c>
      <c r="S30" s="31">
        <v>3</v>
      </c>
      <c r="T30" s="19">
        <f>'Stock Transfer'!U29</f>
        <v>3</v>
      </c>
      <c r="U30" s="23">
        <f t="shared" si="8"/>
        <v>12</v>
      </c>
      <c r="V30" s="22">
        <f t="shared" si="9"/>
        <v>12</v>
      </c>
      <c r="W30" s="31">
        <v>2</v>
      </c>
      <c r="X30" s="19">
        <f>'Stock Transfer'!V29</f>
        <v>3</v>
      </c>
      <c r="Y30" s="23">
        <f t="shared" si="10"/>
        <v>13</v>
      </c>
      <c r="Z30" s="22">
        <f t="shared" si="11"/>
        <v>13</v>
      </c>
      <c r="AA30" s="31">
        <v>2</v>
      </c>
      <c r="AB30" s="19">
        <f>'Stock Transfer'!W29</f>
        <v>4</v>
      </c>
      <c r="AC30" s="23">
        <f t="shared" si="12"/>
        <v>15</v>
      </c>
      <c r="AD30" s="22">
        <f t="shared" si="13"/>
        <v>15</v>
      </c>
      <c r="AE30" s="31">
        <v>2</v>
      </c>
      <c r="AF30" s="19">
        <f>'Stock Transfer'!X29</f>
        <v>3</v>
      </c>
      <c r="AG30" s="23">
        <f t="shared" si="14"/>
        <v>16</v>
      </c>
      <c r="AH30" s="22">
        <f t="shared" si="15"/>
        <v>16</v>
      </c>
      <c r="AI30" s="31">
        <v>2</v>
      </c>
      <c r="AJ30" s="19">
        <f>'Stock Transfer'!Y29</f>
        <v>3</v>
      </c>
      <c r="AK30" s="23">
        <f t="shared" si="16"/>
        <v>17</v>
      </c>
      <c r="AL30" s="22">
        <f t="shared" si="17"/>
        <v>17</v>
      </c>
      <c r="AM30" s="31">
        <v>2</v>
      </c>
      <c r="AN30" s="19">
        <f>'Stock Transfer'!Z29</f>
        <v>4</v>
      </c>
      <c r="AO30" s="23">
        <f t="shared" si="18"/>
        <v>19</v>
      </c>
      <c r="AP30" s="22">
        <f t="shared" si="19"/>
        <v>19</v>
      </c>
      <c r="AQ30" s="31">
        <v>3</v>
      </c>
      <c r="AR30" s="19">
        <f>'Stock Transfer'!AA29</f>
        <v>3</v>
      </c>
      <c r="AS30" s="23">
        <f t="shared" si="20"/>
        <v>19</v>
      </c>
      <c r="AT30" s="22">
        <f t="shared" si="21"/>
        <v>19</v>
      </c>
      <c r="AU30" s="31">
        <v>3</v>
      </c>
      <c r="AV30" s="19">
        <f>'Stock Transfer'!AB29</f>
        <v>3</v>
      </c>
      <c r="AW30" s="23">
        <f t="shared" si="22"/>
        <v>19</v>
      </c>
      <c r="AX30" s="22">
        <f t="shared" si="23"/>
        <v>19</v>
      </c>
      <c r="AY30" s="31">
        <v>2</v>
      </c>
      <c r="AZ30" s="19">
        <f>'Stock Transfer'!AC29</f>
        <v>3</v>
      </c>
      <c r="BA30" s="23">
        <f t="shared" si="24"/>
        <v>20</v>
      </c>
      <c r="BB30" s="22">
        <f t="shared" si="25"/>
        <v>20</v>
      </c>
      <c r="BC30" s="31">
        <v>3</v>
      </c>
      <c r="BD30" s="19">
        <f>'Stock Transfer'!AD29</f>
        <v>3</v>
      </c>
      <c r="BE30" s="23">
        <f t="shared" si="26"/>
        <v>20</v>
      </c>
      <c r="BF30" s="22">
        <f t="shared" si="27"/>
        <v>20</v>
      </c>
      <c r="BG30" s="31">
        <v>2</v>
      </c>
      <c r="BH30" s="19">
        <f>'Stock Transfer'!AE29</f>
        <v>3</v>
      </c>
      <c r="BI30" s="23">
        <f t="shared" si="28"/>
        <v>21</v>
      </c>
    </row>
    <row r="31" spans="1:61" x14ac:dyDescent="0.3">
      <c r="A31" s="17" t="s">
        <v>12</v>
      </c>
      <c r="B31" s="22">
        <f>VLOOKUP(A31,'OPN STK'!$A$1:$E$31,4,0)</f>
        <v>1</v>
      </c>
      <c r="C31" s="19">
        <v>1</v>
      </c>
      <c r="D31" s="19">
        <f>'Stock Transfer'!Q30</f>
        <v>2</v>
      </c>
      <c r="E31" s="23">
        <f t="shared" si="1"/>
        <v>2</v>
      </c>
      <c r="F31" s="22">
        <f t="shared" si="0"/>
        <v>2</v>
      </c>
      <c r="G31" s="19">
        <v>0</v>
      </c>
      <c r="H31" s="19">
        <f>'Stock Transfer'!R30</f>
        <v>2</v>
      </c>
      <c r="I31" s="23">
        <f t="shared" si="2"/>
        <v>4</v>
      </c>
      <c r="J31" s="22">
        <f t="shared" si="3"/>
        <v>4</v>
      </c>
      <c r="K31" s="31">
        <v>0</v>
      </c>
      <c r="L31" s="19">
        <f>'Stock Transfer'!S30</f>
        <v>2</v>
      </c>
      <c r="M31" s="23">
        <f t="shared" si="4"/>
        <v>6</v>
      </c>
      <c r="N31" s="22">
        <f t="shared" si="5"/>
        <v>6</v>
      </c>
      <c r="O31" s="31">
        <v>0</v>
      </c>
      <c r="P31" s="19">
        <f>'Stock Transfer'!T30</f>
        <v>2</v>
      </c>
      <c r="Q31" s="23">
        <f t="shared" si="6"/>
        <v>8</v>
      </c>
      <c r="R31" s="22">
        <f t="shared" si="7"/>
        <v>8</v>
      </c>
      <c r="S31" s="31">
        <v>1</v>
      </c>
      <c r="T31" s="19">
        <f>'Stock Transfer'!U30</f>
        <v>2</v>
      </c>
      <c r="U31" s="23">
        <f t="shared" si="8"/>
        <v>9</v>
      </c>
      <c r="V31" s="22">
        <f t="shared" si="9"/>
        <v>9</v>
      </c>
      <c r="W31" s="31">
        <v>1</v>
      </c>
      <c r="X31" s="19">
        <f>'Stock Transfer'!V30</f>
        <v>2</v>
      </c>
      <c r="Y31" s="23">
        <f t="shared" si="10"/>
        <v>10</v>
      </c>
      <c r="Z31" s="22">
        <f t="shared" si="11"/>
        <v>10</v>
      </c>
      <c r="AA31" s="31">
        <v>0</v>
      </c>
      <c r="AB31" s="19">
        <f>'Stock Transfer'!W30</f>
        <v>2</v>
      </c>
      <c r="AC31" s="23">
        <f t="shared" si="12"/>
        <v>12</v>
      </c>
      <c r="AD31" s="22">
        <f t="shared" si="13"/>
        <v>12</v>
      </c>
      <c r="AE31" s="31">
        <v>1</v>
      </c>
      <c r="AF31" s="19">
        <f>'Stock Transfer'!X30</f>
        <v>2</v>
      </c>
      <c r="AG31" s="23">
        <f t="shared" si="14"/>
        <v>13</v>
      </c>
      <c r="AH31" s="22">
        <f t="shared" si="15"/>
        <v>13</v>
      </c>
      <c r="AI31" s="31">
        <v>1</v>
      </c>
      <c r="AJ31" s="19">
        <f>'Stock Transfer'!Y30</f>
        <v>2</v>
      </c>
      <c r="AK31" s="23">
        <f t="shared" si="16"/>
        <v>14</v>
      </c>
      <c r="AL31" s="22">
        <f t="shared" si="17"/>
        <v>14</v>
      </c>
      <c r="AM31" s="31">
        <v>0</v>
      </c>
      <c r="AN31" s="19">
        <f>'Stock Transfer'!Z30</f>
        <v>2</v>
      </c>
      <c r="AO31" s="23">
        <f t="shared" si="18"/>
        <v>16</v>
      </c>
      <c r="AP31" s="22">
        <f t="shared" si="19"/>
        <v>16</v>
      </c>
      <c r="AQ31" s="31">
        <v>0</v>
      </c>
      <c r="AR31" s="19">
        <f>'Stock Transfer'!AA30</f>
        <v>2</v>
      </c>
      <c r="AS31" s="23">
        <f t="shared" si="20"/>
        <v>18</v>
      </c>
      <c r="AT31" s="22">
        <f t="shared" si="21"/>
        <v>18</v>
      </c>
      <c r="AU31" s="31">
        <v>0</v>
      </c>
      <c r="AV31" s="19">
        <f>'Stock Transfer'!AB30</f>
        <v>2</v>
      </c>
      <c r="AW31" s="23">
        <f t="shared" si="22"/>
        <v>20</v>
      </c>
      <c r="AX31" s="22">
        <f t="shared" si="23"/>
        <v>20</v>
      </c>
      <c r="AY31" s="31">
        <v>0</v>
      </c>
      <c r="AZ31" s="19">
        <f>'Stock Transfer'!AC30</f>
        <v>2</v>
      </c>
      <c r="BA31" s="23">
        <f t="shared" si="24"/>
        <v>22</v>
      </c>
      <c r="BB31" s="22">
        <f t="shared" si="25"/>
        <v>22</v>
      </c>
      <c r="BC31" s="31">
        <v>0</v>
      </c>
      <c r="BD31" s="19">
        <f>'Stock Transfer'!AD30</f>
        <v>2</v>
      </c>
      <c r="BE31" s="23">
        <f t="shared" si="26"/>
        <v>24</v>
      </c>
      <c r="BF31" s="22">
        <f t="shared" si="27"/>
        <v>24</v>
      </c>
      <c r="BG31" s="31">
        <v>0</v>
      </c>
      <c r="BH31" s="19">
        <f>'Stock Transfer'!AE30</f>
        <v>2</v>
      </c>
      <c r="BI31" s="23">
        <f t="shared" si="28"/>
        <v>26</v>
      </c>
    </row>
    <row r="32" spans="1:61" x14ac:dyDescent="0.3">
      <c r="A32" s="17" t="s">
        <v>14</v>
      </c>
      <c r="B32" s="22">
        <f>VLOOKUP(A32,'OPN STK'!$A$1:$E$31,4,0)</f>
        <v>2</v>
      </c>
      <c r="C32" s="19">
        <v>0</v>
      </c>
      <c r="D32" s="19">
        <f>'Stock Transfer'!Q31</f>
        <v>2</v>
      </c>
      <c r="E32" s="23">
        <f t="shared" si="1"/>
        <v>4</v>
      </c>
      <c r="F32" s="22">
        <f t="shared" si="0"/>
        <v>4</v>
      </c>
      <c r="G32" s="19">
        <v>1</v>
      </c>
      <c r="H32" s="19">
        <f>'Stock Transfer'!R31</f>
        <v>2</v>
      </c>
      <c r="I32" s="23">
        <f t="shared" si="2"/>
        <v>5</v>
      </c>
      <c r="J32" s="22">
        <f t="shared" si="3"/>
        <v>5</v>
      </c>
      <c r="K32" s="31">
        <v>0</v>
      </c>
      <c r="L32" s="19">
        <f>'Stock Transfer'!S31</f>
        <v>2</v>
      </c>
      <c r="M32" s="23">
        <f t="shared" si="4"/>
        <v>7</v>
      </c>
      <c r="N32" s="22">
        <f t="shared" si="5"/>
        <v>7</v>
      </c>
      <c r="O32" s="31">
        <v>1</v>
      </c>
      <c r="P32" s="19">
        <f>'Stock Transfer'!T31</f>
        <v>2</v>
      </c>
      <c r="Q32" s="23">
        <f t="shared" si="6"/>
        <v>8</v>
      </c>
      <c r="R32" s="22">
        <f t="shared" si="7"/>
        <v>8</v>
      </c>
      <c r="S32" s="31">
        <v>0</v>
      </c>
      <c r="T32" s="19">
        <f>'Stock Transfer'!U31</f>
        <v>2</v>
      </c>
      <c r="U32" s="23">
        <f t="shared" si="8"/>
        <v>10</v>
      </c>
      <c r="V32" s="22">
        <f t="shared" si="9"/>
        <v>10</v>
      </c>
      <c r="W32" s="31">
        <v>0</v>
      </c>
      <c r="X32" s="19">
        <f>'Stock Transfer'!V31</f>
        <v>2</v>
      </c>
      <c r="Y32" s="23">
        <f t="shared" si="10"/>
        <v>12</v>
      </c>
      <c r="Z32" s="22">
        <f t="shared" si="11"/>
        <v>12</v>
      </c>
      <c r="AA32" s="31">
        <v>1</v>
      </c>
      <c r="AB32" s="19">
        <f>'Stock Transfer'!W31</f>
        <v>2</v>
      </c>
      <c r="AC32" s="23">
        <f t="shared" si="12"/>
        <v>13</v>
      </c>
      <c r="AD32" s="22">
        <f t="shared" si="13"/>
        <v>13</v>
      </c>
      <c r="AE32" s="31">
        <v>0</v>
      </c>
      <c r="AF32" s="19">
        <f>'Stock Transfer'!X31</f>
        <v>2</v>
      </c>
      <c r="AG32" s="23">
        <f t="shared" si="14"/>
        <v>15</v>
      </c>
      <c r="AH32" s="22">
        <f t="shared" si="15"/>
        <v>15</v>
      </c>
      <c r="AI32" s="31">
        <v>0</v>
      </c>
      <c r="AJ32" s="19">
        <f>'Stock Transfer'!Y31</f>
        <v>2</v>
      </c>
      <c r="AK32" s="23">
        <f t="shared" si="16"/>
        <v>17</v>
      </c>
      <c r="AL32" s="22">
        <f t="shared" si="17"/>
        <v>17</v>
      </c>
      <c r="AM32" s="31">
        <v>0</v>
      </c>
      <c r="AN32" s="19">
        <f>'Stock Transfer'!Z31</f>
        <v>2</v>
      </c>
      <c r="AO32" s="23">
        <f t="shared" si="18"/>
        <v>19</v>
      </c>
      <c r="AP32" s="22">
        <f t="shared" si="19"/>
        <v>19</v>
      </c>
      <c r="AQ32" s="31">
        <v>1</v>
      </c>
      <c r="AR32" s="19">
        <f>'Stock Transfer'!AA31</f>
        <v>2</v>
      </c>
      <c r="AS32" s="23">
        <f t="shared" si="20"/>
        <v>20</v>
      </c>
      <c r="AT32" s="22">
        <f t="shared" si="21"/>
        <v>20</v>
      </c>
      <c r="AU32" s="31">
        <v>1</v>
      </c>
      <c r="AV32" s="19">
        <f>'Stock Transfer'!AB31</f>
        <v>2</v>
      </c>
      <c r="AW32" s="23">
        <f t="shared" si="22"/>
        <v>21</v>
      </c>
      <c r="AX32" s="22">
        <f t="shared" si="23"/>
        <v>21</v>
      </c>
      <c r="AY32" s="31">
        <v>0</v>
      </c>
      <c r="AZ32" s="19">
        <f>'Stock Transfer'!AC31</f>
        <v>2</v>
      </c>
      <c r="BA32" s="23">
        <f t="shared" si="24"/>
        <v>23</v>
      </c>
      <c r="BB32" s="22">
        <f t="shared" si="25"/>
        <v>23</v>
      </c>
      <c r="BC32" s="31">
        <v>0</v>
      </c>
      <c r="BD32" s="19">
        <f>'Stock Transfer'!AD31</f>
        <v>2</v>
      </c>
      <c r="BE32" s="23">
        <f t="shared" si="26"/>
        <v>25</v>
      </c>
      <c r="BF32" s="22">
        <f t="shared" si="27"/>
        <v>25</v>
      </c>
      <c r="BG32" s="31">
        <v>1</v>
      </c>
      <c r="BH32" s="19">
        <f>'Stock Transfer'!AE31</f>
        <v>2</v>
      </c>
      <c r="BI32" s="23">
        <f t="shared" si="28"/>
        <v>26</v>
      </c>
    </row>
    <row r="33" spans="1:61" ht="15" thickBot="1" x14ac:dyDescent="0.35">
      <c r="A33" s="17" t="s">
        <v>16</v>
      </c>
      <c r="B33" s="28">
        <f>VLOOKUP(A33,'OPN STK'!$A$1:$E$31,4,0)</f>
        <v>1</v>
      </c>
      <c r="C33" s="29">
        <v>0</v>
      </c>
      <c r="D33" s="29">
        <f>'Stock Transfer'!Q32</f>
        <v>2</v>
      </c>
      <c r="E33" s="30">
        <f t="shared" si="1"/>
        <v>3</v>
      </c>
      <c r="F33" s="28">
        <f t="shared" si="0"/>
        <v>3</v>
      </c>
      <c r="G33" s="29">
        <v>0</v>
      </c>
      <c r="H33" s="29">
        <f>'Stock Transfer'!R32</f>
        <v>2</v>
      </c>
      <c r="I33" s="30">
        <f t="shared" si="2"/>
        <v>5</v>
      </c>
      <c r="J33" s="28">
        <f t="shared" si="3"/>
        <v>5</v>
      </c>
      <c r="K33" s="32">
        <v>0</v>
      </c>
      <c r="L33" s="29">
        <f>'Stock Transfer'!S32</f>
        <v>2</v>
      </c>
      <c r="M33" s="30">
        <f t="shared" si="4"/>
        <v>7</v>
      </c>
      <c r="N33" s="28">
        <f t="shared" si="5"/>
        <v>7</v>
      </c>
      <c r="O33" s="32">
        <v>0</v>
      </c>
      <c r="P33" s="29">
        <f>'Stock Transfer'!T32</f>
        <v>2</v>
      </c>
      <c r="Q33" s="30">
        <f t="shared" si="6"/>
        <v>9</v>
      </c>
      <c r="R33" s="28">
        <f t="shared" si="7"/>
        <v>9</v>
      </c>
      <c r="S33" s="32">
        <v>1</v>
      </c>
      <c r="T33" s="29">
        <f>'Stock Transfer'!U32</f>
        <v>2</v>
      </c>
      <c r="U33" s="30">
        <f t="shared" si="8"/>
        <v>10</v>
      </c>
      <c r="V33" s="28">
        <f t="shared" si="9"/>
        <v>10</v>
      </c>
      <c r="W33" s="32">
        <v>1</v>
      </c>
      <c r="X33" s="29">
        <f>'Stock Transfer'!V32</f>
        <v>2</v>
      </c>
      <c r="Y33" s="30">
        <f t="shared" si="10"/>
        <v>11</v>
      </c>
      <c r="Z33" s="28">
        <f t="shared" si="11"/>
        <v>11</v>
      </c>
      <c r="AA33" s="32">
        <v>0</v>
      </c>
      <c r="AB33" s="29">
        <f>'Stock Transfer'!W32</f>
        <v>2</v>
      </c>
      <c r="AC33" s="30">
        <f t="shared" si="12"/>
        <v>13</v>
      </c>
      <c r="AD33" s="28">
        <f t="shared" si="13"/>
        <v>13</v>
      </c>
      <c r="AE33" s="32">
        <v>0</v>
      </c>
      <c r="AF33" s="29">
        <f>'Stock Transfer'!X32</f>
        <v>2</v>
      </c>
      <c r="AG33" s="30">
        <f t="shared" si="14"/>
        <v>15</v>
      </c>
      <c r="AH33" s="28">
        <f t="shared" si="15"/>
        <v>15</v>
      </c>
      <c r="AI33" s="32">
        <v>0</v>
      </c>
      <c r="AJ33" s="29">
        <f>'Stock Transfer'!Y32</f>
        <v>2</v>
      </c>
      <c r="AK33" s="30">
        <f t="shared" si="16"/>
        <v>17</v>
      </c>
      <c r="AL33" s="28">
        <f t="shared" si="17"/>
        <v>17</v>
      </c>
      <c r="AM33" s="32">
        <v>0</v>
      </c>
      <c r="AN33" s="29">
        <f>'Stock Transfer'!Z32</f>
        <v>2</v>
      </c>
      <c r="AO33" s="30">
        <f t="shared" si="18"/>
        <v>19</v>
      </c>
      <c r="AP33" s="28">
        <f t="shared" si="19"/>
        <v>19</v>
      </c>
      <c r="AQ33" s="32">
        <v>0</v>
      </c>
      <c r="AR33" s="29">
        <f>'Stock Transfer'!AA32</f>
        <v>2</v>
      </c>
      <c r="AS33" s="30">
        <f t="shared" si="20"/>
        <v>21</v>
      </c>
      <c r="AT33" s="28">
        <f t="shared" si="21"/>
        <v>21</v>
      </c>
      <c r="AU33" s="32">
        <v>1</v>
      </c>
      <c r="AV33" s="29">
        <f>'Stock Transfer'!AB32</f>
        <v>2</v>
      </c>
      <c r="AW33" s="30">
        <f t="shared" si="22"/>
        <v>22</v>
      </c>
      <c r="AX33" s="28">
        <f t="shared" si="23"/>
        <v>22</v>
      </c>
      <c r="AY33" s="32">
        <v>1</v>
      </c>
      <c r="AZ33" s="29">
        <f>'Stock Transfer'!AC32</f>
        <v>2</v>
      </c>
      <c r="BA33" s="30">
        <f t="shared" si="24"/>
        <v>23</v>
      </c>
      <c r="BB33" s="28">
        <f t="shared" si="25"/>
        <v>23</v>
      </c>
      <c r="BC33" s="32">
        <v>0</v>
      </c>
      <c r="BD33" s="29">
        <f>'Stock Transfer'!AD32</f>
        <v>2</v>
      </c>
      <c r="BE33" s="30">
        <f t="shared" si="26"/>
        <v>25</v>
      </c>
      <c r="BF33" s="28">
        <f t="shared" si="27"/>
        <v>25</v>
      </c>
      <c r="BG33" s="32">
        <v>0</v>
      </c>
      <c r="BH33" s="29">
        <f>'Stock Transfer'!AE32</f>
        <v>2</v>
      </c>
      <c r="BI33" s="30">
        <f t="shared" si="28"/>
        <v>27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68"/>
  <sheetViews>
    <sheetView tabSelected="1" topLeftCell="AH1" zoomScaleNormal="100" workbookViewId="0">
      <selection activeCell="BD40" sqref="BD40"/>
    </sheetView>
  </sheetViews>
  <sheetFormatPr defaultRowHeight="14.4" x14ac:dyDescent="0.3"/>
  <cols>
    <col min="1" max="1" width="8.88671875" style="9"/>
    <col min="2" max="3" width="10.21875" bestFit="1" customWidth="1"/>
    <col min="7" max="7" width="9.44140625" customWidth="1"/>
    <col min="8" max="8" width="9.109375" bestFit="1" customWidth="1"/>
    <col min="11" max="11" width="9.21875" bestFit="1" customWidth="1"/>
    <col min="15" max="15" width="10.5546875" bestFit="1" customWidth="1"/>
    <col min="17" max="17" width="15" bestFit="1" customWidth="1"/>
    <col min="19" max="19" width="10.5546875" bestFit="1" customWidth="1"/>
    <col min="21" max="21" width="9.21875" bestFit="1" customWidth="1"/>
    <col min="25" max="25" width="9.21875" bestFit="1" customWidth="1"/>
    <col min="27" max="27" width="10.88671875" bestFit="1" customWidth="1"/>
    <col min="29" max="29" width="9.21875" bestFit="1" customWidth="1"/>
    <col min="31" max="31" width="9.109375" bestFit="1" customWidth="1"/>
    <col min="35" max="35" width="9.109375" bestFit="1" customWidth="1"/>
    <col min="39" max="39" width="9.109375" bestFit="1" customWidth="1"/>
    <col min="43" max="43" width="9.109375" bestFit="1" customWidth="1"/>
    <col min="47" max="47" width="9.109375" bestFit="1" customWidth="1"/>
    <col min="51" max="51" width="9.109375" bestFit="1" customWidth="1"/>
    <col min="55" max="55" width="9.109375" bestFit="1" customWidth="1"/>
    <col min="59" max="59" width="9.109375" bestFit="1" customWidth="1"/>
  </cols>
  <sheetData>
    <row r="1" spans="1:61" ht="15" thickBot="1" x14ac:dyDescent="0.35"/>
    <row r="2" spans="1:61" s="9" customFormat="1" x14ac:dyDescent="0.3">
      <c r="B2" s="24"/>
      <c r="C2" s="25">
        <v>44287</v>
      </c>
      <c r="D2" s="26"/>
      <c r="E2" s="27"/>
      <c r="F2" s="24"/>
      <c r="G2" s="25">
        <v>44288</v>
      </c>
      <c r="H2" s="26"/>
      <c r="I2" s="27"/>
      <c r="J2" s="24"/>
      <c r="K2" s="25">
        <v>44289</v>
      </c>
      <c r="L2" s="26"/>
      <c r="M2" s="27"/>
      <c r="N2" s="24"/>
      <c r="O2" s="25">
        <v>44290</v>
      </c>
      <c r="P2" s="26"/>
      <c r="Q2" s="27"/>
      <c r="R2" s="24"/>
      <c r="S2" s="25">
        <v>44291</v>
      </c>
      <c r="T2" s="26"/>
      <c r="U2" s="27"/>
      <c r="V2" s="24"/>
      <c r="W2" s="25">
        <v>44292</v>
      </c>
      <c r="X2" s="26"/>
      <c r="Y2" s="27"/>
      <c r="Z2" s="24"/>
      <c r="AA2" s="25">
        <v>44293</v>
      </c>
      <c r="AB2" s="26"/>
      <c r="AC2" s="27"/>
      <c r="AD2" s="24"/>
      <c r="AE2" s="25">
        <v>44294</v>
      </c>
      <c r="AF2" s="26"/>
      <c r="AG2" s="27"/>
      <c r="AH2" s="24"/>
      <c r="AI2" s="25">
        <v>44295</v>
      </c>
      <c r="AJ2" s="26"/>
      <c r="AK2" s="27"/>
      <c r="AL2" s="24"/>
      <c r="AM2" s="25">
        <v>44296</v>
      </c>
      <c r="AN2" s="26"/>
      <c r="AO2" s="27"/>
      <c r="AP2" s="24"/>
      <c r="AQ2" s="25">
        <v>44297</v>
      </c>
      <c r="AR2" s="26"/>
      <c r="AS2" s="27"/>
      <c r="AT2" s="24"/>
      <c r="AU2" s="25">
        <v>44298</v>
      </c>
      <c r="AV2" s="26"/>
      <c r="AW2" s="27"/>
      <c r="AX2" s="24"/>
      <c r="AY2" s="25">
        <v>44299</v>
      </c>
      <c r="AZ2" s="26"/>
      <c r="BA2" s="27"/>
      <c r="BB2" s="24"/>
      <c r="BC2" s="25">
        <v>44300</v>
      </c>
      <c r="BD2" s="26"/>
      <c r="BE2" s="27"/>
      <c r="BF2" s="24"/>
      <c r="BG2" s="25">
        <v>44301</v>
      </c>
      <c r="BH2" s="26"/>
      <c r="BI2" s="27"/>
    </row>
    <row r="3" spans="1:61" s="9" customFormat="1" x14ac:dyDescent="0.3">
      <c r="B3" s="20" t="s">
        <v>144</v>
      </c>
      <c r="C3" s="18" t="s">
        <v>43</v>
      </c>
      <c r="D3" s="18" t="s">
        <v>155</v>
      </c>
      <c r="E3" s="21" t="s">
        <v>156</v>
      </c>
      <c r="F3" s="20" t="s">
        <v>144</v>
      </c>
      <c r="G3" s="18" t="s">
        <v>43</v>
      </c>
      <c r="H3" s="18" t="s">
        <v>155</v>
      </c>
      <c r="I3" s="21" t="s">
        <v>156</v>
      </c>
      <c r="J3" s="20" t="s">
        <v>144</v>
      </c>
      <c r="K3" s="18" t="s">
        <v>43</v>
      </c>
      <c r="L3" s="18" t="s">
        <v>159</v>
      </c>
      <c r="M3" s="21" t="s">
        <v>156</v>
      </c>
      <c r="N3" s="20" t="s">
        <v>144</v>
      </c>
      <c r="O3" s="18" t="s">
        <v>43</v>
      </c>
      <c r="P3" s="18" t="s">
        <v>159</v>
      </c>
      <c r="Q3" s="21" t="s">
        <v>156</v>
      </c>
      <c r="R3" s="20" t="s">
        <v>144</v>
      </c>
      <c r="S3" s="18" t="s">
        <v>43</v>
      </c>
      <c r="T3" s="18" t="s">
        <v>159</v>
      </c>
      <c r="U3" s="21" t="s">
        <v>156</v>
      </c>
      <c r="V3" s="20" t="s">
        <v>144</v>
      </c>
      <c r="W3" s="18" t="s">
        <v>43</v>
      </c>
      <c r="X3" s="18" t="s">
        <v>159</v>
      </c>
      <c r="Y3" s="21" t="s">
        <v>156</v>
      </c>
      <c r="Z3" s="20" t="s">
        <v>144</v>
      </c>
      <c r="AA3" s="18" t="s">
        <v>43</v>
      </c>
      <c r="AB3" s="18" t="s">
        <v>159</v>
      </c>
      <c r="AC3" s="21" t="s">
        <v>156</v>
      </c>
      <c r="AD3" s="20" t="s">
        <v>144</v>
      </c>
      <c r="AE3" s="18" t="s">
        <v>43</v>
      </c>
      <c r="AF3" s="18" t="s">
        <v>159</v>
      </c>
      <c r="AG3" s="21" t="s">
        <v>156</v>
      </c>
      <c r="AH3" s="20" t="s">
        <v>144</v>
      </c>
      <c r="AI3" s="18" t="s">
        <v>43</v>
      </c>
      <c r="AJ3" s="18" t="s">
        <v>159</v>
      </c>
      <c r="AK3" s="21" t="s">
        <v>156</v>
      </c>
      <c r="AL3" s="20" t="s">
        <v>144</v>
      </c>
      <c r="AM3" s="18" t="s">
        <v>43</v>
      </c>
      <c r="AN3" s="18" t="s">
        <v>159</v>
      </c>
      <c r="AO3" s="21" t="s">
        <v>156</v>
      </c>
      <c r="AP3" s="20" t="s">
        <v>144</v>
      </c>
      <c r="AQ3" s="18" t="s">
        <v>43</v>
      </c>
      <c r="AR3" s="18" t="s">
        <v>159</v>
      </c>
      <c r="AS3" s="21" t="s">
        <v>156</v>
      </c>
      <c r="AT3" s="20" t="s">
        <v>144</v>
      </c>
      <c r="AU3" s="18" t="s">
        <v>43</v>
      </c>
      <c r="AV3" s="18" t="s">
        <v>159</v>
      </c>
      <c r="AW3" s="21" t="s">
        <v>156</v>
      </c>
      <c r="AX3" s="20" t="s">
        <v>144</v>
      </c>
      <c r="AY3" s="18" t="s">
        <v>43</v>
      </c>
      <c r="AZ3" s="18" t="s">
        <v>159</v>
      </c>
      <c r="BA3" s="21" t="s">
        <v>156</v>
      </c>
      <c r="BB3" s="20" t="s">
        <v>144</v>
      </c>
      <c r="BC3" s="18" t="s">
        <v>43</v>
      </c>
      <c r="BD3" s="18" t="s">
        <v>159</v>
      </c>
      <c r="BE3" s="21" t="s">
        <v>156</v>
      </c>
      <c r="BF3" s="20" t="s">
        <v>144</v>
      </c>
      <c r="BG3" s="18" t="s">
        <v>43</v>
      </c>
      <c r="BH3" s="18" t="s">
        <v>159</v>
      </c>
      <c r="BI3" s="21" t="s">
        <v>156</v>
      </c>
    </row>
    <row r="4" spans="1:61" x14ac:dyDescent="0.3">
      <c r="A4" s="17" t="s">
        <v>17</v>
      </c>
      <c r="B4" s="22">
        <f>VLOOKUP(A4,'OPN STK'!$A$1:$E$31,3,0)</f>
        <v>75</v>
      </c>
      <c r="C4" s="19">
        <v>12</v>
      </c>
      <c r="D4" s="19">
        <f>'Stock Transfer'!B3</f>
        <v>11</v>
      </c>
      <c r="E4" s="23">
        <f t="shared" ref="E4:E33" si="0">B4-C4+D4</f>
        <v>74</v>
      </c>
      <c r="F4" s="22">
        <f t="shared" ref="F4:F33" si="1">MAX(E4,0)</f>
        <v>74</v>
      </c>
      <c r="G4" s="19">
        <v>28</v>
      </c>
      <c r="H4" s="19">
        <f>'Stock Transfer'!C3</f>
        <v>22</v>
      </c>
      <c r="I4" s="23">
        <f>F4-G4+H4</f>
        <v>68</v>
      </c>
      <c r="J4" s="22">
        <f>MAX(I4,0)</f>
        <v>68</v>
      </c>
      <c r="K4" s="31">
        <v>23</v>
      </c>
      <c r="L4" s="19">
        <f>'Stock Transfer'!D3</f>
        <v>16</v>
      </c>
      <c r="M4" s="23">
        <f>J4-K4+L4</f>
        <v>61</v>
      </c>
      <c r="N4" s="22">
        <f>MAX(M4,0)</f>
        <v>61</v>
      </c>
      <c r="O4" s="31">
        <v>24</v>
      </c>
      <c r="P4" s="19">
        <f>'Stock Transfer'!E3</f>
        <v>18</v>
      </c>
      <c r="Q4" s="23">
        <f>N4-O4+P4</f>
        <v>55</v>
      </c>
      <c r="R4" s="22">
        <f>MAX(Q4,0)</f>
        <v>55</v>
      </c>
      <c r="S4" s="31">
        <v>14</v>
      </c>
      <c r="T4" s="19">
        <f>'Stock Transfer'!F3</f>
        <v>14</v>
      </c>
      <c r="U4" s="23">
        <f>R4-S4+T4</f>
        <v>55</v>
      </c>
      <c r="V4" s="22">
        <f>MAX(U4,0)</f>
        <v>55</v>
      </c>
      <c r="W4" s="31">
        <v>8</v>
      </c>
      <c r="X4" s="19">
        <f>'Stock Transfer'!G3</f>
        <v>20</v>
      </c>
      <c r="Y4" s="23">
        <f>V4-W4+X4</f>
        <v>67</v>
      </c>
      <c r="Z4" s="22">
        <f>MAX(Y4,0)</f>
        <v>67</v>
      </c>
      <c r="AA4" s="31">
        <v>21</v>
      </c>
      <c r="AB4" s="19">
        <f>'Stock Transfer'!H3</f>
        <v>16</v>
      </c>
      <c r="AC4" s="23">
        <f>Z4-AA4+AB4</f>
        <v>62</v>
      </c>
      <c r="AD4" s="22">
        <f>MAX(AC4,0)</f>
        <v>62</v>
      </c>
      <c r="AE4" s="31">
        <v>1</v>
      </c>
      <c r="AF4" s="19">
        <f>'Stock Transfer'!I3</f>
        <v>13</v>
      </c>
      <c r="AG4" s="23">
        <f>AD4-AE4+AF4</f>
        <v>74</v>
      </c>
      <c r="AH4" s="22">
        <f>MAX(AG4,0)</f>
        <v>74</v>
      </c>
      <c r="AI4" s="31">
        <v>30</v>
      </c>
      <c r="AJ4" s="19">
        <f>'Stock Transfer'!J3</f>
        <v>17</v>
      </c>
      <c r="AK4" s="23">
        <f>AH4-AI4+AJ4</f>
        <v>61</v>
      </c>
      <c r="AL4" s="22">
        <f>MAX(AK4,0)</f>
        <v>61</v>
      </c>
      <c r="AM4" s="31">
        <v>23</v>
      </c>
      <c r="AN4" s="19">
        <f>'Stock Transfer'!K3</f>
        <v>16</v>
      </c>
      <c r="AO4" s="23">
        <f>AL4-AM4+AN4</f>
        <v>54</v>
      </c>
      <c r="AP4" s="22">
        <f>MAX(AO4,0)</f>
        <v>54</v>
      </c>
      <c r="AQ4" s="7">
        <v>21</v>
      </c>
      <c r="AR4" s="19">
        <f>'Stock Transfer'!L3</f>
        <v>14</v>
      </c>
      <c r="AS4" s="23">
        <f>AP4-AQ4+AR4</f>
        <v>47</v>
      </c>
      <c r="AT4" s="22">
        <f>MAX(AS4,0)</f>
        <v>47</v>
      </c>
      <c r="AU4" s="7">
        <v>14</v>
      </c>
      <c r="AV4" s="19">
        <f>'Stock Transfer'!M3</f>
        <v>9</v>
      </c>
      <c r="AW4" s="23">
        <f>AT4-AU4+AV4</f>
        <v>42</v>
      </c>
      <c r="AX4" s="22">
        <f>MAX(AW4,0)</f>
        <v>42</v>
      </c>
      <c r="AY4" s="7">
        <v>13</v>
      </c>
      <c r="AZ4" s="19">
        <f>'Stock Transfer'!N3</f>
        <v>14</v>
      </c>
      <c r="BA4" s="23">
        <f>AX4-AY4+AZ4</f>
        <v>43</v>
      </c>
      <c r="BB4" s="22">
        <f>MAX(BA4,0)</f>
        <v>43</v>
      </c>
      <c r="BC4" s="31">
        <v>28</v>
      </c>
      <c r="BD4" s="19">
        <f>'Stock Transfer'!O3</f>
        <v>12</v>
      </c>
      <c r="BE4" s="23">
        <f>BB4-BC4+BD4</f>
        <v>27</v>
      </c>
      <c r="BF4" s="22">
        <f>MAX(BE4,0)</f>
        <v>27</v>
      </c>
      <c r="BG4" s="31">
        <v>1</v>
      </c>
      <c r="BH4" s="19">
        <f>'Stock Transfer'!P3</f>
        <v>20</v>
      </c>
      <c r="BI4" s="23">
        <f>BF4-BG4+BH4</f>
        <v>46</v>
      </c>
    </row>
    <row r="5" spans="1:61" x14ac:dyDescent="0.3">
      <c r="A5" s="17" t="s">
        <v>18</v>
      </c>
      <c r="B5" s="22">
        <f>VLOOKUP(A5,'OPN STK'!$A$1:$E$31,3,0)</f>
        <v>40</v>
      </c>
      <c r="C5" s="19">
        <v>3</v>
      </c>
      <c r="D5" s="19">
        <f>'Stock Transfer'!B4</f>
        <v>6</v>
      </c>
      <c r="E5" s="23">
        <f t="shared" si="0"/>
        <v>43</v>
      </c>
      <c r="F5" s="22">
        <f t="shared" si="1"/>
        <v>43</v>
      </c>
      <c r="G5" s="19">
        <v>7</v>
      </c>
      <c r="H5" s="19">
        <f>'Stock Transfer'!C4</f>
        <v>8</v>
      </c>
      <c r="I5" s="23">
        <f t="shared" ref="I5:I33" si="2">F5-G5+H5</f>
        <v>44</v>
      </c>
      <c r="J5" s="22">
        <f t="shared" ref="J5:J33" si="3">MAX(I5,0)</f>
        <v>44</v>
      </c>
      <c r="K5" s="31">
        <v>13</v>
      </c>
      <c r="L5" s="19">
        <f>'Stock Transfer'!D4</f>
        <v>7</v>
      </c>
      <c r="M5" s="23">
        <f t="shared" ref="M5:M33" si="4">J5-K5+L5</f>
        <v>38</v>
      </c>
      <c r="N5" s="22">
        <f t="shared" ref="N5:N33" si="5">MAX(M5,0)</f>
        <v>38</v>
      </c>
      <c r="O5" s="31">
        <v>14</v>
      </c>
      <c r="P5" s="19">
        <f>'Stock Transfer'!E4</f>
        <v>10</v>
      </c>
      <c r="Q5" s="23">
        <f t="shared" ref="Q5:Q33" si="6">N5-O5+P5</f>
        <v>34</v>
      </c>
      <c r="R5" s="22">
        <f t="shared" ref="R5:R33" si="7">MAX(Q5,0)</f>
        <v>34</v>
      </c>
      <c r="S5" s="31">
        <v>6</v>
      </c>
      <c r="T5" s="19">
        <f>'Stock Transfer'!F4</f>
        <v>8</v>
      </c>
      <c r="U5" s="23">
        <f t="shared" ref="U5:U33" si="8">R5-S5+T5</f>
        <v>36</v>
      </c>
      <c r="V5" s="22">
        <f t="shared" ref="V5:V33" si="9">MAX(U5,0)</f>
        <v>36</v>
      </c>
      <c r="W5" s="31">
        <v>11</v>
      </c>
      <c r="X5" s="19">
        <f>'Stock Transfer'!G4</f>
        <v>9</v>
      </c>
      <c r="Y5" s="23">
        <f t="shared" ref="Y5:Y33" si="10">V5-W5+X5</f>
        <v>34</v>
      </c>
      <c r="Z5" s="22">
        <f t="shared" ref="Z5:Z33" si="11">MAX(Y5,0)</f>
        <v>34</v>
      </c>
      <c r="AA5" s="31">
        <v>9</v>
      </c>
      <c r="AB5" s="19">
        <f>'Stock Transfer'!H4</f>
        <v>8</v>
      </c>
      <c r="AC5" s="23">
        <f t="shared" ref="AC5:AC33" si="12">Z5-AA5+AB5</f>
        <v>33</v>
      </c>
      <c r="AD5" s="22">
        <f t="shared" ref="AD5:AD33" si="13">MAX(AC5,0)</f>
        <v>33</v>
      </c>
      <c r="AE5" s="31">
        <v>10</v>
      </c>
      <c r="AF5" s="19">
        <f>'Stock Transfer'!I4</f>
        <v>7</v>
      </c>
      <c r="AG5" s="23">
        <f t="shared" ref="AG5:AG33" si="14">AD5-AE5+AF5</f>
        <v>30</v>
      </c>
      <c r="AH5" s="22">
        <f t="shared" ref="AH5:AH33" si="15">MAX(AG5,0)</f>
        <v>30</v>
      </c>
      <c r="AI5" s="31">
        <v>11</v>
      </c>
      <c r="AJ5" s="19">
        <f>'Stock Transfer'!J4</f>
        <v>8</v>
      </c>
      <c r="AK5" s="23">
        <f t="shared" ref="AK5:AK33" si="16">AH5-AI5+AJ5</f>
        <v>27</v>
      </c>
      <c r="AL5" s="22">
        <f t="shared" ref="AL5:AL33" si="17">MAX(AK5,0)</f>
        <v>27</v>
      </c>
      <c r="AM5" s="31">
        <v>10</v>
      </c>
      <c r="AN5" s="19">
        <f>'Stock Transfer'!K4</f>
        <v>10</v>
      </c>
      <c r="AO5" s="23">
        <f t="shared" ref="AO5:AO33" si="18">AL5-AM5+AN5</f>
        <v>27</v>
      </c>
      <c r="AP5" s="22">
        <f t="shared" ref="AP5:AP33" si="19">MAX(AO5,0)</f>
        <v>27</v>
      </c>
      <c r="AQ5" s="7">
        <v>1</v>
      </c>
      <c r="AR5" s="19">
        <f>'Stock Transfer'!L4</f>
        <v>6</v>
      </c>
      <c r="AS5" s="23">
        <f t="shared" ref="AS5:AS33" si="20">AP5-AQ5+AR5</f>
        <v>32</v>
      </c>
      <c r="AT5" s="22">
        <f t="shared" ref="AT5:AT33" si="21">MAX(AS5,0)</f>
        <v>32</v>
      </c>
      <c r="AU5" s="7">
        <v>6</v>
      </c>
      <c r="AV5" s="19">
        <f>'Stock Transfer'!M4</f>
        <v>10</v>
      </c>
      <c r="AW5" s="23">
        <f t="shared" ref="AW5:AW33" si="22">AT5-AU5+AV5</f>
        <v>36</v>
      </c>
      <c r="AX5" s="22">
        <f t="shared" ref="AX5:AX33" si="23">MAX(AW5,0)</f>
        <v>36</v>
      </c>
      <c r="AY5" s="7">
        <v>13</v>
      </c>
      <c r="AZ5" s="19">
        <f>'Stock Transfer'!N4</f>
        <v>7</v>
      </c>
      <c r="BA5" s="23">
        <f t="shared" ref="BA5:BA33" si="24">AX5-AY5+AZ5</f>
        <v>30</v>
      </c>
      <c r="BB5" s="22">
        <f t="shared" ref="BB5:BB33" si="25">MAX(BA5,0)</f>
        <v>30</v>
      </c>
      <c r="BC5" s="31">
        <v>1</v>
      </c>
      <c r="BD5" s="19">
        <f>'Stock Transfer'!O4</f>
        <v>11</v>
      </c>
      <c r="BE5" s="23">
        <f t="shared" ref="BE5:BE33" si="26">BB5-BC5+BD5</f>
        <v>40</v>
      </c>
      <c r="BF5" s="22">
        <f t="shared" ref="BF5:BF33" si="27">MAX(BE5,0)</f>
        <v>40</v>
      </c>
      <c r="BG5" s="31">
        <v>16</v>
      </c>
      <c r="BH5" s="19">
        <f>'Stock Transfer'!P4</f>
        <v>7</v>
      </c>
      <c r="BI5" s="23">
        <f t="shared" ref="BI5:BI33" si="28">BF5-BG5+BH5</f>
        <v>31</v>
      </c>
    </row>
    <row r="6" spans="1:61" x14ac:dyDescent="0.3">
      <c r="A6" s="17" t="s">
        <v>19</v>
      </c>
      <c r="B6" s="22">
        <f>VLOOKUP(A6,'OPN STK'!$A$1:$E$31,3,0)</f>
        <v>34</v>
      </c>
      <c r="C6" s="19">
        <v>3</v>
      </c>
      <c r="D6" s="19">
        <f>'Stock Transfer'!B5</f>
        <v>9</v>
      </c>
      <c r="E6" s="23">
        <f t="shared" si="0"/>
        <v>40</v>
      </c>
      <c r="F6" s="22">
        <f t="shared" si="1"/>
        <v>40</v>
      </c>
      <c r="G6" s="19">
        <v>5</v>
      </c>
      <c r="H6" s="19">
        <f>'Stock Transfer'!C5</f>
        <v>7</v>
      </c>
      <c r="I6" s="23">
        <f t="shared" si="2"/>
        <v>42</v>
      </c>
      <c r="J6" s="22">
        <f t="shared" si="3"/>
        <v>42</v>
      </c>
      <c r="K6" s="31">
        <v>3</v>
      </c>
      <c r="L6" s="19">
        <f>'Stock Transfer'!D5</f>
        <v>8</v>
      </c>
      <c r="M6" s="23">
        <f t="shared" si="4"/>
        <v>47</v>
      </c>
      <c r="N6" s="22">
        <f t="shared" si="5"/>
        <v>47</v>
      </c>
      <c r="O6" s="31">
        <v>10</v>
      </c>
      <c r="P6" s="19">
        <f>'Stock Transfer'!E5</f>
        <v>6</v>
      </c>
      <c r="Q6" s="23">
        <f t="shared" si="6"/>
        <v>43</v>
      </c>
      <c r="R6" s="22">
        <f t="shared" si="7"/>
        <v>43</v>
      </c>
      <c r="S6" s="31">
        <v>9</v>
      </c>
      <c r="T6" s="19">
        <f>'Stock Transfer'!F5</f>
        <v>6</v>
      </c>
      <c r="U6" s="23">
        <f t="shared" si="8"/>
        <v>40</v>
      </c>
      <c r="V6" s="22">
        <f t="shared" si="9"/>
        <v>40</v>
      </c>
      <c r="W6" s="31">
        <v>7</v>
      </c>
      <c r="X6" s="19">
        <f>'Stock Transfer'!G5</f>
        <v>8</v>
      </c>
      <c r="Y6" s="23">
        <f t="shared" si="10"/>
        <v>41</v>
      </c>
      <c r="Z6" s="22">
        <f t="shared" si="11"/>
        <v>41</v>
      </c>
      <c r="AA6" s="31">
        <v>10</v>
      </c>
      <c r="AB6" s="19">
        <f>'Stock Transfer'!H5</f>
        <v>5</v>
      </c>
      <c r="AC6" s="23">
        <f t="shared" si="12"/>
        <v>36</v>
      </c>
      <c r="AD6" s="22">
        <f t="shared" si="13"/>
        <v>36</v>
      </c>
      <c r="AE6" s="31">
        <v>10</v>
      </c>
      <c r="AF6" s="19">
        <f>'Stock Transfer'!I5</f>
        <v>6</v>
      </c>
      <c r="AG6" s="23">
        <f t="shared" si="14"/>
        <v>32</v>
      </c>
      <c r="AH6" s="22">
        <f t="shared" si="15"/>
        <v>32</v>
      </c>
      <c r="AI6" s="31">
        <v>6</v>
      </c>
      <c r="AJ6" s="19">
        <f>'Stock Transfer'!J5</f>
        <v>6</v>
      </c>
      <c r="AK6" s="23">
        <f t="shared" si="16"/>
        <v>32</v>
      </c>
      <c r="AL6" s="22">
        <f t="shared" si="17"/>
        <v>32</v>
      </c>
      <c r="AM6" s="31">
        <v>11</v>
      </c>
      <c r="AN6" s="19">
        <f>'Stock Transfer'!K5</f>
        <v>7</v>
      </c>
      <c r="AO6" s="23">
        <f t="shared" si="18"/>
        <v>28</v>
      </c>
      <c r="AP6" s="22">
        <f t="shared" si="19"/>
        <v>28</v>
      </c>
      <c r="AQ6" s="7">
        <v>10</v>
      </c>
      <c r="AR6" s="19">
        <f>'Stock Transfer'!L5</f>
        <v>5</v>
      </c>
      <c r="AS6" s="23">
        <f t="shared" si="20"/>
        <v>23</v>
      </c>
      <c r="AT6" s="22">
        <f t="shared" si="21"/>
        <v>23</v>
      </c>
      <c r="AU6" s="7">
        <v>2</v>
      </c>
      <c r="AV6" s="19">
        <f>'Stock Transfer'!M5</f>
        <v>8</v>
      </c>
      <c r="AW6" s="23">
        <f t="shared" si="22"/>
        <v>29</v>
      </c>
      <c r="AX6" s="22">
        <f t="shared" si="23"/>
        <v>29</v>
      </c>
      <c r="AY6" s="7">
        <v>2</v>
      </c>
      <c r="AZ6" s="19">
        <f>'Stock Transfer'!N5</f>
        <v>7</v>
      </c>
      <c r="BA6" s="23">
        <f t="shared" si="24"/>
        <v>34</v>
      </c>
      <c r="BB6" s="22">
        <f t="shared" si="25"/>
        <v>34</v>
      </c>
      <c r="BC6" s="31">
        <v>4</v>
      </c>
      <c r="BD6" s="19">
        <f>'Stock Transfer'!O5</f>
        <v>7</v>
      </c>
      <c r="BE6" s="23">
        <f t="shared" si="26"/>
        <v>37</v>
      </c>
      <c r="BF6" s="22">
        <f t="shared" si="27"/>
        <v>37</v>
      </c>
      <c r="BG6" s="31">
        <v>3</v>
      </c>
      <c r="BH6" s="19">
        <f>'Stock Transfer'!P5</f>
        <v>5</v>
      </c>
      <c r="BI6" s="23">
        <f t="shared" si="28"/>
        <v>39</v>
      </c>
    </row>
    <row r="7" spans="1:61" x14ac:dyDescent="0.3">
      <c r="A7" s="17" t="s">
        <v>20</v>
      </c>
      <c r="B7" s="22">
        <f>VLOOKUP(A7,'OPN STK'!$A$1:$E$31,3,0)</f>
        <v>21</v>
      </c>
      <c r="C7" s="19">
        <v>8</v>
      </c>
      <c r="D7" s="19">
        <f>'Stock Transfer'!B6</f>
        <v>7</v>
      </c>
      <c r="E7" s="23">
        <f t="shared" si="0"/>
        <v>20</v>
      </c>
      <c r="F7" s="22">
        <f t="shared" si="1"/>
        <v>20</v>
      </c>
      <c r="G7" s="19">
        <v>8</v>
      </c>
      <c r="H7" s="19">
        <f>'Stock Transfer'!C6</f>
        <v>7</v>
      </c>
      <c r="I7" s="23">
        <f t="shared" si="2"/>
        <v>19</v>
      </c>
      <c r="J7" s="22">
        <f t="shared" si="3"/>
        <v>19</v>
      </c>
      <c r="K7" s="31">
        <v>5</v>
      </c>
      <c r="L7" s="19">
        <f>'Stock Transfer'!D6</f>
        <v>7</v>
      </c>
      <c r="M7" s="23">
        <f t="shared" si="4"/>
        <v>21</v>
      </c>
      <c r="N7" s="22">
        <f t="shared" si="5"/>
        <v>21</v>
      </c>
      <c r="O7" s="31">
        <v>6</v>
      </c>
      <c r="P7" s="19">
        <f>'Stock Transfer'!E6</f>
        <v>5</v>
      </c>
      <c r="Q7" s="23">
        <f t="shared" si="6"/>
        <v>20</v>
      </c>
      <c r="R7" s="22">
        <f t="shared" si="7"/>
        <v>20</v>
      </c>
      <c r="S7" s="31">
        <v>7</v>
      </c>
      <c r="T7" s="19">
        <f>'Stock Transfer'!F6</f>
        <v>7</v>
      </c>
      <c r="U7" s="23">
        <f t="shared" si="8"/>
        <v>20</v>
      </c>
      <c r="V7" s="22">
        <f t="shared" si="9"/>
        <v>20</v>
      </c>
      <c r="W7" s="31">
        <v>1</v>
      </c>
      <c r="X7" s="19">
        <f>'Stock Transfer'!G6</f>
        <v>5</v>
      </c>
      <c r="Y7" s="23">
        <f t="shared" si="10"/>
        <v>24</v>
      </c>
      <c r="Z7" s="22">
        <f t="shared" si="11"/>
        <v>24</v>
      </c>
      <c r="AA7" s="31">
        <v>10</v>
      </c>
      <c r="AB7" s="19">
        <f>'Stock Transfer'!H6</f>
        <v>7</v>
      </c>
      <c r="AC7" s="23">
        <f t="shared" si="12"/>
        <v>21</v>
      </c>
      <c r="AD7" s="22">
        <f t="shared" si="13"/>
        <v>21</v>
      </c>
      <c r="AE7" s="31">
        <v>1</v>
      </c>
      <c r="AF7" s="19">
        <f>'Stock Transfer'!I6</f>
        <v>5</v>
      </c>
      <c r="AG7" s="23">
        <f t="shared" si="14"/>
        <v>25</v>
      </c>
      <c r="AH7" s="22">
        <f t="shared" si="15"/>
        <v>25</v>
      </c>
      <c r="AI7" s="31">
        <v>3</v>
      </c>
      <c r="AJ7" s="19">
        <f>'Stock Transfer'!J6</f>
        <v>4</v>
      </c>
      <c r="AK7" s="23">
        <f t="shared" si="16"/>
        <v>26</v>
      </c>
      <c r="AL7" s="22">
        <f t="shared" si="17"/>
        <v>26</v>
      </c>
      <c r="AM7" s="31">
        <v>3</v>
      </c>
      <c r="AN7" s="19">
        <f>'Stock Transfer'!K6</f>
        <v>6</v>
      </c>
      <c r="AO7" s="23">
        <f t="shared" si="18"/>
        <v>29</v>
      </c>
      <c r="AP7" s="22">
        <f t="shared" si="19"/>
        <v>29</v>
      </c>
      <c r="AQ7" s="7">
        <v>5</v>
      </c>
      <c r="AR7" s="19">
        <f>'Stock Transfer'!L6</f>
        <v>5</v>
      </c>
      <c r="AS7" s="23">
        <f t="shared" si="20"/>
        <v>29</v>
      </c>
      <c r="AT7" s="22">
        <f t="shared" si="21"/>
        <v>29</v>
      </c>
      <c r="AU7" s="7">
        <v>7</v>
      </c>
      <c r="AV7" s="19">
        <f>'Stock Transfer'!M6</f>
        <v>5</v>
      </c>
      <c r="AW7" s="23">
        <f t="shared" si="22"/>
        <v>27</v>
      </c>
      <c r="AX7" s="22">
        <f t="shared" si="23"/>
        <v>27</v>
      </c>
      <c r="AY7" s="7">
        <v>6</v>
      </c>
      <c r="AZ7" s="19">
        <f>'Stock Transfer'!N6</f>
        <v>5</v>
      </c>
      <c r="BA7" s="23">
        <f t="shared" si="24"/>
        <v>26</v>
      </c>
      <c r="BB7" s="22">
        <f t="shared" si="25"/>
        <v>26</v>
      </c>
      <c r="BC7" s="31">
        <v>3</v>
      </c>
      <c r="BD7" s="19">
        <f>'Stock Transfer'!O6</f>
        <v>5</v>
      </c>
      <c r="BE7" s="23">
        <f t="shared" si="26"/>
        <v>28</v>
      </c>
      <c r="BF7" s="22">
        <f t="shared" si="27"/>
        <v>28</v>
      </c>
      <c r="BG7" s="31">
        <v>4</v>
      </c>
      <c r="BH7" s="19">
        <f>'Stock Transfer'!P6</f>
        <v>4</v>
      </c>
      <c r="BI7" s="23">
        <f t="shared" si="28"/>
        <v>28</v>
      </c>
    </row>
    <row r="8" spans="1:61" x14ac:dyDescent="0.3">
      <c r="A8" s="17" t="s">
        <v>21</v>
      </c>
      <c r="B8" s="22">
        <f>VLOOKUP(A8,'OPN STK'!$A$1:$E$31,3,0)</f>
        <v>24</v>
      </c>
      <c r="C8" s="19">
        <v>4</v>
      </c>
      <c r="D8" s="19">
        <f>'Stock Transfer'!B7</f>
        <v>4</v>
      </c>
      <c r="E8" s="23">
        <f t="shared" si="0"/>
        <v>24</v>
      </c>
      <c r="F8" s="22">
        <f t="shared" si="1"/>
        <v>24</v>
      </c>
      <c r="G8" s="19">
        <v>6</v>
      </c>
      <c r="H8" s="19">
        <f>'Stock Transfer'!C7</f>
        <v>6</v>
      </c>
      <c r="I8" s="23">
        <f t="shared" si="2"/>
        <v>24</v>
      </c>
      <c r="J8" s="22">
        <f t="shared" si="3"/>
        <v>24</v>
      </c>
      <c r="K8" s="31">
        <v>5</v>
      </c>
      <c r="L8" s="19">
        <f>'Stock Transfer'!D7</f>
        <v>5</v>
      </c>
      <c r="M8" s="23">
        <f t="shared" si="4"/>
        <v>24</v>
      </c>
      <c r="N8" s="22">
        <f t="shared" si="5"/>
        <v>24</v>
      </c>
      <c r="O8" s="31">
        <v>5</v>
      </c>
      <c r="P8" s="19">
        <f>'Stock Transfer'!E7</f>
        <v>5</v>
      </c>
      <c r="Q8" s="23">
        <f t="shared" si="6"/>
        <v>24</v>
      </c>
      <c r="R8" s="22">
        <f t="shared" si="7"/>
        <v>24</v>
      </c>
      <c r="S8" s="31">
        <v>3</v>
      </c>
      <c r="T8" s="19">
        <f>'Stock Transfer'!F7</f>
        <v>4</v>
      </c>
      <c r="U8" s="23">
        <f t="shared" si="8"/>
        <v>25</v>
      </c>
      <c r="V8" s="22">
        <f t="shared" si="9"/>
        <v>25</v>
      </c>
      <c r="W8" s="31">
        <v>2</v>
      </c>
      <c r="X8" s="19">
        <f>'Stock Transfer'!G7</f>
        <v>3</v>
      </c>
      <c r="Y8" s="23">
        <f t="shared" si="10"/>
        <v>26</v>
      </c>
      <c r="Z8" s="22">
        <f t="shared" si="11"/>
        <v>26</v>
      </c>
      <c r="AA8" s="31">
        <v>1</v>
      </c>
      <c r="AB8" s="19">
        <f>'Stock Transfer'!H7</f>
        <v>5</v>
      </c>
      <c r="AC8" s="23">
        <f t="shared" si="12"/>
        <v>30</v>
      </c>
      <c r="AD8" s="22">
        <f t="shared" si="13"/>
        <v>30</v>
      </c>
      <c r="AE8" s="31">
        <v>4</v>
      </c>
      <c r="AF8" s="19">
        <f>'Stock Transfer'!I7</f>
        <v>5</v>
      </c>
      <c r="AG8" s="23">
        <f t="shared" si="14"/>
        <v>31</v>
      </c>
      <c r="AH8" s="22">
        <f t="shared" si="15"/>
        <v>31</v>
      </c>
      <c r="AI8" s="31">
        <v>7</v>
      </c>
      <c r="AJ8" s="19">
        <f>'Stock Transfer'!J7</f>
        <v>6</v>
      </c>
      <c r="AK8" s="23">
        <f t="shared" si="16"/>
        <v>30</v>
      </c>
      <c r="AL8" s="22">
        <f t="shared" si="17"/>
        <v>30</v>
      </c>
      <c r="AM8" s="31">
        <v>2</v>
      </c>
      <c r="AN8" s="19">
        <f>'Stock Transfer'!K7</f>
        <v>6</v>
      </c>
      <c r="AO8" s="23">
        <f t="shared" si="18"/>
        <v>34</v>
      </c>
      <c r="AP8" s="22">
        <f t="shared" si="19"/>
        <v>34</v>
      </c>
      <c r="AQ8" s="7">
        <v>3</v>
      </c>
      <c r="AR8" s="19">
        <f>'Stock Transfer'!L7</f>
        <v>5</v>
      </c>
      <c r="AS8" s="23">
        <f t="shared" si="20"/>
        <v>36</v>
      </c>
      <c r="AT8" s="22">
        <f t="shared" si="21"/>
        <v>36</v>
      </c>
      <c r="AU8" s="7">
        <v>4</v>
      </c>
      <c r="AV8" s="19">
        <f>'Stock Transfer'!M7</f>
        <v>5</v>
      </c>
      <c r="AW8" s="23">
        <f t="shared" si="22"/>
        <v>37</v>
      </c>
      <c r="AX8" s="22">
        <f t="shared" si="23"/>
        <v>37</v>
      </c>
      <c r="AY8" s="7">
        <v>6</v>
      </c>
      <c r="AZ8" s="19">
        <f>'Stock Transfer'!N7</f>
        <v>5</v>
      </c>
      <c r="BA8" s="23">
        <f t="shared" si="24"/>
        <v>36</v>
      </c>
      <c r="BB8" s="22">
        <f t="shared" si="25"/>
        <v>36</v>
      </c>
      <c r="BC8" s="31">
        <v>6</v>
      </c>
      <c r="BD8" s="19">
        <f>'Stock Transfer'!O7</f>
        <v>4</v>
      </c>
      <c r="BE8" s="23">
        <f t="shared" si="26"/>
        <v>34</v>
      </c>
      <c r="BF8" s="22">
        <f t="shared" si="27"/>
        <v>34</v>
      </c>
      <c r="BG8" s="31">
        <v>6</v>
      </c>
      <c r="BH8" s="19">
        <f>'Stock Transfer'!P7</f>
        <v>5</v>
      </c>
      <c r="BI8" s="23">
        <f t="shared" si="28"/>
        <v>33</v>
      </c>
    </row>
    <row r="9" spans="1:61" x14ac:dyDescent="0.3">
      <c r="A9" s="17" t="s">
        <v>22</v>
      </c>
      <c r="B9" s="22">
        <f>VLOOKUP(A9,'OPN STK'!$A$1:$E$31,3,0)</f>
        <v>14</v>
      </c>
      <c r="C9" s="19">
        <v>4</v>
      </c>
      <c r="D9" s="19">
        <f>'Stock Transfer'!B8</f>
        <v>4</v>
      </c>
      <c r="E9" s="23">
        <f t="shared" si="0"/>
        <v>14</v>
      </c>
      <c r="F9" s="22">
        <f t="shared" si="1"/>
        <v>14</v>
      </c>
      <c r="G9" s="19">
        <v>2</v>
      </c>
      <c r="H9" s="19">
        <f>'Stock Transfer'!C8</f>
        <v>5</v>
      </c>
      <c r="I9" s="23">
        <f t="shared" si="2"/>
        <v>17</v>
      </c>
      <c r="J9" s="22">
        <f t="shared" si="3"/>
        <v>17</v>
      </c>
      <c r="K9" s="31">
        <v>5</v>
      </c>
      <c r="L9" s="19">
        <f>'Stock Transfer'!D8</f>
        <v>4</v>
      </c>
      <c r="M9" s="23">
        <f t="shared" si="4"/>
        <v>16</v>
      </c>
      <c r="N9" s="22">
        <f t="shared" si="5"/>
        <v>16</v>
      </c>
      <c r="O9" s="31">
        <v>3</v>
      </c>
      <c r="P9" s="19">
        <f>'Stock Transfer'!E8</f>
        <v>4</v>
      </c>
      <c r="Q9" s="23">
        <f t="shared" si="6"/>
        <v>17</v>
      </c>
      <c r="R9" s="22">
        <f t="shared" si="7"/>
        <v>17</v>
      </c>
      <c r="S9" s="31">
        <v>3</v>
      </c>
      <c r="T9" s="19">
        <f>'Stock Transfer'!F8</f>
        <v>4</v>
      </c>
      <c r="U9" s="23">
        <f t="shared" si="8"/>
        <v>18</v>
      </c>
      <c r="V9" s="22">
        <f t="shared" si="9"/>
        <v>18</v>
      </c>
      <c r="W9" s="31">
        <v>5</v>
      </c>
      <c r="X9" s="19">
        <f>'Stock Transfer'!G8</f>
        <v>3</v>
      </c>
      <c r="Y9" s="23">
        <f t="shared" si="10"/>
        <v>16</v>
      </c>
      <c r="Z9" s="22">
        <f t="shared" si="11"/>
        <v>16</v>
      </c>
      <c r="AA9" s="31">
        <v>2</v>
      </c>
      <c r="AB9" s="19">
        <f>'Stock Transfer'!H8</f>
        <v>5</v>
      </c>
      <c r="AC9" s="23">
        <f t="shared" si="12"/>
        <v>19</v>
      </c>
      <c r="AD9" s="22">
        <f t="shared" si="13"/>
        <v>19</v>
      </c>
      <c r="AE9" s="31">
        <v>3</v>
      </c>
      <c r="AF9" s="19">
        <f>'Stock Transfer'!I8</f>
        <v>3</v>
      </c>
      <c r="AG9" s="23">
        <f t="shared" si="14"/>
        <v>19</v>
      </c>
      <c r="AH9" s="22">
        <f t="shared" si="15"/>
        <v>19</v>
      </c>
      <c r="AI9" s="31">
        <v>1</v>
      </c>
      <c r="AJ9" s="19">
        <f>'Stock Transfer'!J8</f>
        <v>4</v>
      </c>
      <c r="AK9" s="23">
        <f t="shared" si="16"/>
        <v>22</v>
      </c>
      <c r="AL9" s="22">
        <f t="shared" si="17"/>
        <v>22</v>
      </c>
      <c r="AM9" s="31">
        <v>2</v>
      </c>
      <c r="AN9" s="19">
        <f>'Stock Transfer'!K8</f>
        <v>4</v>
      </c>
      <c r="AO9" s="23">
        <f t="shared" si="18"/>
        <v>24</v>
      </c>
      <c r="AP9" s="22">
        <f t="shared" si="19"/>
        <v>24</v>
      </c>
      <c r="AQ9" s="7">
        <v>1</v>
      </c>
      <c r="AR9" s="19">
        <f>'Stock Transfer'!L8</f>
        <v>4</v>
      </c>
      <c r="AS9" s="23">
        <f t="shared" si="20"/>
        <v>27</v>
      </c>
      <c r="AT9" s="22">
        <f t="shared" si="21"/>
        <v>27</v>
      </c>
      <c r="AU9" s="7">
        <v>2</v>
      </c>
      <c r="AV9" s="19">
        <f>'Stock Transfer'!M8</f>
        <v>3</v>
      </c>
      <c r="AW9" s="23">
        <f t="shared" si="22"/>
        <v>28</v>
      </c>
      <c r="AX9" s="22">
        <f t="shared" si="23"/>
        <v>28</v>
      </c>
      <c r="AY9" s="7">
        <v>4</v>
      </c>
      <c r="AZ9" s="19">
        <f>'Stock Transfer'!N8</f>
        <v>4</v>
      </c>
      <c r="BA9" s="23">
        <f t="shared" si="24"/>
        <v>28</v>
      </c>
      <c r="BB9" s="22">
        <f t="shared" si="25"/>
        <v>28</v>
      </c>
      <c r="BC9" s="31">
        <v>5</v>
      </c>
      <c r="BD9" s="19">
        <f>'Stock Transfer'!O8</f>
        <v>4</v>
      </c>
      <c r="BE9" s="23">
        <f t="shared" si="26"/>
        <v>27</v>
      </c>
      <c r="BF9" s="22">
        <f t="shared" si="27"/>
        <v>27</v>
      </c>
      <c r="BG9" s="31">
        <v>3</v>
      </c>
      <c r="BH9" s="19">
        <f>'Stock Transfer'!P8</f>
        <v>3</v>
      </c>
      <c r="BI9" s="23">
        <f t="shared" si="28"/>
        <v>27</v>
      </c>
    </row>
    <row r="10" spans="1:61" x14ac:dyDescent="0.3">
      <c r="A10" s="17" t="s">
        <v>23</v>
      </c>
      <c r="B10" s="22">
        <f>VLOOKUP(A10,'OPN STK'!$A$1:$E$31,3,0)</f>
        <v>9</v>
      </c>
      <c r="C10" s="19">
        <v>2</v>
      </c>
      <c r="D10" s="19">
        <f>'Stock Transfer'!B9</f>
        <v>3</v>
      </c>
      <c r="E10" s="23">
        <f t="shared" si="0"/>
        <v>10</v>
      </c>
      <c r="F10" s="22">
        <f t="shared" si="1"/>
        <v>10</v>
      </c>
      <c r="G10" s="19">
        <v>2</v>
      </c>
      <c r="H10" s="19">
        <f>'Stock Transfer'!C9</f>
        <v>3</v>
      </c>
      <c r="I10" s="23">
        <f t="shared" si="2"/>
        <v>11</v>
      </c>
      <c r="J10" s="22">
        <f t="shared" si="3"/>
        <v>11</v>
      </c>
      <c r="K10" s="31">
        <v>4</v>
      </c>
      <c r="L10" s="19">
        <f>'Stock Transfer'!D9</f>
        <v>4</v>
      </c>
      <c r="M10" s="23">
        <f t="shared" si="4"/>
        <v>11</v>
      </c>
      <c r="N10" s="22">
        <f t="shared" si="5"/>
        <v>11</v>
      </c>
      <c r="O10" s="31">
        <v>3</v>
      </c>
      <c r="P10" s="19">
        <f>'Stock Transfer'!E9</f>
        <v>3</v>
      </c>
      <c r="Q10" s="23">
        <f t="shared" si="6"/>
        <v>11</v>
      </c>
      <c r="R10" s="22">
        <f t="shared" si="7"/>
        <v>11</v>
      </c>
      <c r="S10" s="31">
        <v>3</v>
      </c>
      <c r="T10" s="19">
        <f>'Stock Transfer'!F9</f>
        <v>3</v>
      </c>
      <c r="U10" s="23">
        <f t="shared" si="8"/>
        <v>11</v>
      </c>
      <c r="V10" s="22">
        <f t="shared" si="9"/>
        <v>11</v>
      </c>
      <c r="W10" s="31">
        <v>1</v>
      </c>
      <c r="X10" s="19">
        <f>'Stock Transfer'!G9</f>
        <v>3</v>
      </c>
      <c r="Y10" s="23">
        <f t="shared" si="10"/>
        <v>13</v>
      </c>
      <c r="Z10" s="22">
        <f t="shared" si="11"/>
        <v>13</v>
      </c>
      <c r="AA10" s="31">
        <v>1</v>
      </c>
      <c r="AB10" s="19">
        <f>'Stock Transfer'!H9</f>
        <v>3</v>
      </c>
      <c r="AC10" s="23">
        <f t="shared" si="12"/>
        <v>15</v>
      </c>
      <c r="AD10" s="22">
        <f t="shared" si="13"/>
        <v>15</v>
      </c>
      <c r="AE10" s="31">
        <v>2</v>
      </c>
      <c r="AF10" s="19">
        <f>'Stock Transfer'!I9</f>
        <v>3</v>
      </c>
      <c r="AG10" s="23">
        <f t="shared" si="14"/>
        <v>16</v>
      </c>
      <c r="AH10" s="22">
        <f t="shared" si="15"/>
        <v>16</v>
      </c>
      <c r="AI10" s="31">
        <v>3</v>
      </c>
      <c r="AJ10" s="19">
        <f>'Stock Transfer'!J9</f>
        <v>3</v>
      </c>
      <c r="AK10" s="23">
        <f t="shared" si="16"/>
        <v>16</v>
      </c>
      <c r="AL10" s="22">
        <f t="shared" si="17"/>
        <v>16</v>
      </c>
      <c r="AM10" s="31">
        <v>2</v>
      </c>
      <c r="AN10" s="19">
        <f>'Stock Transfer'!K9</f>
        <v>4</v>
      </c>
      <c r="AO10" s="23">
        <f t="shared" si="18"/>
        <v>18</v>
      </c>
      <c r="AP10" s="22">
        <f t="shared" si="19"/>
        <v>18</v>
      </c>
      <c r="AQ10" s="7">
        <v>3</v>
      </c>
      <c r="AR10" s="19">
        <f>'Stock Transfer'!L9</f>
        <v>3</v>
      </c>
      <c r="AS10" s="23">
        <f t="shared" si="20"/>
        <v>18</v>
      </c>
      <c r="AT10" s="22">
        <f t="shared" si="21"/>
        <v>18</v>
      </c>
      <c r="AU10" s="7">
        <v>3</v>
      </c>
      <c r="AV10" s="19">
        <f>'Stock Transfer'!M9</f>
        <v>4</v>
      </c>
      <c r="AW10" s="23">
        <f t="shared" si="22"/>
        <v>19</v>
      </c>
      <c r="AX10" s="22">
        <f t="shared" si="23"/>
        <v>19</v>
      </c>
      <c r="AY10" s="7">
        <v>3</v>
      </c>
      <c r="AZ10" s="19">
        <f>'Stock Transfer'!N9</f>
        <v>4</v>
      </c>
      <c r="BA10" s="23">
        <f t="shared" si="24"/>
        <v>20</v>
      </c>
      <c r="BB10" s="22">
        <f t="shared" si="25"/>
        <v>20</v>
      </c>
      <c r="BC10" s="31">
        <v>3</v>
      </c>
      <c r="BD10" s="19">
        <f>'Stock Transfer'!O9</f>
        <v>3</v>
      </c>
      <c r="BE10" s="23">
        <f t="shared" si="26"/>
        <v>20</v>
      </c>
      <c r="BF10" s="22">
        <f t="shared" si="27"/>
        <v>20</v>
      </c>
      <c r="BG10" s="31">
        <v>2</v>
      </c>
      <c r="BH10" s="19">
        <f>'Stock Transfer'!P9</f>
        <v>4</v>
      </c>
      <c r="BI10" s="23">
        <f t="shared" si="28"/>
        <v>22</v>
      </c>
    </row>
    <row r="11" spans="1:61" s="48" customFormat="1" x14ac:dyDescent="0.3">
      <c r="A11" s="38" t="s">
        <v>24</v>
      </c>
      <c r="B11" s="39">
        <f>VLOOKUP(A11,'OPN STK'!$A$1:$E$31,3,0)</f>
        <v>4</v>
      </c>
      <c r="C11" s="40">
        <v>2</v>
      </c>
      <c r="D11" s="40">
        <f>'Stock Transfer'!B10</f>
        <v>3</v>
      </c>
      <c r="E11" s="36">
        <f t="shared" si="0"/>
        <v>5</v>
      </c>
      <c r="F11" s="39">
        <f t="shared" si="1"/>
        <v>5</v>
      </c>
      <c r="G11" s="40">
        <v>0</v>
      </c>
      <c r="H11" s="40">
        <f>'Stock Transfer'!C10</f>
        <v>2</v>
      </c>
      <c r="I11" s="36">
        <f t="shared" si="2"/>
        <v>7</v>
      </c>
      <c r="J11" s="39">
        <f t="shared" si="3"/>
        <v>7</v>
      </c>
      <c r="K11" s="41">
        <v>2</v>
      </c>
      <c r="L11" s="40">
        <f>'Stock Transfer'!D10</f>
        <v>2</v>
      </c>
      <c r="M11" s="36">
        <f t="shared" si="4"/>
        <v>7</v>
      </c>
      <c r="N11" s="39">
        <f t="shared" si="5"/>
        <v>7</v>
      </c>
      <c r="O11" s="41">
        <v>3</v>
      </c>
      <c r="P11" s="40">
        <f>'Stock Transfer'!E10</f>
        <v>2</v>
      </c>
      <c r="Q11" s="36">
        <f t="shared" si="6"/>
        <v>6</v>
      </c>
      <c r="R11" s="39">
        <f t="shared" si="7"/>
        <v>6</v>
      </c>
      <c r="S11" s="41">
        <v>1</v>
      </c>
      <c r="T11" s="40">
        <f>'Stock Transfer'!F10</f>
        <v>3</v>
      </c>
      <c r="U11" s="36">
        <f t="shared" si="8"/>
        <v>8</v>
      </c>
      <c r="V11" s="39">
        <f t="shared" si="9"/>
        <v>8</v>
      </c>
      <c r="W11" s="41">
        <v>0</v>
      </c>
      <c r="X11" s="40">
        <f>'Stock Transfer'!G10</f>
        <v>2</v>
      </c>
      <c r="Y11" s="36">
        <f t="shared" si="10"/>
        <v>10</v>
      </c>
      <c r="Z11" s="39">
        <f t="shared" si="11"/>
        <v>10</v>
      </c>
      <c r="AA11" s="41">
        <v>1</v>
      </c>
      <c r="AB11" s="40">
        <f>'Stock Transfer'!H10</f>
        <v>3</v>
      </c>
      <c r="AC11" s="42">
        <f t="shared" si="12"/>
        <v>12</v>
      </c>
      <c r="AD11" s="44">
        <f t="shared" si="13"/>
        <v>12</v>
      </c>
      <c r="AE11" s="46">
        <v>1</v>
      </c>
      <c r="AF11" s="45">
        <f>'Stock Transfer'!I10</f>
        <v>3</v>
      </c>
      <c r="AG11" s="37">
        <f t="shared" si="14"/>
        <v>14</v>
      </c>
      <c r="AH11" s="44">
        <f t="shared" si="15"/>
        <v>14</v>
      </c>
      <c r="AI11" s="46">
        <v>1</v>
      </c>
      <c r="AJ11" s="45">
        <f>'Stock Transfer'!J10</f>
        <v>3</v>
      </c>
      <c r="AK11" s="37">
        <f t="shared" si="16"/>
        <v>16</v>
      </c>
      <c r="AL11" s="44">
        <f t="shared" si="17"/>
        <v>16</v>
      </c>
      <c r="AM11" s="46">
        <v>2</v>
      </c>
      <c r="AN11" s="45">
        <f>'Stock Transfer'!K10</f>
        <v>3</v>
      </c>
      <c r="AO11" s="37">
        <f t="shared" si="18"/>
        <v>17</v>
      </c>
      <c r="AP11" s="44">
        <f t="shared" si="19"/>
        <v>17</v>
      </c>
      <c r="AQ11" s="47">
        <v>1</v>
      </c>
      <c r="AR11" s="45">
        <f>'Stock Transfer'!L10</f>
        <v>3</v>
      </c>
      <c r="AS11" s="37">
        <f t="shared" si="20"/>
        <v>19</v>
      </c>
      <c r="AT11" s="44">
        <f t="shared" si="21"/>
        <v>19</v>
      </c>
      <c r="AU11" s="47">
        <v>2</v>
      </c>
      <c r="AV11" s="45">
        <f>'Stock Transfer'!M10</f>
        <v>3</v>
      </c>
      <c r="AW11" s="37">
        <f t="shared" si="22"/>
        <v>20</v>
      </c>
      <c r="AX11" s="44">
        <f t="shared" si="23"/>
        <v>20</v>
      </c>
      <c r="AY11" s="47">
        <v>1</v>
      </c>
      <c r="AZ11" s="45">
        <f>'Stock Transfer'!N10</f>
        <v>3</v>
      </c>
      <c r="BA11" s="37">
        <f t="shared" si="24"/>
        <v>22</v>
      </c>
      <c r="BB11" s="44">
        <f t="shared" si="25"/>
        <v>22</v>
      </c>
      <c r="BC11" s="46">
        <v>1</v>
      </c>
      <c r="BD11" s="45">
        <f>'Stock Transfer'!O10</f>
        <v>3</v>
      </c>
      <c r="BE11" s="37">
        <f t="shared" si="26"/>
        <v>24</v>
      </c>
      <c r="BF11" s="44">
        <f t="shared" si="27"/>
        <v>24</v>
      </c>
      <c r="BG11" s="46">
        <v>2</v>
      </c>
      <c r="BH11" s="45">
        <f>'Stock Transfer'!P10</f>
        <v>3</v>
      </c>
      <c r="BI11" s="37">
        <f t="shared" si="28"/>
        <v>25</v>
      </c>
    </row>
    <row r="12" spans="1:61" x14ac:dyDescent="0.3">
      <c r="A12" s="17" t="s">
        <v>25</v>
      </c>
      <c r="B12" s="22">
        <f>VLOOKUP(A12,'OPN STK'!$A$1:$E$31,3,0)</f>
        <v>5</v>
      </c>
      <c r="C12" s="19">
        <v>0</v>
      </c>
      <c r="D12" s="19">
        <f>'Stock Transfer'!B11</f>
        <v>2</v>
      </c>
      <c r="E12" s="23">
        <f t="shared" si="0"/>
        <v>7</v>
      </c>
      <c r="F12" s="22">
        <f t="shared" si="1"/>
        <v>7</v>
      </c>
      <c r="G12" s="19">
        <v>1</v>
      </c>
      <c r="H12" s="19">
        <f>'Stock Transfer'!C11</f>
        <v>3</v>
      </c>
      <c r="I12" s="23">
        <f t="shared" si="2"/>
        <v>9</v>
      </c>
      <c r="J12" s="22">
        <f t="shared" si="3"/>
        <v>9</v>
      </c>
      <c r="K12" s="31">
        <v>1</v>
      </c>
      <c r="L12" s="19">
        <f>'Stock Transfer'!D11</f>
        <v>3</v>
      </c>
      <c r="M12" s="23">
        <f t="shared" si="4"/>
        <v>11</v>
      </c>
      <c r="N12" s="22">
        <f t="shared" si="5"/>
        <v>11</v>
      </c>
      <c r="O12" s="31">
        <v>2</v>
      </c>
      <c r="P12" s="19">
        <f>'Stock Transfer'!E11</f>
        <v>3</v>
      </c>
      <c r="Q12" s="23">
        <f t="shared" si="6"/>
        <v>12</v>
      </c>
      <c r="R12" s="22">
        <f t="shared" si="7"/>
        <v>12</v>
      </c>
      <c r="S12" s="31">
        <v>1</v>
      </c>
      <c r="T12" s="19">
        <f>'Stock Transfer'!F11</f>
        <v>2</v>
      </c>
      <c r="U12" s="23">
        <f t="shared" si="8"/>
        <v>13</v>
      </c>
      <c r="V12" s="22">
        <f t="shared" si="9"/>
        <v>13</v>
      </c>
      <c r="W12" s="31">
        <v>1</v>
      </c>
      <c r="X12" s="19">
        <f>'Stock Transfer'!G11</f>
        <v>2</v>
      </c>
      <c r="Y12" s="23">
        <f t="shared" si="10"/>
        <v>14</v>
      </c>
      <c r="Z12" s="22">
        <f t="shared" si="11"/>
        <v>14</v>
      </c>
      <c r="AA12" s="31">
        <v>3</v>
      </c>
      <c r="AB12" s="19">
        <f>'Stock Transfer'!H11</f>
        <v>3</v>
      </c>
      <c r="AC12" s="23">
        <f t="shared" si="12"/>
        <v>14</v>
      </c>
      <c r="AD12" s="22">
        <f t="shared" si="13"/>
        <v>14</v>
      </c>
      <c r="AE12" s="31">
        <v>2</v>
      </c>
      <c r="AF12" s="19">
        <f>'Stock Transfer'!I11</f>
        <v>3</v>
      </c>
      <c r="AG12" s="23">
        <f t="shared" si="14"/>
        <v>15</v>
      </c>
      <c r="AH12" s="22">
        <f t="shared" si="15"/>
        <v>15</v>
      </c>
      <c r="AI12" s="31">
        <v>1</v>
      </c>
      <c r="AJ12" s="19">
        <f>'Stock Transfer'!J11</f>
        <v>2</v>
      </c>
      <c r="AK12" s="23">
        <f t="shared" si="16"/>
        <v>16</v>
      </c>
      <c r="AL12" s="22">
        <f t="shared" si="17"/>
        <v>16</v>
      </c>
      <c r="AM12" s="31">
        <v>1</v>
      </c>
      <c r="AN12" s="19">
        <f>'Stock Transfer'!K11</f>
        <v>3</v>
      </c>
      <c r="AO12" s="23">
        <f t="shared" si="18"/>
        <v>18</v>
      </c>
      <c r="AP12" s="22">
        <f t="shared" si="19"/>
        <v>18</v>
      </c>
      <c r="AQ12" s="7">
        <v>1</v>
      </c>
      <c r="AR12" s="19">
        <f>'Stock Transfer'!L11</f>
        <v>3</v>
      </c>
      <c r="AS12" s="23">
        <f t="shared" si="20"/>
        <v>20</v>
      </c>
      <c r="AT12" s="22">
        <f t="shared" si="21"/>
        <v>20</v>
      </c>
      <c r="AU12" s="7">
        <v>2</v>
      </c>
      <c r="AV12" s="19">
        <f>'Stock Transfer'!M11</f>
        <v>3</v>
      </c>
      <c r="AW12" s="23">
        <f t="shared" si="22"/>
        <v>21</v>
      </c>
      <c r="AX12" s="22">
        <f t="shared" si="23"/>
        <v>21</v>
      </c>
      <c r="AY12" s="7">
        <v>2</v>
      </c>
      <c r="AZ12" s="19">
        <f>'Stock Transfer'!N11</f>
        <v>3</v>
      </c>
      <c r="BA12" s="23">
        <f t="shared" si="24"/>
        <v>22</v>
      </c>
      <c r="BB12" s="22">
        <f t="shared" si="25"/>
        <v>22</v>
      </c>
      <c r="BC12" s="31">
        <v>2</v>
      </c>
      <c r="BD12" s="19">
        <f>'Stock Transfer'!O11</f>
        <v>3</v>
      </c>
      <c r="BE12" s="23">
        <f t="shared" si="26"/>
        <v>23</v>
      </c>
      <c r="BF12" s="22">
        <f t="shared" si="27"/>
        <v>23</v>
      </c>
      <c r="BG12" s="31">
        <v>1</v>
      </c>
      <c r="BH12" s="19">
        <f>'Stock Transfer'!P11</f>
        <v>3</v>
      </c>
      <c r="BI12" s="23">
        <f t="shared" si="28"/>
        <v>25</v>
      </c>
    </row>
    <row r="13" spans="1:61" x14ac:dyDescent="0.3">
      <c r="A13" s="17" t="s">
        <v>26</v>
      </c>
      <c r="B13" s="22">
        <f>VLOOKUP(A13,'OPN STK'!$A$1:$E$31,3,0)</f>
        <v>8</v>
      </c>
      <c r="C13" s="19">
        <v>3</v>
      </c>
      <c r="D13" s="19">
        <f>'Stock Transfer'!B12</f>
        <v>3</v>
      </c>
      <c r="E13" s="23">
        <f t="shared" si="0"/>
        <v>8</v>
      </c>
      <c r="F13" s="22">
        <f t="shared" si="1"/>
        <v>8</v>
      </c>
      <c r="G13" s="19">
        <v>2</v>
      </c>
      <c r="H13" s="19">
        <f>'Stock Transfer'!C12</f>
        <v>3</v>
      </c>
      <c r="I13" s="23">
        <f t="shared" si="2"/>
        <v>9</v>
      </c>
      <c r="J13" s="22">
        <f t="shared" si="3"/>
        <v>9</v>
      </c>
      <c r="K13" s="31">
        <v>3</v>
      </c>
      <c r="L13" s="19">
        <f>'Stock Transfer'!D12</f>
        <v>3</v>
      </c>
      <c r="M13" s="23">
        <f t="shared" si="4"/>
        <v>9</v>
      </c>
      <c r="N13" s="22">
        <f t="shared" si="5"/>
        <v>9</v>
      </c>
      <c r="O13" s="31">
        <v>0</v>
      </c>
      <c r="P13" s="19">
        <f>'Stock Transfer'!E12</f>
        <v>3</v>
      </c>
      <c r="Q13" s="23">
        <f t="shared" si="6"/>
        <v>12</v>
      </c>
      <c r="R13" s="22">
        <f t="shared" si="7"/>
        <v>12</v>
      </c>
      <c r="S13" s="31">
        <v>1</v>
      </c>
      <c r="T13" s="19">
        <f>'Stock Transfer'!F12</f>
        <v>3</v>
      </c>
      <c r="U13" s="23">
        <f t="shared" si="8"/>
        <v>14</v>
      </c>
      <c r="V13" s="22">
        <f t="shared" si="9"/>
        <v>14</v>
      </c>
      <c r="W13" s="31">
        <v>2</v>
      </c>
      <c r="X13" s="19">
        <f>'Stock Transfer'!G12</f>
        <v>3</v>
      </c>
      <c r="Y13" s="23">
        <f t="shared" si="10"/>
        <v>15</v>
      </c>
      <c r="Z13" s="22">
        <f t="shared" si="11"/>
        <v>15</v>
      </c>
      <c r="AA13" s="31">
        <v>2</v>
      </c>
      <c r="AB13" s="19">
        <f>'Stock Transfer'!H12</f>
        <v>3</v>
      </c>
      <c r="AC13" s="37">
        <f t="shared" si="12"/>
        <v>16</v>
      </c>
      <c r="AD13" s="22">
        <f t="shared" si="13"/>
        <v>16</v>
      </c>
      <c r="AE13" s="31">
        <v>2</v>
      </c>
      <c r="AF13" s="19">
        <f>'Stock Transfer'!I12</f>
        <v>2</v>
      </c>
      <c r="AG13" s="23">
        <f t="shared" si="14"/>
        <v>16</v>
      </c>
      <c r="AH13" s="22">
        <f t="shared" si="15"/>
        <v>16</v>
      </c>
      <c r="AI13" s="31">
        <v>0</v>
      </c>
      <c r="AJ13" s="19">
        <f>'Stock Transfer'!J12</f>
        <v>2</v>
      </c>
      <c r="AK13" s="23">
        <f t="shared" si="16"/>
        <v>18</v>
      </c>
      <c r="AL13" s="22">
        <f t="shared" si="17"/>
        <v>18</v>
      </c>
      <c r="AM13" s="31">
        <v>1</v>
      </c>
      <c r="AN13" s="19">
        <f>'Stock Transfer'!K12</f>
        <v>2</v>
      </c>
      <c r="AO13" s="23">
        <f t="shared" si="18"/>
        <v>19</v>
      </c>
      <c r="AP13" s="22">
        <f t="shared" si="19"/>
        <v>19</v>
      </c>
      <c r="AQ13" s="7">
        <v>2</v>
      </c>
      <c r="AR13" s="19">
        <f>'Stock Transfer'!L12</f>
        <v>3</v>
      </c>
      <c r="AS13" s="23">
        <f t="shared" si="20"/>
        <v>20</v>
      </c>
      <c r="AT13" s="22">
        <f t="shared" si="21"/>
        <v>20</v>
      </c>
      <c r="AU13" s="7">
        <v>3</v>
      </c>
      <c r="AV13" s="19">
        <f>'Stock Transfer'!M12</f>
        <v>4</v>
      </c>
      <c r="AW13" s="23">
        <f t="shared" si="22"/>
        <v>21</v>
      </c>
      <c r="AX13" s="22">
        <f t="shared" si="23"/>
        <v>21</v>
      </c>
      <c r="AY13" s="7">
        <v>2</v>
      </c>
      <c r="AZ13" s="19">
        <f>'Stock Transfer'!N12</f>
        <v>3</v>
      </c>
      <c r="BA13" s="23">
        <f t="shared" si="24"/>
        <v>22</v>
      </c>
      <c r="BB13" s="22">
        <f t="shared" si="25"/>
        <v>22</v>
      </c>
      <c r="BC13" s="31">
        <v>2</v>
      </c>
      <c r="BD13" s="19">
        <f>'Stock Transfer'!O12</f>
        <v>4</v>
      </c>
      <c r="BE13" s="23">
        <f t="shared" si="26"/>
        <v>24</v>
      </c>
      <c r="BF13" s="22">
        <f t="shared" si="27"/>
        <v>24</v>
      </c>
      <c r="BG13" s="31">
        <v>3</v>
      </c>
      <c r="BH13" s="19">
        <f>'Stock Transfer'!P12</f>
        <v>3</v>
      </c>
      <c r="BI13" s="23">
        <f t="shared" si="28"/>
        <v>24</v>
      </c>
    </row>
    <row r="14" spans="1:61" x14ac:dyDescent="0.3">
      <c r="A14" s="17" t="s">
        <v>27</v>
      </c>
      <c r="B14" s="22">
        <f>VLOOKUP(A14,'OPN STK'!$A$1:$E$31,3,0)</f>
        <v>58</v>
      </c>
      <c r="C14" s="19">
        <v>9</v>
      </c>
      <c r="D14" s="19">
        <f>'Stock Transfer'!B13</f>
        <v>10</v>
      </c>
      <c r="E14" s="23">
        <f t="shared" si="0"/>
        <v>59</v>
      </c>
      <c r="F14" s="22">
        <f t="shared" si="1"/>
        <v>59</v>
      </c>
      <c r="G14" s="19">
        <v>12</v>
      </c>
      <c r="H14" s="19">
        <f>'Stock Transfer'!C13</f>
        <v>8</v>
      </c>
      <c r="I14" s="23">
        <f t="shared" si="2"/>
        <v>55</v>
      </c>
      <c r="J14" s="22">
        <f t="shared" si="3"/>
        <v>55</v>
      </c>
      <c r="K14" s="31">
        <v>11</v>
      </c>
      <c r="L14" s="19">
        <f>'Stock Transfer'!D13</f>
        <v>12</v>
      </c>
      <c r="M14" s="23">
        <f t="shared" si="4"/>
        <v>56</v>
      </c>
      <c r="N14" s="22">
        <f t="shared" si="5"/>
        <v>56</v>
      </c>
      <c r="O14" s="31">
        <v>9</v>
      </c>
      <c r="P14" s="19">
        <f>'Stock Transfer'!E13</f>
        <v>7</v>
      </c>
      <c r="Q14" s="23">
        <f t="shared" si="6"/>
        <v>54</v>
      </c>
      <c r="R14" s="22">
        <f t="shared" si="7"/>
        <v>54</v>
      </c>
      <c r="S14" s="31">
        <v>13</v>
      </c>
      <c r="T14" s="19">
        <f>'Stock Transfer'!F13</f>
        <v>13</v>
      </c>
      <c r="U14" s="23">
        <f t="shared" si="8"/>
        <v>54</v>
      </c>
      <c r="V14" s="22">
        <f t="shared" si="9"/>
        <v>54</v>
      </c>
      <c r="W14" s="31">
        <v>11</v>
      </c>
      <c r="X14" s="19">
        <f>'Stock Transfer'!G13</f>
        <v>7</v>
      </c>
      <c r="Y14" s="23">
        <f t="shared" si="10"/>
        <v>50</v>
      </c>
      <c r="Z14" s="22">
        <f t="shared" si="11"/>
        <v>50</v>
      </c>
      <c r="AA14" s="31">
        <v>11</v>
      </c>
      <c r="AB14" s="19">
        <f>'Stock Transfer'!H13</f>
        <v>13</v>
      </c>
      <c r="AC14" s="23">
        <f t="shared" si="12"/>
        <v>52</v>
      </c>
      <c r="AD14" s="22">
        <f t="shared" si="13"/>
        <v>52</v>
      </c>
      <c r="AE14" s="31">
        <v>6</v>
      </c>
      <c r="AF14" s="19">
        <f>'Stock Transfer'!I13</f>
        <v>11</v>
      </c>
      <c r="AG14" s="23">
        <f t="shared" si="14"/>
        <v>57</v>
      </c>
      <c r="AH14" s="22">
        <f t="shared" si="15"/>
        <v>57</v>
      </c>
      <c r="AI14" s="31">
        <v>15</v>
      </c>
      <c r="AJ14" s="19">
        <f>'Stock Transfer'!J13</f>
        <v>11</v>
      </c>
      <c r="AK14" s="23">
        <f t="shared" si="16"/>
        <v>53</v>
      </c>
      <c r="AL14" s="22">
        <f t="shared" si="17"/>
        <v>53</v>
      </c>
      <c r="AM14" s="31">
        <v>4</v>
      </c>
      <c r="AN14" s="19">
        <f>'Stock Transfer'!K13</f>
        <v>11</v>
      </c>
      <c r="AO14" s="23">
        <f t="shared" si="18"/>
        <v>60</v>
      </c>
      <c r="AP14" s="22">
        <f t="shared" si="19"/>
        <v>60</v>
      </c>
      <c r="AQ14" s="7">
        <v>12</v>
      </c>
      <c r="AR14" s="19">
        <f>'Stock Transfer'!L13</f>
        <v>6</v>
      </c>
      <c r="AS14" s="23">
        <f t="shared" si="20"/>
        <v>54</v>
      </c>
      <c r="AT14" s="22">
        <f t="shared" si="21"/>
        <v>54</v>
      </c>
      <c r="AU14" s="7">
        <v>11</v>
      </c>
      <c r="AV14" s="19">
        <f>'Stock Transfer'!M13</f>
        <v>11</v>
      </c>
      <c r="AW14" s="23">
        <f t="shared" si="22"/>
        <v>54</v>
      </c>
      <c r="AX14" s="22">
        <f t="shared" si="23"/>
        <v>54</v>
      </c>
      <c r="AY14" s="7">
        <v>3</v>
      </c>
      <c r="AZ14" s="19">
        <f>'Stock Transfer'!N13</f>
        <v>11</v>
      </c>
      <c r="BA14" s="23">
        <f t="shared" si="24"/>
        <v>62</v>
      </c>
      <c r="BB14" s="22">
        <f t="shared" si="25"/>
        <v>62</v>
      </c>
      <c r="BC14" s="31">
        <v>14</v>
      </c>
      <c r="BD14" s="19">
        <f>'Stock Transfer'!O13</f>
        <v>8</v>
      </c>
      <c r="BE14" s="23">
        <f t="shared" si="26"/>
        <v>56</v>
      </c>
      <c r="BF14" s="22">
        <f t="shared" si="27"/>
        <v>56</v>
      </c>
      <c r="BG14" s="31">
        <v>9</v>
      </c>
      <c r="BH14" s="19">
        <f>'Stock Transfer'!P13</f>
        <v>7</v>
      </c>
      <c r="BI14" s="23">
        <f t="shared" si="28"/>
        <v>54</v>
      </c>
    </row>
    <row r="15" spans="1:61" x14ac:dyDescent="0.3">
      <c r="A15" s="17" t="s">
        <v>28</v>
      </c>
      <c r="B15" s="22">
        <f>VLOOKUP(A15,'OPN STK'!$A$1:$E$31,3,0)</f>
        <v>32</v>
      </c>
      <c r="C15" s="19">
        <v>7</v>
      </c>
      <c r="D15" s="19">
        <f>'Stock Transfer'!B14</f>
        <v>7</v>
      </c>
      <c r="E15" s="23">
        <f t="shared" si="0"/>
        <v>32</v>
      </c>
      <c r="F15" s="22">
        <f t="shared" si="1"/>
        <v>32</v>
      </c>
      <c r="G15" s="19">
        <v>2</v>
      </c>
      <c r="H15" s="19">
        <f>'Stock Transfer'!C14</f>
        <v>5</v>
      </c>
      <c r="I15" s="23">
        <f t="shared" si="2"/>
        <v>35</v>
      </c>
      <c r="J15" s="22">
        <f t="shared" si="3"/>
        <v>35</v>
      </c>
      <c r="K15" s="31">
        <v>8</v>
      </c>
      <c r="L15" s="19">
        <f>'Stock Transfer'!D14</f>
        <v>6</v>
      </c>
      <c r="M15" s="23">
        <f t="shared" si="4"/>
        <v>33</v>
      </c>
      <c r="N15" s="22">
        <f t="shared" si="5"/>
        <v>33</v>
      </c>
      <c r="O15" s="31">
        <v>9</v>
      </c>
      <c r="P15" s="19">
        <f>'Stock Transfer'!E14</f>
        <v>5</v>
      </c>
      <c r="Q15" s="23">
        <f t="shared" si="6"/>
        <v>29</v>
      </c>
      <c r="R15" s="22">
        <f t="shared" si="7"/>
        <v>29</v>
      </c>
      <c r="S15" s="31">
        <v>2</v>
      </c>
      <c r="T15" s="19">
        <f>'Stock Transfer'!F14</f>
        <v>6</v>
      </c>
      <c r="U15" s="23">
        <f t="shared" si="8"/>
        <v>33</v>
      </c>
      <c r="V15" s="22">
        <f t="shared" si="9"/>
        <v>33</v>
      </c>
      <c r="W15" s="31">
        <v>5</v>
      </c>
      <c r="X15" s="19">
        <f>'Stock Transfer'!G14</f>
        <v>6</v>
      </c>
      <c r="Y15" s="23">
        <f t="shared" si="10"/>
        <v>34</v>
      </c>
      <c r="Z15" s="22">
        <f t="shared" si="11"/>
        <v>34</v>
      </c>
      <c r="AA15" s="31">
        <v>11</v>
      </c>
      <c r="AB15" s="19">
        <f>'Stock Transfer'!H14</f>
        <v>7</v>
      </c>
      <c r="AC15" s="23">
        <f t="shared" si="12"/>
        <v>30</v>
      </c>
      <c r="AD15" s="22">
        <f t="shared" si="13"/>
        <v>30</v>
      </c>
      <c r="AE15" s="31">
        <v>8</v>
      </c>
      <c r="AF15" s="19">
        <f>'Stock Transfer'!I14</f>
        <v>5</v>
      </c>
      <c r="AG15" s="23">
        <f t="shared" si="14"/>
        <v>27</v>
      </c>
      <c r="AH15" s="22">
        <f t="shared" si="15"/>
        <v>27</v>
      </c>
      <c r="AI15" s="31">
        <v>5</v>
      </c>
      <c r="AJ15" s="19">
        <f>'Stock Transfer'!J14</f>
        <v>6</v>
      </c>
      <c r="AK15" s="23">
        <f t="shared" si="16"/>
        <v>28</v>
      </c>
      <c r="AL15" s="22">
        <f t="shared" si="17"/>
        <v>28</v>
      </c>
      <c r="AM15" s="31">
        <v>3</v>
      </c>
      <c r="AN15" s="19">
        <f>'Stock Transfer'!K14</f>
        <v>5</v>
      </c>
      <c r="AO15" s="23">
        <f t="shared" si="18"/>
        <v>30</v>
      </c>
      <c r="AP15" s="22">
        <f t="shared" si="19"/>
        <v>30</v>
      </c>
      <c r="AQ15" s="7">
        <v>8</v>
      </c>
      <c r="AR15" s="19">
        <f>'Stock Transfer'!L14</f>
        <v>6</v>
      </c>
      <c r="AS15" s="23">
        <f t="shared" si="20"/>
        <v>28</v>
      </c>
      <c r="AT15" s="22">
        <f t="shared" si="21"/>
        <v>28</v>
      </c>
      <c r="AU15" s="7">
        <v>7</v>
      </c>
      <c r="AV15" s="19">
        <f>'Stock Transfer'!M14</f>
        <v>4</v>
      </c>
      <c r="AW15" s="23">
        <f t="shared" si="22"/>
        <v>25</v>
      </c>
      <c r="AX15" s="22">
        <f t="shared" si="23"/>
        <v>25</v>
      </c>
      <c r="AY15" s="7">
        <v>5</v>
      </c>
      <c r="AZ15" s="19">
        <f>'Stock Transfer'!N14</f>
        <v>7</v>
      </c>
      <c r="BA15" s="23">
        <f t="shared" si="24"/>
        <v>27</v>
      </c>
      <c r="BB15" s="22">
        <f t="shared" si="25"/>
        <v>27</v>
      </c>
      <c r="BC15" s="31">
        <v>6</v>
      </c>
      <c r="BD15" s="19">
        <f>'Stock Transfer'!O14</f>
        <v>5</v>
      </c>
      <c r="BE15" s="23">
        <f t="shared" si="26"/>
        <v>26</v>
      </c>
      <c r="BF15" s="22">
        <f t="shared" si="27"/>
        <v>26</v>
      </c>
      <c r="BG15" s="31">
        <v>2</v>
      </c>
      <c r="BH15" s="19">
        <f>'Stock Transfer'!P14</f>
        <v>4</v>
      </c>
      <c r="BI15" s="23">
        <f t="shared" si="28"/>
        <v>28</v>
      </c>
    </row>
    <row r="16" spans="1:61" x14ac:dyDescent="0.3">
      <c r="A16" s="17" t="s">
        <v>29</v>
      </c>
      <c r="B16" s="22">
        <f>VLOOKUP(A16,'OPN STK'!$A$1:$E$31,3,0)</f>
        <v>14</v>
      </c>
      <c r="C16" s="19">
        <v>6</v>
      </c>
      <c r="D16" s="19">
        <f>'Stock Transfer'!B15</f>
        <v>4</v>
      </c>
      <c r="E16" s="23">
        <f t="shared" si="0"/>
        <v>12</v>
      </c>
      <c r="F16" s="22">
        <f t="shared" si="1"/>
        <v>12</v>
      </c>
      <c r="G16" s="19">
        <v>3</v>
      </c>
      <c r="H16" s="19">
        <f>'Stock Transfer'!C15</f>
        <v>4</v>
      </c>
      <c r="I16" s="23">
        <f t="shared" si="2"/>
        <v>13</v>
      </c>
      <c r="J16" s="22">
        <f t="shared" si="3"/>
        <v>13</v>
      </c>
      <c r="K16" s="31">
        <v>4</v>
      </c>
      <c r="L16" s="19">
        <f>'Stock Transfer'!D15</f>
        <v>5</v>
      </c>
      <c r="M16" s="23">
        <f t="shared" si="4"/>
        <v>14</v>
      </c>
      <c r="N16" s="22">
        <f t="shared" si="5"/>
        <v>14</v>
      </c>
      <c r="O16" s="31">
        <v>2</v>
      </c>
      <c r="P16" s="19">
        <f>'Stock Transfer'!E15</f>
        <v>4</v>
      </c>
      <c r="Q16" s="23">
        <f t="shared" si="6"/>
        <v>16</v>
      </c>
      <c r="R16" s="22">
        <f t="shared" si="7"/>
        <v>16</v>
      </c>
      <c r="S16" s="31">
        <v>1</v>
      </c>
      <c r="T16" s="19">
        <f>'Stock Transfer'!F15</f>
        <v>4</v>
      </c>
      <c r="U16" s="23">
        <f t="shared" si="8"/>
        <v>19</v>
      </c>
      <c r="V16" s="22">
        <f t="shared" si="9"/>
        <v>19</v>
      </c>
      <c r="W16" s="31">
        <v>5</v>
      </c>
      <c r="X16" s="19">
        <f>'Stock Transfer'!G15</f>
        <v>5</v>
      </c>
      <c r="Y16" s="23">
        <f t="shared" si="10"/>
        <v>19</v>
      </c>
      <c r="Z16" s="22">
        <f t="shared" si="11"/>
        <v>19</v>
      </c>
      <c r="AA16" s="31">
        <v>6</v>
      </c>
      <c r="AB16" s="19">
        <f>'Stock Transfer'!H15</f>
        <v>5</v>
      </c>
      <c r="AC16" s="23">
        <f t="shared" si="12"/>
        <v>18</v>
      </c>
      <c r="AD16" s="22">
        <f t="shared" si="13"/>
        <v>18</v>
      </c>
      <c r="AE16" s="31">
        <v>6</v>
      </c>
      <c r="AF16" s="19">
        <f>'Stock Transfer'!I15</f>
        <v>4</v>
      </c>
      <c r="AG16" s="23">
        <f t="shared" si="14"/>
        <v>16</v>
      </c>
      <c r="AH16" s="22">
        <f t="shared" si="15"/>
        <v>16</v>
      </c>
      <c r="AI16" s="31">
        <v>4</v>
      </c>
      <c r="AJ16" s="19">
        <f>'Stock Transfer'!J15</f>
        <v>6</v>
      </c>
      <c r="AK16" s="23">
        <f t="shared" si="16"/>
        <v>18</v>
      </c>
      <c r="AL16" s="22">
        <f t="shared" si="17"/>
        <v>18</v>
      </c>
      <c r="AM16" s="31">
        <v>4</v>
      </c>
      <c r="AN16" s="19">
        <f>'Stock Transfer'!K15</f>
        <v>5</v>
      </c>
      <c r="AO16" s="23">
        <f t="shared" si="18"/>
        <v>19</v>
      </c>
      <c r="AP16" s="22">
        <f t="shared" si="19"/>
        <v>19</v>
      </c>
      <c r="AQ16" s="7">
        <v>4</v>
      </c>
      <c r="AR16" s="19">
        <f>'Stock Transfer'!L15</f>
        <v>5</v>
      </c>
      <c r="AS16" s="23">
        <f t="shared" si="20"/>
        <v>20</v>
      </c>
      <c r="AT16" s="22">
        <f t="shared" si="21"/>
        <v>20</v>
      </c>
      <c r="AU16" s="7">
        <v>1</v>
      </c>
      <c r="AV16" s="19">
        <f>'Stock Transfer'!M15</f>
        <v>4</v>
      </c>
      <c r="AW16" s="23">
        <f t="shared" si="22"/>
        <v>23</v>
      </c>
      <c r="AX16" s="22">
        <f t="shared" si="23"/>
        <v>23</v>
      </c>
      <c r="AY16" s="7">
        <v>5</v>
      </c>
      <c r="AZ16" s="19">
        <f>'Stock Transfer'!N15</f>
        <v>4</v>
      </c>
      <c r="BA16" s="23">
        <f t="shared" si="24"/>
        <v>22</v>
      </c>
      <c r="BB16" s="22">
        <f t="shared" si="25"/>
        <v>22</v>
      </c>
      <c r="BC16" s="31">
        <v>5</v>
      </c>
      <c r="BD16" s="19">
        <f>'Stock Transfer'!O15</f>
        <v>4</v>
      </c>
      <c r="BE16" s="23">
        <f t="shared" si="26"/>
        <v>21</v>
      </c>
      <c r="BF16" s="22">
        <f t="shared" si="27"/>
        <v>21</v>
      </c>
      <c r="BG16" s="31">
        <v>6</v>
      </c>
      <c r="BH16" s="19">
        <f>'Stock Transfer'!P15</f>
        <v>5</v>
      </c>
      <c r="BI16" s="23">
        <f t="shared" si="28"/>
        <v>20</v>
      </c>
    </row>
    <row r="17" spans="1:61" x14ac:dyDescent="0.3">
      <c r="A17" s="17" t="s">
        <v>30</v>
      </c>
      <c r="B17" s="22">
        <f>VLOOKUP(A17,'OPN STK'!$A$1:$E$31,3,0)</f>
        <v>12</v>
      </c>
      <c r="C17" s="19">
        <v>4</v>
      </c>
      <c r="D17" s="19">
        <f>'Stock Transfer'!B16</f>
        <v>5</v>
      </c>
      <c r="E17" s="23">
        <f t="shared" si="0"/>
        <v>13</v>
      </c>
      <c r="F17" s="22">
        <f t="shared" si="1"/>
        <v>13</v>
      </c>
      <c r="G17" s="19">
        <v>5</v>
      </c>
      <c r="H17" s="19">
        <f>'Stock Transfer'!C16</f>
        <v>5</v>
      </c>
      <c r="I17" s="23">
        <f t="shared" si="2"/>
        <v>13</v>
      </c>
      <c r="J17" s="22">
        <f t="shared" si="3"/>
        <v>13</v>
      </c>
      <c r="K17" s="31">
        <v>4</v>
      </c>
      <c r="L17" s="19">
        <f>'Stock Transfer'!D16</f>
        <v>5</v>
      </c>
      <c r="M17" s="23">
        <f t="shared" si="4"/>
        <v>14</v>
      </c>
      <c r="N17" s="22">
        <f t="shared" si="5"/>
        <v>14</v>
      </c>
      <c r="O17" s="31">
        <v>2</v>
      </c>
      <c r="P17" s="19">
        <f>'Stock Transfer'!E16</f>
        <v>5</v>
      </c>
      <c r="Q17" s="23">
        <f t="shared" si="6"/>
        <v>17</v>
      </c>
      <c r="R17" s="22">
        <f t="shared" si="7"/>
        <v>17</v>
      </c>
      <c r="S17" s="31">
        <v>4</v>
      </c>
      <c r="T17" s="19">
        <f>'Stock Transfer'!F16</f>
        <v>5</v>
      </c>
      <c r="U17" s="23">
        <f t="shared" si="8"/>
        <v>18</v>
      </c>
      <c r="V17" s="22">
        <f t="shared" si="9"/>
        <v>18</v>
      </c>
      <c r="W17" s="31">
        <v>5</v>
      </c>
      <c r="X17" s="19">
        <f>'Stock Transfer'!G16</f>
        <v>4</v>
      </c>
      <c r="Y17" s="23">
        <f t="shared" si="10"/>
        <v>17</v>
      </c>
      <c r="Z17" s="22">
        <f t="shared" si="11"/>
        <v>17</v>
      </c>
      <c r="AA17" s="31">
        <v>2</v>
      </c>
      <c r="AB17" s="19">
        <f>'Stock Transfer'!H16</f>
        <v>3</v>
      </c>
      <c r="AC17" s="23">
        <f t="shared" si="12"/>
        <v>18</v>
      </c>
      <c r="AD17" s="22">
        <f t="shared" si="13"/>
        <v>18</v>
      </c>
      <c r="AE17" s="31">
        <v>2</v>
      </c>
      <c r="AF17" s="19">
        <f>'Stock Transfer'!I16</f>
        <v>4</v>
      </c>
      <c r="AG17" s="23">
        <f t="shared" si="14"/>
        <v>20</v>
      </c>
      <c r="AH17" s="22">
        <f t="shared" si="15"/>
        <v>20</v>
      </c>
      <c r="AI17" s="31">
        <v>1</v>
      </c>
      <c r="AJ17" s="19">
        <f>'Stock Transfer'!J16</f>
        <v>4</v>
      </c>
      <c r="AK17" s="23">
        <f t="shared" si="16"/>
        <v>23</v>
      </c>
      <c r="AL17" s="22">
        <f t="shared" si="17"/>
        <v>23</v>
      </c>
      <c r="AM17" s="31">
        <v>3</v>
      </c>
      <c r="AN17" s="19">
        <f>'Stock Transfer'!K16</f>
        <v>3</v>
      </c>
      <c r="AO17" s="23">
        <f t="shared" si="18"/>
        <v>23</v>
      </c>
      <c r="AP17" s="22">
        <f t="shared" si="19"/>
        <v>23</v>
      </c>
      <c r="AQ17" s="7">
        <v>3</v>
      </c>
      <c r="AR17" s="19">
        <f>'Stock Transfer'!L16</f>
        <v>4</v>
      </c>
      <c r="AS17" s="23">
        <f t="shared" si="20"/>
        <v>24</v>
      </c>
      <c r="AT17" s="22">
        <f t="shared" si="21"/>
        <v>24</v>
      </c>
      <c r="AU17" s="7">
        <v>3</v>
      </c>
      <c r="AV17" s="19">
        <f>'Stock Transfer'!M16</f>
        <v>3</v>
      </c>
      <c r="AW17" s="23">
        <f t="shared" si="22"/>
        <v>24</v>
      </c>
      <c r="AX17" s="22">
        <f t="shared" si="23"/>
        <v>24</v>
      </c>
      <c r="AY17" s="7">
        <v>2</v>
      </c>
      <c r="AZ17" s="19">
        <f>'Stock Transfer'!N16</f>
        <v>4</v>
      </c>
      <c r="BA17" s="23">
        <f t="shared" si="24"/>
        <v>26</v>
      </c>
      <c r="BB17" s="22">
        <f t="shared" si="25"/>
        <v>26</v>
      </c>
      <c r="BC17" s="31">
        <v>4</v>
      </c>
      <c r="BD17" s="19">
        <f>'Stock Transfer'!O16</f>
        <v>3</v>
      </c>
      <c r="BE17" s="23">
        <f t="shared" si="26"/>
        <v>25</v>
      </c>
      <c r="BF17" s="22">
        <f t="shared" si="27"/>
        <v>25</v>
      </c>
      <c r="BG17" s="31">
        <v>2</v>
      </c>
      <c r="BH17" s="19">
        <f>'Stock Transfer'!P16</f>
        <v>4</v>
      </c>
      <c r="BI17" s="23">
        <f t="shared" si="28"/>
        <v>27</v>
      </c>
    </row>
    <row r="18" spans="1:61" x14ac:dyDescent="0.3">
      <c r="A18" s="17" t="s">
        <v>31</v>
      </c>
      <c r="B18" s="22">
        <f>VLOOKUP(A18,'OPN STK'!$A$1:$E$31,3,0)</f>
        <v>14</v>
      </c>
      <c r="C18" s="19">
        <v>4</v>
      </c>
      <c r="D18" s="19">
        <f>'Stock Transfer'!B17</f>
        <v>4</v>
      </c>
      <c r="E18" s="23">
        <f t="shared" si="0"/>
        <v>14</v>
      </c>
      <c r="F18" s="22">
        <f t="shared" si="1"/>
        <v>14</v>
      </c>
      <c r="G18" s="19">
        <v>6</v>
      </c>
      <c r="H18" s="19">
        <f>'Stock Transfer'!C17</f>
        <v>5</v>
      </c>
      <c r="I18" s="23">
        <f t="shared" si="2"/>
        <v>13</v>
      </c>
      <c r="J18" s="22">
        <f t="shared" si="3"/>
        <v>13</v>
      </c>
      <c r="K18" s="31">
        <v>2</v>
      </c>
      <c r="L18" s="19">
        <f>'Stock Transfer'!D17</f>
        <v>5</v>
      </c>
      <c r="M18" s="23">
        <f t="shared" si="4"/>
        <v>16</v>
      </c>
      <c r="N18" s="22">
        <f t="shared" si="5"/>
        <v>16</v>
      </c>
      <c r="O18" s="31">
        <v>6</v>
      </c>
      <c r="P18" s="19">
        <f>'Stock Transfer'!E17</f>
        <v>5</v>
      </c>
      <c r="Q18" s="23">
        <f t="shared" si="6"/>
        <v>15</v>
      </c>
      <c r="R18" s="22">
        <f t="shared" si="7"/>
        <v>15</v>
      </c>
      <c r="S18" s="31">
        <v>3</v>
      </c>
      <c r="T18" s="19">
        <f>'Stock Transfer'!F17</f>
        <v>4</v>
      </c>
      <c r="U18" s="23">
        <f t="shared" si="8"/>
        <v>16</v>
      </c>
      <c r="V18" s="22">
        <f t="shared" si="9"/>
        <v>16</v>
      </c>
      <c r="W18" s="31">
        <v>6</v>
      </c>
      <c r="X18" s="19">
        <f>'Stock Transfer'!G17</f>
        <v>5</v>
      </c>
      <c r="Y18" s="23">
        <f t="shared" si="10"/>
        <v>15</v>
      </c>
      <c r="Z18" s="22">
        <f t="shared" si="11"/>
        <v>15</v>
      </c>
      <c r="AA18" s="31">
        <v>2</v>
      </c>
      <c r="AB18" s="19">
        <f>'Stock Transfer'!H17</f>
        <v>6</v>
      </c>
      <c r="AC18" s="23">
        <f t="shared" si="12"/>
        <v>19</v>
      </c>
      <c r="AD18" s="22">
        <f t="shared" si="13"/>
        <v>19</v>
      </c>
      <c r="AE18" s="31">
        <v>5</v>
      </c>
      <c r="AF18" s="19">
        <f>'Stock Transfer'!I17</f>
        <v>4</v>
      </c>
      <c r="AG18" s="23">
        <f t="shared" si="14"/>
        <v>18</v>
      </c>
      <c r="AH18" s="22">
        <f t="shared" si="15"/>
        <v>18</v>
      </c>
      <c r="AI18" s="31">
        <v>4</v>
      </c>
      <c r="AJ18" s="19">
        <f>'Stock Transfer'!J17</f>
        <v>4</v>
      </c>
      <c r="AK18" s="23">
        <f t="shared" si="16"/>
        <v>18</v>
      </c>
      <c r="AL18" s="22">
        <f t="shared" si="17"/>
        <v>18</v>
      </c>
      <c r="AM18" s="31">
        <v>4</v>
      </c>
      <c r="AN18" s="19">
        <f>'Stock Transfer'!K17</f>
        <v>4</v>
      </c>
      <c r="AO18" s="23">
        <f t="shared" si="18"/>
        <v>18</v>
      </c>
      <c r="AP18" s="22">
        <f t="shared" si="19"/>
        <v>18</v>
      </c>
      <c r="AQ18" s="7">
        <v>5</v>
      </c>
      <c r="AR18" s="19">
        <f>'Stock Transfer'!L17</f>
        <v>5</v>
      </c>
      <c r="AS18" s="23">
        <f t="shared" si="20"/>
        <v>18</v>
      </c>
      <c r="AT18" s="22">
        <f t="shared" si="21"/>
        <v>18</v>
      </c>
      <c r="AU18" s="7">
        <v>5</v>
      </c>
      <c r="AV18" s="19">
        <f>'Stock Transfer'!M17</f>
        <v>5</v>
      </c>
      <c r="AW18" s="23">
        <f t="shared" si="22"/>
        <v>18</v>
      </c>
      <c r="AX18" s="22">
        <f t="shared" si="23"/>
        <v>18</v>
      </c>
      <c r="AY18" s="7">
        <v>4</v>
      </c>
      <c r="AZ18" s="19">
        <f>'Stock Transfer'!N17</f>
        <v>5</v>
      </c>
      <c r="BA18" s="23">
        <f t="shared" si="24"/>
        <v>19</v>
      </c>
      <c r="BB18" s="22">
        <f t="shared" si="25"/>
        <v>19</v>
      </c>
      <c r="BC18" s="31">
        <v>5</v>
      </c>
      <c r="BD18" s="19">
        <f>'Stock Transfer'!O17</f>
        <v>6</v>
      </c>
      <c r="BE18" s="23">
        <f t="shared" si="26"/>
        <v>20</v>
      </c>
      <c r="BF18" s="22">
        <f t="shared" si="27"/>
        <v>20</v>
      </c>
      <c r="BG18" s="31">
        <v>5</v>
      </c>
      <c r="BH18" s="19">
        <f>'Stock Transfer'!P17</f>
        <v>6</v>
      </c>
      <c r="BI18" s="23">
        <f t="shared" si="28"/>
        <v>21</v>
      </c>
    </row>
    <row r="19" spans="1:61" x14ac:dyDescent="0.3">
      <c r="A19" s="17" t="s">
        <v>32</v>
      </c>
      <c r="B19" s="22">
        <f>VLOOKUP(A19,'OPN STK'!$A$1:$E$31,3,0)</f>
        <v>10</v>
      </c>
      <c r="C19" s="19">
        <v>3</v>
      </c>
      <c r="D19" s="19">
        <f>'Stock Transfer'!B18</f>
        <v>4</v>
      </c>
      <c r="E19" s="23">
        <f t="shared" si="0"/>
        <v>11</v>
      </c>
      <c r="F19" s="22">
        <f t="shared" si="1"/>
        <v>11</v>
      </c>
      <c r="G19" s="19">
        <v>5</v>
      </c>
      <c r="H19" s="19">
        <f>'Stock Transfer'!C18</f>
        <v>4</v>
      </c>
      <c r="I19" s="23">
        <f t="shared" si="2"/>
        <v>10</v>
      </c>
      <c r="J19" s="22">
        <f t="shared" si="3"/>
        <v>10</v>
      </c>
      <c r="K19" s="31">
        <v>2</v>
      </c>
      <c r="L19" s="19">
        <f>'Stock Transfer'!D18</f>
        <v>4</v>
      </c>
      <c r="M19" s="23">
        <f t="shared" si="4"/>
        <v>12</v>
      </c>
      <c r="N19" s="22">
        <f t="shared" si="5"/>
        <v>12</v>
      </c>
      <c r="O19" s="31">
        <v>4</v>
      </c>
      <c r="P19" s="19">
        <f>'Stock Transfer'!E18</f>
        <v>4</v>
      </c>
      <c r="Q19" s="23">
        <f t="shared" si="6"/>
        <v>12</v>
      </c>
      <c r="R19" s="22">
        <f t="shared" si="7"/>
        <v>12</v>
      </c>
      <c r="S19" s="31">
        <v>3</v>
      </c>
      <c r="T19" s="19">
        <f>'Stock Transfer'!F18</f>
        <v>3</v>
      </c>
      <c r="U19" s="23">
        <f t="shared" si="8"/>
        <v>12</v>
      </c>
      <c r="V19" s="22">
        <f t="shared" si="9"/>
        <v>12</v>
      </c>
      <c r="W19" s="31">
        <v>2</v>
      </c>
      <c r="X19" s="19">
        <f>'Stock Transfer'!G18</f>
        <v>5</v>
      </c>
      <c r="Y19" s="23">
        <f t="shared" si="10"/>
        <v>15</v>
      </c>
      <c r="Z19" s="22">
        <f t="shared" si="11"/>
        <v>15</v>
      </c>
      <c r="AA19" s="31">
        <v>3</v>
      </c>
      <c r="AB19" s="19">
        <f>'Stock Transfer'!H18</f>
        <v>3</v>
      </c>
      <c r="AC19" s="23">
        <f t="shared" si="12"/>
        <v>15</v>
      </c>
      <c r="AD19" s="22">
        <f t="shared" si="13"/>
        <v>15</v>
      </c>
      <c r="AE19" s="31">
        <v>2</v>
      </c>
      <c r="AF19" s="19">
        <f>'Stock Transfer'!I18</f>
        <v>4</v>
      </c>
      <c r="AG19" s="23">
        <f t="shared" si="14"/>
        <v>17</v>
      </c>
      <c r="AH19" s="22">
        <f t="shared" si="15"/>
        <v>17</v>
      </c>
      <c r="AI19" s="31">
        <v>3</v>
      </c>
      <c r="AJ19" s="19">
        <f>'Stock Transfer'!J18</f>
        <v>4</v>
      </c>
      <c r="AK19" s="23">
        <f t="shared" si="16"/>
        <v>18</v>
      </c>
      <c r="AL19" s="22">
        <f t="shared" si="17"/>
        <v>18</v>
      </c>
      <c r="AM19" s="31">
        <v>4</v>
      </c>
      <c r="AN19" s="19">
        <f>'Stock Transfer'!K18</f>
        <v>4</v>
      </c>
      <c r="AO19" s="23">
        <f t="shared" si="18"/>
        <v>18</v>
      </c>
      <c r="AP19" s="22">
        <f t="shared" si="19"/>
        <v>18</v>
      </c>
      <c r="AQ19" s="7">
        <v>5</v>
      </c>
      <c r="AR19" s="19">
        <f>'Stock Transfer'!L18</f>
        <v>4</v>
      </c>
      <c r="AS19" s="23">
        <f t="shared" si="20"/>
        <v>17</v>
      </c>
      <c r="AT19" s="22">
        <f t="shared" si="21"/>
        <v>17</v>
      </c>
      <c r="AU19" s="7">
        <v>3</v>
      </c>
      <c r="AV19" s="19">
        <f>'Stock Transfer'!M18</f>
        <v>4</v>
      </c>
      <c r="AW19" s="23">
        <f t="shared" si="22"/>
        <v>18</v>
      </c>
      <c r="AX19" s="22">
        <f t="shared" si="23"/>
        <v>18</v>
      </c>
      <c r="AY19" s="7">
        <v>2</v>
      </c>
      <c r="AZ19" s="19">
        <f>'Stock Transfer'!N18</f>
        <v>3</v>
      </c>
      <c r="BA19" s="23">
        <f t="shared" si="24"/>
        <v>19</v>
      </c>
      <c r="BB19" s="22">
        <f t="shared" si="25"/>
        <v>19</v>
      </c>
      <c r="BC19" s="31">
        <v>2</v>
      </c>
      <c r="BD19" s="19">
        <f>'Stock Transfer'!O18</f>
        <v>3</v>
      </c>
      <c r="BE19" s="23">
        <f t="shared" si="26"/>
        <v>20</v>
      </c>
      <c r="BF19" s="22">
        <f t="shared" si="27"/>
        <v>20</v>
      </c>
      <c r="BG19" s="31">
        <v>1</v>
      </c>
      <c r="BH19" s="19">
        <f>'Stock Transfer'!P18</f>
        <v>4</v>
      </c>
      <c r="BI19" s="23">
        <f t="shared" si="28"/>
        <v>23</v>
      </c>
    </row>
    <row r="20" spans="1:61" x14ac:dyDescent="0.3">
      <c r="A20" s="17" t="s">
        <v>33</v>
      </c>
      <c r="B20" s="22">
        <f>VLOOKUP(A20,'OPN STK'!$A$1:$E$31,3,0)</f>
        <v>12</v>
      </c>
      <c r="C20" s="19">
        <v>4</v>
      </c>
      <c r="D20" s="19">
        <f>'Stock Transfer'!B19</f>
        <v>5</v>
      </c>
      <c r="E20" s="23">
        <f t="shared" si="0"/>
        <v>13</v>
      </c>
      <c r="F20" s="22">
        <f t="shared" si="1"/>
        <v>13</v>
      </c>
      <c r="G20" s="19">
        <v>3</v>
      </c>
      <c r="H20" s="19">
        <f>'Stock Transfer'!C19</f>
        <v>5</v>
      </c>
      <c r="I20" s="23">
        <f t="shared" si="2"/>
        <v>15</v>
      </c>
      <c r="J20" s="22">
        <f t="shared" si="3"/>
        <v>15</v>
      </c>
      <c r="K20" s="31">
        <v>5</v>
      </c>
      <c r="L20" s="19">
        <f>'Stock Transfer'!D19</f>
        <v>4</v>
      </c>
      <c r="M20" s="23">
        <f t="shared" si="4"/>
        <v>14</v>
      </c>
      <c r="N20" s="22">
        <f t="shared" si="5"/>
        <v>14</v>
      </c>
      <c r="O20" s="31">
        <v>3</v>
      </c>
      <c r="P20" s="19">
        <f>'Stock Transfer'!E19</f>
        <v>3</v>
      </c>
      <c r="Q20" s="23">
        <f t="shared" si="6"/>
        <v>14</v>
      </c>
      <c r="R20" s="22">
        <f t="shared" si="7"/>
        <v>14</v>
      </c>
      <c r="S20" s="31">
        <v>3</v>
      </c>
      <c r="T20" s="19">
        <f>'Stock Transfer'!F19</f>
        <v>4</v>
      </c>
      <c r="U20" s="23">
        <f t="shared" si="8"/>
        <v>15</v>
      </c>
      <c r="V20" s="22">
        <f t="shared" si="9"/>
        <v>15</v>
      </c>
      <c r="W20" s="31">
        <v>4</v>
      </c>
      <c r="X20" s="19">
        <f>'Stock Transfer'!G19</f>
        <v>4</v>
      </c>
      <c r="Y20" s="23">
        <f t="shared" si="10"/>
        <v>15</v>
      </c>
      <c r="Z20" s="22">
        <f t="shared" si="11"/>
        <v>15</v>
      </c>
      <c r="AA20" s="31">
        <v>3</v>
      </c>
      <c r="AB20" s="19">
        <f>'Stock Transfer'!H19</f>
        <v>5</v>
      </c>
      <c r="AC20" s="23">
        <f t="shared" si="12"/>
        <v>17</v>
      </c>
      <c r="AD20" s="22">
        <f t="shared" si="13"/>
        <v>17</v>
      </c>
      <c r="AE20" s="31">
        <v>4</v>
      </c>
      <c r="AF20" s="19">
        <f>'Stock Transfer'!I19</f>
        <v>4</v>
      </c>
      <c r="AG20" s="23">
        <f t="shared" si="14"/>
        <v>17</v>
      </c>
      <c r="AH20" s="22">
        <f t="shared" si="15"/>
        <v>17</v>
      </c>
      <c r="AI20" s="31">
        <v>2</v>
      </c>
      <c r="AJ20" s="19">
        <f>'Stock Transfer'!J19</f>
        <v>4</v>
      </c>
      <c r="AK20" s="23">
        <f t="shared" si="16"/>
        <v>19</v>
      </c>
      <c r="AL20" s="22">
        <f t="shared" si="17"/>
        <v>19</v>
      </c>
      <c r="AM20" s="31">
        <v>4</v>
      </c>
      <c r="AN20" s="19">
        <f>'Stock Transfer'!K19</f>
        <v>4</v>
      </c>
      <c r="AO20" s="23">
        <f t="shared" si="18"/>
        <v>19</v>
      </c>
      <c r="AP20" s="22">
        <f t="shared" si="19"/>
        <v>19</v>
      </c>
      <c r="AQ20" s="7">
        <v>3</v>
      </c>
      <c r="AR20" s="19">
        <f>'Stock Transfer'!L19</f>
        <v>4</v>
      </c>
      <c r="AS20" s="23">
        <f t="shared" si="20"/>
        <v>20</v>
      </c>
      <c r="AT20" s="22">
        <f t="shared" si="21"/>
        <v>20</v>
      </c>
      <c r="AU20" s="7">
        <v>3</v>
      </c>
      <c r="AV20" s="19">
        <f>'Stock Transfer'!M19</f>
        <v>5</v>
      </c>
      <c r="AW20" s="23">
        <f t="shared" si="22"/>
        <v>22</v>
      </c>
      <c r="AX20" s="22">
        <f t="shared" si="23"/>
        <v>22</v>
      </c>
      <c r="AY20" s="7">
        <v>3</v>
      </c>
      <c r="AZ20" s="19">
        <f>'Stock Transfer'!N19</f>
        <v>5</v>
      </c>
      <c r="BA20" s="23">
        <f t="shared" si="24"/>
        <v>24</v>
      </c>
      <c r="BB20" s="22">
        <f t="shared" si="25"/>
        <v>24</v>
      </c>
      <c r="BC20" s="31">
        <v>3</v>
      </c>
      <c r="BD20" s="19">
        <f>'Stock Transfer'!O19</f>
        <v>4</v>
      </c>
      <c r="BE20" s="23">
        <f t="shared" si="26"/>
        <v>25</v>
      </c>
      <c r="BF20" s="22">
        <f t="shared" si="27"/>
        <v>25</v>
      </c>
      <c r="BG20" s="31">
        <v>5</v>
      </c>
      <c r="BH20" s="19">
        <f>'Stock Transfer'!P19</f>
        <v>4</v>
      </c>
      <c r="BI20" s="23">
        <f t="shared" si="28"/>
        <v>24</v>
      </c>
    </row>
    <row r="21" spans="1:61" x14ac:dyDescent="0.3">
      <c r="A21" s="17" t="s">
        <v>34</v>
      </c>
      <c r="B21" s="22">
        <f>VLOOKUP(A21,'OPN STK'!$A$1:$E$31,3,0)</f>
        <v>6</v>
      </c>
      <c r="C21" s="19">
        <v>2</v>
      </c>
      <c r="D21" s="19">
        <f>'Stock Transfer'!B20</f>
        <v>3</v>
      </c>
      <c r="E21" s="23">
        <f t="shared" si="0"/>
        <v>7</v>
      </c>
      <c r="F21" s="22">
        <f t="shared" si="1"/>
        <v>7</v>
      </c>
      <c r="G21" s="19">
        <v>2</v>
      </c>
      <c r="H21" s="19">
        <f>'Stock Transfer'!C20</f>
        <v>3</v>
      </c>
      <c r="I21" s="23">
        <f t="shared" si="2"/>
        <v>8</v>
      </c>
      <c r="J21" s="22">
        <f t="shared" si="3"/>
        <v>8</v>
      </c>
      <c r="K21" s="31">
        <v>2</v>
      </c>
      <c r="L21" s="19">
        <f>'Stock Transfer'!D20</f>
        <v>3</v>
      </c>
      <c r="M21" s="23">
        <f t="shared" si="4"/>
        <v>9</v>
      </c>
      <c r="N21" s="22">
        <f t="shared" si="5"/>
        <v>9</v>
      </c>
      <c r="O21" s="31">
        <v>1</v>
      </c>
      <c r="P21" s="19">
        <f>'Stock Transfer'!E20</f>
        <v>3</v>
      </c>
      <c r="Q21" s="23">
        <f t="shared" si="6"/>
        <v>11</v>
      </c>
      <c r="R21" s="22">
        <f t="shared" si="7"/>
        <v>11</v>
      </c>
      <c r="S21" s="31">
        <v>1</v>
      </c>
      <c r="T21" s="19">
        <f>'Stock Transfer'!F20</f>
        <v>3</v>
      </c>
      <c r="U21" s="23">
        <f t="shared" si="8"/>
        <v>13</v>
      </c>
      <c r="V21" s="22">
        <f t="shared" si="9"/>
        <v>13</v>
      </c>
      <c r="W21" s="31">
        <v>2</v>
      </c>
      <c r="X21" s="19">
        <f>'Stock Transfer'!G20</f>
        <v>3</v>
      </c>
      <c r="Y21" s="23">
        <f t="shared" si="10"/>
        <v>14</v>
      </c>
      <c r="Z21" s="22">
        <f t="shared" si="11"/>
        <v>14</v>
      </c>
      <c r="AA21" s="31">
        <v>2</v>
      </c>
      <c r="AB21" s="19">
        <f>'Stock Transfer'!H20</f>
        <v>2</v>
      </c>
      <c r="AC21" s="23">
        <f t="shared" si="12"/>
        <v>14</v>
      </c>
      <c r="AD21" s="22">
        <f t="shared" si="13"/>
        <v>14</v>
      </c>
      <c r="AE21" s="31">
        <v>1</v>
      </c>
      <c r="AF21" s="19">
        <f>'Stock Transfer'!I20</f>
        <v>2</v>
      </c>
      <c r="AG21" s="23">
        <f t="shared" si="14"/>
        <v>15</v>
      </c>
      <c r="AH21" s="22">
        <f t="shared" si="15"/>
        <v>15</v>
      </c>
      <c r="AI21" s="31">
        <v>1</v>
      </c>
      <c r="AJ21" s="19">
        <f>'Stock Transfer'!J20</f>
        <v>2</v>
      </c>
      <c r="AK21" s="23">
        <f t="shared" si="16"/>
        <v>16</v>
      </c>
      <c r="AL21" s="22">
        <f t="shared" si="17"/>
        <v>16</v>
      </c>
      <c r="AM21" s="31">
        <v>0</v>
      </c>
      <c r="AN21" s="19">
        <f>'Stock Transfer'!K20</f>
        <v>3</v>
      </c>
      <c r="AO21" s="23">
        <f t="shared" si="18"/>
        <v>19</v>
      </c>
      <c r="AP21" s="22">
        <f t="shared" si="19"/>
        <v>19</v>
      </c>
      <c r="AQ21" s="7">
        <v>2</v>
      </c>
      <c r="AR21" s="19">
        <f>'Stock Transfer'!L20</f>
        <v>3</v>
      </c>
      <c r="AS21" s="23">
        <f t="shared" si="20"/>
        <v>20</v>
      </c>
      <c r="AT21" s="22">
        <f t="shared" si="21"/>
        <v>20</v>
      </c>
      <c r="AU21" s="7">
        <v>0</v>
      </c>
      <c r="AV21" s="19">
        <f>'Stock Transfer'!M20</f>
        <v>2</v>
      </c>
      <c r="AW21" s="23">
        <f t="shared" si="22"/>
        <v>22</v>
      </c>
      <c r="AX21" s="22">
        <f t="shared" si="23"/>
        <v>22</v>
      </c>
      <c r="AY21" s="7">
        <v>3</v>
      </c>
      <c r="AZ21" s="19">
        <f>'Stock Transfer'!N20</f>
        <v>2</v>
      </c>
      <c r="BA21" s="23">
        <f t="shared" si="24"/>
        <v>21</v>
      </c>
      <c r="BB21" s="22">
        <f t="shared" si="25"/>
        <v>21</v>
      </c>
      <c r="BC21" s="31">
        <v>2</v>
      </c>
      <c r="BD21" s="19">
        <f>'Stock Transfer'!O20</f>
        <v>2</v>
      </c>
      <c r="BE21" s="23">
        <f t="shared" si="26"/>
        <v>21</v>
      </c>
      <c r="BF21" s="22">
        <f t="shared" si="27"/>
        <v>21</v>
      </c>
      <c r="BG21" s="31">
        <v>1</v>
      </c>
      <c r="BH21" s="19">
        <f>'Stock Transfer'!P20</f>
        <v>3</v>
      </c>
      <c r="BI21" s="23">
        <f t="shared" si="28"/>
        <v>23</v>
      </c>
    </row>
    <row r="22" spans="1:61" x14ac:dyDescent="0.3">
      <c r="A22" s="17" t="s">
        <v>35</v>
      </c>
      <c r="B22" s="22">
        <f>VLOOKUP(A22,'OPN STK'!$A$1:$E$31,3,0)</f>
        <v>5</v>
      </c>
      <c r="C22" s="19">
        <v>0</v>
      </c>
      <c r="D22" s="19">
        <f>'Stock Transfer'!B21</f>
        <v>3</v>
      </c>
      <c r="E22" s="23">
        <f t="shared" si="0"/>
        <v>8</v>
      </c>
      <c r="F22" s="22">
        <f t="shared" si="1"/>
        <v>8</v>
      </c>
      <c r="G22" s="19">
        <v>0</v>
      </c>
      <c r="H22" s="19">
        <f>'Stock Transfer'!C21</f>
        <v>2</v>
      </c>
      <c r="I22" s="23">
        <f t="shared" si="2"/>
        <v>10</v>
      </c>
      <c r="J22" s="22">
        <f t="shared" si="3"/>
        <v>10</v>
      </c>
      <c r="K22" s="31">
        <v>2</v>
      </c>
      <c r="L22" s="19">
        <f>'Stock Transfer'!D21</f>
        <v>3</v>
      </c>
      <c r="M22" s="23">
        <f t="shared" si="4"/>
        <v>11</v>
      </c>
      <c r="N22" s="22">
        <f t="shared" si="5"/>
        <v>11</v>
      </c>
      <c r="O22" s="31">
        <v>0</v>
      </c>
      <c r="P22" s="19">
        <f>'Stock Transfer'!E21</f>
        <v>3</v>
      </c>
      <c r="Q22" s="23">
        <f t="shared" si="6"/>
        <v>14</v>
      </c>
      <c r="R22" s="22">
        <f t="shared" si="7"/>
        <v>14</v>
      </c>
      <c r="S22" s="31">
        <v>2</v>
      </c>
      <c r="T22" s="19">
        <f>'Stock Transfer'!F21</f>
        <v>2</v>
      </c>
      <c r="U22" s="23">
        <f t="shared" si="8"/>
        <v>14</v>
      </c>
      <c r="V22" s="22">
        <f t="shared" si="9"/>
        <v>14</v>
      </c>
      <c r="W22" s="31">
        <v>2</v>
      </c>
      <c r="X22" s="19">
        <f>'Stock Transfer'!G21</f>
        <v>2</v>
      </c>
      <c r="Y22" s="23">
        <f t="shared" si="10"/>
        <v>14</v>
      </c>
      <c r="Z22" s="22">
        <f t="shared" si="11"/>
        <v>14</v>
      </c>
      <c r="AA22" s="31">
        <v>1</v>
      </c>
      <c r="AB22" s="19">
        <f>'Stock Transfer'!H21</f>
        <v>2</v>
      </c>
      <c r="AC22" s="23">
        <f t="shared" si="12"/>
        <v>15</v>
      </c>
      <c r="AD22" s="22">
        <f t="shared" si="13"/>
        <v>15</v>
      </c>
      <c r="AE22" s="31">
        <v>2</v>
      </c>
      <c r="AF22" s="19">
        <f>'Stock Transfer'!I21</f>
        <v>3</v>
      </c>
      <c r="AG22" s="23">
        <f t="shared" si="14"/>
        <v>16</v>
      </c>
      <c r="AH22" s="22">
        <f t="shared" si="15"/>
        <v>16</v>
      </c>
      <c r="AI22" s="31">
        <v>1</v>
      </c>
      <c r="AJ22" s="19">
        <f>'Stock Transfer'!J21</f>
        <v>3</v>
      </c>
      <c r="AK22" s="23">
        <f t="shared" si="16"/>
        <v>18</v>
      </c>
      <c r="AL22" s="22">
        <f t="shared" si="17"/>
        <v>18</v>
      </c>
      <c r="AM22" s="31">
        <v>2</v>
      </c>
      <c r="AN22" s="19">
        <f>'Stock Transfer'!K21</f>
        <v>2</v>
      </c>
      <c r="AO22" s="23">
        <f t="shared" si="18"/>
        <v>18</v>
      </c>
      <c r="AP22" s="22">
        <f t="shared" si="19"/>
        <v>18</v>
      </c>
      <c r="AQ22" s="7">
        <v>2</v>
      </c>
      <c r="AR22" s="19">
        <f>'Stock Transfer'!L21</f>
        <v>3</v>
      </c>
      <c r="AS22" s="23">
        <f t="shared" si="20"/>
        <v>19</v>
      </c>
      <c r="AT22" s="22">
        <f t="shared" si="21"/>
        <v>19</v>
      </c>
      <c r="AU22" s="7">
        <v>1</v>
      </c>
      <c r="AV22" s="19">
        <f>'Stock Transfer'!M21</f>
        <v>3</v>
      </c>
      <c r="AW22" s="23">
        <f t="shared" si="22"/>
        <v>21</v>
      </c>
      <c r="AX22" s="22">
        <f t="shared" si="23"/>
        <v>21</v>
      </c>
      <c r="AY22" s="7">
        <v>2</v>
      </c>
      <c r="AZ22" s="19">
        <f>'Stock Transfer'!N21</f>
        <v>3</v>
      </c>
      <c r="BA22" s="23">
        <f t="shared" si="24"/>
        <v>22</v>
      </c>
      <c r="BB22" s="22">
        <f t="shared" si="25"/>
        <v>22</v>
      </c>
      <c r="BC22" s="31">
        <v>1</v>
      </c>
      <c r="BD22" s="19">
        <f>'Stock Transfer'!O21</f>
        <v>3</v>
      </c>
      <c r="BE22" s="23">
        <f t="shared" si="26"/>
        <v>24</v>
      </c>
      <c r="BF22" s="22">
        <f t="shared" si="27"/>
        <v>24</v>
      </c>
      <c r="BG22" s="31">
        <v>2</v>
      </c>
      <c r="BH22" s="19">
        <f>'Stock Transfer'!P21</f>
        <v>3</v>
      </c>
      <c r="BI22" s="23">
        <f t="shared" si="28"/>
        <v>25</v>
      </c>
    </row>
    <row r="23" spans="1:61" x14ac:dyDescent="0.3">
      <c r="A23" s="17" t="s">
        <v>36</v>
      </c>
      <c r="B23" s="22">
        <f>VLOOKUP(A23,'OPN STK'!$A$1:$E$31,3,0)</f>
        <v>1</v>
      </c>
      <c r="C23" s="19">
        <v>2</v>
      </c>
      <c r="D23" s="19">
        <f>'Stock Transfer'!B22</f>
        <v>2</v>
      </c>
      <c r="E23" s="23">
        <f t="shared" si="0"/>
        <v>1</v>
      </c>
      <c r="F23" s="22">
        <f t="shared" si="1"/>
        <v>1</v>
      </c>
      <c r="G23" s="19">
        <v>1</v>
      </c>
      <c r="H23" s="19">
        <f>'Stock Transfer'!C22</f>
        <v>2</v>
      </c>
      <c r="I23" s="23">
        <f t="shared" si="2"/>
        <v>2</v>
      </c>
      <c r="J23" s="22">
        <f t="shared" si="3"/>
        <v>2</v>
      </c>
      <c r="K23" s="31">
        <v>0</v>
      </c>
      <c r="L23" s="19">
        <f>'Stock Transfer'!D22</f>
        <v>2</v>
      </c>
      <c r="M23" s="23">
        <f t="shared" si="4"/>
        <v>4</v>
      </c>
      <c r="N23" s="22">
        <f t="shared" si="5"/>
        <v>4</v>
      </c>
      <c r="O23" s="31">
        <v>2</v>
      </c>
      <c r="P23" s="19">
        <f>'Stock Transfer'!E22</f>
        <v>2</v>
      </c>
      <c r="Q23" s="23">
        <f t="shared" si="6"/>
        <v>4</v>
      </c>
      <c r="R23" s="22">
        <f t="shared" si="7"/>
        <v>4</v>
      </c>
      <c r="S23" s="31">
        <v>0</v>
      </c>
      <c r="T23" s="19">
        <f>'Stock Transfer'!F22</f>
        <v>2</v>
      </c>
      <c r="U23" s="23">
        <f t="shared" si="8"/>
        <v>6</v>
      </c>
      <c r="V23" s="22">
        <f t="shared" si="9"/>
        <v>6</v>
      </c>
      <c r="W23" s="31">
        <v>0</v>
      </c>
      <c r="X23" s="19">
        <f>'Stock Transfer'!G22</f>
        <v>2</v>
      </c>
      <c r="Y23" s="23">
        <f t="shared" si="10"/>
        <v>8</v>
      </c>
      <c r="Z23" s="22">
        <f t="shared" si="11"/>
        <v>8</v>
      </c>
      <c r="AA23" s="31">
        <v>0</v>
      </c>
      <c r="AB23" s="19">
        <f>'Stock Transfer'!H22</f>
        <v>2</v>
      </c>
      <c r="AC23" s="23">
        <f t="shared" si="12"/>
        <v>10</v>
      </c>
      <c r="AD23" s="22">
        <f t="shared" si="13"/>
        <v>10</v>
      </c>
      <c r="AE23" s="31">
        <v>1</v>
      </c>
      <c r="AF23" s="19">
        <f>'Stock Transfer'!I22</f>
        <v>2</v>
      </c>
      <c r="AG23" s="23">
        <f t="shared" si="14"/>
        <v>11</v>
      </c>
      <c r="AH23" s="22">
        <f t="shared" si="15"/>
        <v>11</v>
      </c>
      <c r="AI23" s="31">
        <v>0</v>
      </c>
      <c r="AJ23" s="19">
        <f>'Stock Transfer'!J22</f>
        <v>2</v>
      </c>
      <c r="AK23" s="23">
        <f t="shared" si="16"/>
        <v>13</v>
      </c>
      <c r="AL23" s="22">
        <f t="shared" si="17"/>
        <v>13</v>
      </c>
      <c r="AM23" s="31">
        <v>1</v>
      </c>
      <c r="AN23" s="19">
        <f>'Stock Transfer'!K22</f>
        <v>2</v>
      </c>
      <c r="AO23" s="23">
        <f t="shared" si="18"/>
        <v>14</v>
      </c>
      <c r="AP23" s="22">
        <f t="shared" si="19"/>
        <v>14</v>
      </c>
      <c r="AQ23" s="7">
        <v>0</v>
      </c>
      <c r="AR23" s="19">
        <f>'Stock Transfer'!L22</f>
        <v>2</v>
      </c>
      <c r="AS23" s="23">
        <f t="shared" si="20"/>
        <v>16</v>
      </c>
      <c r="AT23" s="22">
        <f t="shared" si="21"/>
        <v>16</v>
      </c>
      <c r="AU23" s="7">
        <v>0</v>
      </c>
      <c r="AV23" s="19">
        <f>'Stock Transfer'!M22</f>
        <v>2</v>
      </c>
      <c r="AW23" s="23">
        <f t="shared" si="22"/>
        <v>18</v>
      </c>
      <c r="AX23" s="22">
        <f t="shared" si="23"/>
        <v>18</v>
      </c>
      <c r="AY23" s="7">
        <v>2</v>
      </c>
      <c r="AZ23" s="19">
        <f>'Stock Transfer'!N22</f>
        <v>2</v>
      </c>
      <c r="BA23" s="23">
        <f t="shared" si="24"/>
        <v>18</v>
      </c>
      <c r="BB23" s="22">
        <f t="shared" si="25"/>
        <v>18</v>
      </c>
      <c r="BC23" s="31">
        <v>1</v>
      </c>
      <c r="BD23" s="19">
        <f>'Stock Transfer'!O22</f>
        <v>2</v>
      </c>
      <c r="BE23" s="23">
        <f t="shared" si="26"/>
        <v>19</v>
      </c>
      <c r="BF23" s="22">
        <f t="shared" si="27"/>
        <v>19</v>
      </c>
      <c r="BG23" s="31">
        <v>0</v>
      </c>
      <c r="BH23" s="19">
        <f>'Stock Transfer'!P22</f>
        <v>2</v>
      </c>
      <c r="BI23" s="23">
        <f t="shared" si="28"/>
        <v>21</v>
      </c>
    </row>
    <row r="24" spans="1:61" x14ac:dyDescent="0.3">
      <c r="A24" s="17" t="s">
        <v>5</v>
      </c>
      <c r="B24" s="22">
        <f>VLOOKUP(A24,'OPN STK'!$A$1:$E$31,3,0)</f>
        <v>27</v>
      </c>
      <c r="C24" s="19">
        <v>14</v>
      </c>
      <c r="D24" s="19">
        <f>'Stock Transfer'!B23</f>
        <v>7</v>
      </c>
      <c r="E24" s="23">
        <f t="shared" si="0"/>
        <v>20</v>
      </c>
      <c r="F24" s="22">
        <f t="shared" si="1"/>
        <v>20</v>
      </c>
      <c r="G24" s="19">
        <v>10</v>
      </c>
      <c r="H24" s="19">
        <f>'Stock Transfer'!C23</f>
        <v>9</v>
      </c>
      <c r="I24" s="23">
        <f t="shared" si="2"/>
        <v>19</v>
      </c>
      <c r="J24" s="22">
        <f t="shared" si="3"/>
        <v>19</v>
      </c>
      <c r="K24" s="31">
        <v>4</v>
      </c>
      <c r="L24" s="19">
        <f>'Stock Transfer'!D23</f>
        <v>5</v>
      </c>
      <c r="M24" s="23">
        <f t="shared" si="4"/>
        <v>20</v>
      </c>
      <c r="N24" s="22">
        <f t="shared" si="5"/>
        <v>20</v>
      </c>
      <c r="O24" s="31">
        <v>8</v>
      </c>
      <c r="P24" s="19">
        <f>'Stock Transfer'!E23</f>
        <v>8</v>
      </c>
      <c r="Q24" s="23">
        <f t="shared" si="6"/>
        <v>20</v>
      </c>
      <c r="R24" s="22">
        <f t="shared" si="7"/>
        <v>20</v>
      </c>
      <c r="S24" s="31">
        <v>2</v>
      </c>
      <c r="T24" s="19">
        <f>'Stock Transfer'!F23</f>
        <v>7</v>
      </c>
      <c r="U24" s="23">
        <f t="shared" si="8"/>
        <v>25</v>
      </c>
      <c r="V24" s="22">
        <f t="shared" si="9"/>
        <v>25</v>
      </c>
      <c r="W24" s="31">
        <v>6</v>
      </c>
      <c r="X24" s="19">
        <f>'Stock Transfer'!G23</f>
        <v>9</v>
      </c>
      <c r="Y24" s="23">
        <f t="shared" si="10"/>
        <v>28</v>
      </c>
      <c r="Z24" s="22">
        <f t="shared" si="11"/>
        <v>28</v>
      </c>
      <c r="AA24" s="31">
        <v>11</v>
      </c>
      <c r="AB24" s="19">
        <f>'Stock Transfer'!H23</f>
        <v>6</v>
      </c>
      <c r="AC24" s="23">
        <f t="shared" si="12"/>
        <v>23</v>
      </c>
      <c r="AD24" s="22">
        <f t="shared" si="13"/>
        <v>23</v>
      </c>
      <c r="AE24" s="31">
        <v>13</v>
      </c>
      <c r="AF24" s="19">
        <f>'Stock Transfer'!I23</f>
        <v>11</v>
      </c>
      <c r="AG24" s="23">
        <f t="shared" si="14"/>
        <v>21</v>
      </c>
      <c r="AH24" s="22">
        <f t="shared" si="15"/>
        <v>21</v>
      </c>
      <c r="AI24" s="31">
        <v>14</v>
      </c>
      <c r="AJ24" s="19">
        <f>'Stock Transfer'!J23</f>
        <v>7</v>
      </c>
      <c r="AK24" s="23">
        <f t="shared" si="16"/>
        <v>14</v>
      </c>
      <c r="AL24" s="22">
        <f t="shared" si="17"/>
        <v>14</v>
      </c>
      <c r="AM24" s="31">
        <v>2</v>
      </c>
      <c r="AN24" s="19">
        <f>'Stock Transfer'!K23</f>
        <v>9</v>
      </c>
      <c r="AO24" s="23">
        <f t="shared" si="18"/>
        <v>21</v>
      </c>
      <c r="AP24" s="22">
        <f t="shared" si="19"/>
        <v>21</v>
      </c>
      <c r="AQ24" s="7">
        <v>11</v>
      </c>
      <c r="AR24" s="19">
        <f>'Stock Transfer'!L23</f>
        <v>9</v>
      </c>
      <c r="AS24" s="23">
        <f t="shared" si="20"/>
        <v>19</v>
      </c>
      <c r="AT24" s="22">
        <f t="shared" si="21"/>
        <v>19</v>
      </c>
      <c r="AU24" s="7">
        <v>3</v>
      </c>
      <c r="AV24" s="19">
        <f>'Stock Transfer'!M23</f>
        <v>8</v>
      </c>
      <c r="AW24" s="23">
        <f t="shared" si="22"/>
        <v>24</v>
      </c>
      <c r="AX24" s="22">
        <f t="shared" si="23"/>
        <v>24</v>
      </c>
      <c r="AY24" s="7">
        <v>8</v>
      </c>
      <c r="AZ24" s="19">
        <f>'Stock Transfer'!N23</f>
        <v>6</v>
      </c>
      <c r="BA24" s="23">
        <f t="shared" si="24"/>
        <v>22</v>
      </c>
      <c r="BB24" s="22">
        <f t="shared" si="25"/>
        <v>22</v>
      </c>
      <c r="BC24" s="31">
        <v>10</v>
      </c>
      <c r="BD24" s="19">
        <f>'Stock Transfer'!O23</f>
        <v>9</v>
      </c>
      <c r="BE24" s="23">
        <f t="shared" si="26"/>
        <v>21</v>
      </c>
      <c r="BF24" s="22">
        <f t="shared" si="27"/>
        <v>21</v>
      </c>
      <c r="BG24" s="31">
        <v>12</v>
      </c>
      <c r="BH24" s="19">
        <f>'Stock Transfer'!P23</f>
        <v>8</v>
      </c>
      <c r="BI24" s="36">
        <f t="shared" si="28"/>
        <v>17</v>
      </c>
    </row>
    <row r="25" spans="1:61" x14ac:dyDescent="0.3">
      <c r="A25" s="17" t="s">
        <v>6</v>
      </c>
      <c r="B25" s="22">
        <f>VLOOKUP(A25,'OPN STK'!$A$1:$E$31,3,0)</f>
        <v>18</v>
      </c>
      <c r="C25" s="19">
        <v>9</v>
      </c>
      <c r="D25" s="19">
        <f>'Stock Transfer'!B24</f>
        <v>4</v>
      </c>
      <c r="E25" s="23">
        <f t="shared" si="0"/>
        <v>13</v>
      </c>
      <c r="F25" s="22">
        <f t="shared" si="1"/>
        <v>13</v>
      </c>
      <c r="G25" s="19">
        <v>7</v>
      </c>
      <c r="H25" s="19">
        <f>'Stock Transfer'!C24</f>
        <v>7</v>
      </c>
      <c r="I25" s="23">
        <f t="shared" si="2"/>
        <v>13</v>
      </c>
      <c r="J25" s="22">
        <f t="shared" si="3"/>
        <v>13</v>
      </c>
      <c r="K25" s="31">
        <v>4</v>
      </c>
      <c r="L25" s="19">
        <f>'Stock Transfer'!D24</f>
        <v>6</v>
      </c>
      <c r="M25" s="23">
        <f t="shared" si="4"/>
        <v>15</v>
      </c>
      <c r="N25" s="22">
        <f t="shared" si="5"/>
        <v>15</v>
      </c>
      <c r="O25" s="31">
        <v>8</v>
      </c>
      <c r="P25" s="19">
        <f>'Stock Transfer'!E24</f>
        <v>5</v>
      </c>
      <c r="Q25" s="23">
        <f t="shared" si="6"/>
        <v>12</v>
      </c>
      <c r="R25" s="22">
        <f t="shared" si="7"/>
        <v>12</v>
      </c>
      <c r="S25" s="31">
        <v>5</v>
      </c>
      <c r="T25" s="19">
        <f>'Stock Transfer'!F24</f>
        <v>5</v>
      </c>
      <c r="U25" s="23">
        <f t="shared" si="8"/>
        <v>12</v>
      </c>
      <c r="V25" s="22">
        <f t="shared" si="9"/>
        <v>12</v>
      </c>
      <c r="W25" s="31">
        <v>5</v>
      </c>
      <c r="X25" s="19">
        <f>'Stock Transfer'!G24</f>
        <v>7</v>
      </c>
      <c r="Y25" s="23">
        <f t="shared" si="10"/>
        <v>14</v>
      </c>
      <c r="Z25" s="22">
        <f t="shared" si="11"/>
        <v>14</v>
      </c>
      <c r="AA25" s="31">
        <v>1</v>
      </c>
      <c r="AB25" s="19">
        <f>'Stock Transfer'!H24</f>
        <v>7</v>
      </c>
      <c r="AC25" s="23">
        <f t="shared" si="12"/>
        <v>20</v>
      </c>
      <c r="AD25" s="22">
        <f t="shared" si="13"/>
        <v>20</v>
      </c>
      <c r="AE25" s="31">
        <v>6</v>
      </c>
      <c r="AF25" s="19">
        <f>'Stock Transfer'!I24</f>
        <v>5</v>
      </c>
      <c r="AG25" s="23">
        <f t="shared" si="14"/>
        <v>19</v>
      </c>
      <c r="AH25" s="22">
        <f t="shared" si="15"/>
        <v>19</v>
      </c>
      <c r="AI25" s="31">
        <v>6</v>
      </c>
      <c r="AJ25" s="19">
        <f>'Stock Transfer'!J24</f>
        <v>8</v>
      </c>
      <c r="AK25" s="23">
        <f t="shared" si="16"/>
        <v>21</v>
      </c>
      <c r="AL25" s="22">
        <f t="shared" si="17"/>
        <v>21</v>
      </c>
      <c r="AM25" s="31">
        <v>5</v>
      </c>
      <c r="AN25" s="19">
        <f>'Stock Transfer'!K24</f>
        <v>6</v>
      </c>
      <c r="AO25" s="23">
        <f t="shared" si="18"/>
        <v>22</v>
      </c>
      <c r="AP25" s="22">
        <f t="shared" si="19"/>
        <v>22</v>
      </c>
      <c r="AQ25" s="7">
        <v>6</v>
      </c>
      <c r="AR25" s="19">
        <f>'Stock Transfer'!L24</f>
        <v>6</v>
      </c>
      <c r="AS25" s="23">
        <f t="shared" si="20"/>
        <v>22</v>
      </c>
      <c r="AT25" s="22">
        <f t="shared" si="21"/>
        <v>22</v>
      </c>
      <c r="AU25" s="7">
        <v>6</v>
      </c>
      <c r="AV25" s="19">
        <f>'Stock Transfer'!M24</f>
        <v>7</v>
      </c>
      <c r="AW25" s="23">
        <f t="shared" si="22"/>
        <v>23</v>
      </c>
      <c r="AX25" s="22">
        <f t="shared" si="23"/>
        <v>23</v>
      </c>
      <c r="AY25" s="7">
        <v>5</v>
      </c>
      <c r="AZ25" s="19">
        <f>'Stock Transfer'!N24</f>
        <v>6</v>
      </c>
      <c r="BA25" s="23">
        <f t="shared" si="24"/>
        <v>24</v>
      </c>
      <c r="BB25" s="22">
        <f t="shared" si="25"/>
        <v>24</v>
      </c>
      <c r="BC25" s="31">
        <v>6</v>
      </c>
      <c r="BD25" s="19">
        <f>'Stock Transfer'!O24</f>
        <v>5</v>
      </c>
      <c r="BE25" s="23">
        <f t="shared" si="26"/>
        <v>23</v>
      </c>
      <c r="BF25" s="22">
        <f t="shared" si="27"/>
        <v>23</v>
      </c>
      <c r="BG25" s="31">
        <v>5</v>
      </c>
      <c r="BH25" s="19">
        <f>'Stock Transfer'!P24</f>
        <v>7</v>
      </c>
      <c r="BI25" s="23">
        <f t="shared" si="28"/>
        <v>25</v>
      </c>
    </row>
    <row r="26" spans="1:61" x14ac:dyDescent="0.3">
      <c r="A26" s="17" t="s">
        <v>7</v>
      </c>
      <c r="B26" s="22">
        <f>VLOOKUP(A26,'OPN STK'!$A$1:$E$31,3,0)</f>
        <v>11</v>
      </c>
      <c r="C26" s="19">
        <v>6</v>
      </c>
      <c r="D26" s="19">
        <f>'Stock Transfer'!B25</f>
        <v>6</v>
      </c>
      <c r="E26" s="23">
        <f t="shared" si="0"/>
        <v>11</v>
      </c>
      <c r="F26" s="22">
        <f t="shared" si="1"/>
        <v>11</v>
      </c>
      <c r="G26" s="19">
        <v>6</v>
      </c>
      <c r="H26" s="19">
        <f>'Stock Transfer'!C25</f>
        <v>4</v>
      </c>
      <c r="I26" s="23">
        <f t="shared" si="2"/>
        <v>9</v>
      </c>
      <c r="J26" s="22">
        <f t="shared" si="3"/>
        <v>9</v>
      </c>
      <c r="K26" s="31">
        <v>4</v>
      </c>
      <c r="L26" s="19">
        <f>'Stock Transfer'!D25</f>
        <v>5</v>
      </c>
      <c r="M26" s="23">
        <f t="shared" si="4"/>
        <v>10</v>
      </c>
      <c r="N26" s="22">
        <f t="shared" si="5"/>
        <v>10</v>
      </c>
      <c r="O26" s="31">
        <v>2</v>
      </c>
      <c r="P26" s="19">
        <f>'Stock Transfer'!E25</f>
        <v>5</v>
      </c>
      <c r="Q26" s="23">
        <f t="shared" si="6"/>
        <v>13</v>
      </c>
      <c r="R26" s="22">
        <f t="shared" si="7"/>
        <v>13</v>
      </c>
      <c r="S26" s="31">
        <v>4</v>
      </c>
      <c r="T26" s="19">
        <f>'Stock Transfer'!F25</f>
        <v>5</v>
      </c>
      <c r="U26" s="23">
        <f t="shared" si="8"/>
        <v>14</v>
      </c>
      <c r="V26" s="22">
        <f t="shared" si="9"/>
        <v>14</v>
      </c>
      <c r="W26" s="31">
        <v>3</v>
      </c>
      <c r="X26" s="19">
        <f>'Stock Transfer'!G25</f>
        <v>6</v>
      </c>
      <c r="Y26" s="23">
        <f t="shared" si="10"/>
        <v>17</v>
      </c>
      <c r="Z26" s="22">
        <f t="shared" si="11"/>
        <v>17</v>
      </c>
      <c r="AA26" s="31">
        <v>6</v>
      </c>
      <c r="AB26" s="19">
        <f>'Stock Transfer'!H25</f>
        <v>4</v>
      </c>
      <c r="AC26" s="23">
        <f t="shared" si="12"/>
        <v>15</v>
      </c>
      <c r="AD26" s="22">
        <f t="shared" si="13"/>
        <v>15</v>
      </c>
      <c r="AE26" s="31">
        <v>6</v>
      </c>
      <c r="AF26" s="19">
        <f>'Stock Transfer'!I25</f>
        <v>5</v>
      </c>
      <c r="AG26" s="23">
        <f t="shared" si="14"/>
        <v>14</v>
      </c>
      <c r="AH26" s="22">
        <f t="shared" si="15"/>
        <v>14</v>
      </c>
      <c r="AI26" s="31">
        <v>6</v>
      </c>
      <c r="AJ26" s="19">
        <f>'Stock Transfer'!J25</f>
        <v>4</v>
      </c>
      <c r="AK26" s="23">
        <f t="shared" si="16"/>
        <v>12</v>
      </c>
      <c r="AL26" s="22">
        <f t="shared" si="17"/>
        <v>12</v>
      </c>
      <c r="AM26" s="31">
        <v>3</v>
      </c>
      <c r="AN26" s="19">
        <f>'Stock Transfer'!K25</f>
        <v>4</v>
      </c>
      <c r="AO26" s="23">
        <f t="shared" si="18"/>
        <v>13</v>
      </c>
      <c r="AP26" s="22">
        <f t="shared" si="19"/>
        <v>13</v>
      </c>
      <c r="AQ26" s="7">
        <v>5</v>
      </c>
      <c r="AR26" s="19">
        <f>'Stock Transfer'!L25</f>
        <v>5</v>
      </c>
      <c r="AS26" s="23">
        <f t="shared" si="20"/>
        <v>13</v>
      </c>
      <c r="AT26" s="22">
        <f t="shared" si="21"/>
        <v>13</v>
      </c>
      <c r="AU26" s="7">
        <v>2</v>
      </c>
      <c r="AV26" s="19">
        <f>'Stock Transfer'!M25</f>
        <v>5</v>
      </c>
      <c r="AW26" s="23">
        <f t="shared" si="22"/>
        <v>16</v>
      </c>
      <c r="AX26" s="22">
        <f t="shared" si="23"/>
        <v>16</v>
      </c>
      <c r="AY26" s="7">
        <v>6</v>
      </c>
      <c r="AZ26" s="19">
        <f>'Stock Transfer'!N25</f>
        <v>4</v>
      </c>
      <c r="BA26" s="23">
        <f t="shared" si="24"/>
        <v>14</v>
      </c>
      <c r="BB26" s="22">
        <f t="shared" si="25"/>
        <v>14</v>
      </c>
      <c r="BC26" s="31">
        <v>5</v>
      </c>
      <c r="BD26" s="19">
        <f>'Stock Transfer'!O25</f>
        <v>6</v>
      </c>
      <c r="BE26" s="23">
        <f t="shared" si="26"/>
        <v>15</v>
      </c>
      <c r="BF26" s="22">
        <f t="shared" si="27"/>
        <v>15</v>
      </c>
      <c r="BG26" s="31">
        <v>3</v>
      </c>
      <c r="BH26" s="19">
        <f>'Stock Transfer'!P25</f>
        <v>6</v>
      </c>
      <c r="BI26" s="23">
        <f t="shared" si="28"/>
        <v>18</v>
      </c>
    </row>
    <row r="27" spans="1:61" x14ac:dyDescent="0.3">
      <c r="A27" s="17" t="s">
        <v>8</v>
      </c>
      <c r="B27" s="22">
        <f>VLOOKUP(A27,'OPN STK'!$A$1:$E$31,3,0)</f>
        <v>8</v>
      </c>
      <c r="C27" s="19">
        <v>5</v>
      </c>
      <c r="D27" s="19">
        <f>'Stock Transfer'!B26</f>
        <v>6</v>
      </c>
      <c r="E27" s="23">
        <f t="shared" si="0"/>
        <v>9</v>
      </c>
      <c r="F27" s="22">
        <f t="shared" si="1"/>
        <v>9</v>
      </c>
      <c r="G27" s="19">
        <v>5</v>
      </c>
      <c r="H27" s="19">
        <f>'Stock Transfer'!C26</f>
        <v>5</v>
      </c>
      <c r="I27" s="23">
        <f t="shared" si="2"/>
        <v>9</v>
      </c>
      <c r="J27" s="22">
        <f t="shared" si="3"/>
        <v>9</v>
      </c>
      <c r="K27" s="31">
        <v>4</v>
      </c>
      <c r="L27" s="19">
        <f>'Stock Transfer'!D26</f>
        <v>4</v>
      </c>
      <c r="M27" s="23">
        <f t="shared" si="4"/>
        <v>9</v>
      </c>
      <c r="N27" s="22">
        <f t="shared" si="5"/>
        <v>9</v>
      </c>
      <c r="O27" s="31">
        <v>5</v>
      </c>
      <c r="P27" s="19">
        <f>'Stock Transfer'!E26</f>
        <v>5</v>
      </c>
      <c r="Q27" s="23">
        <f t="shared" si="6"/>
        <v>9</v>
      </c>
      <c r="R27" s="22">
        <f t="shared" si="7"/>
        <v>9</v>
      </c>
      <c r="S27" s="31">
        <v>2</v>
      </c>
      <c r="T27" s="19">
        <f>'Stock Transfer'!F26</f>
        <v>5</v>
      </c>
      <c r="U27" s="23">
        <f t="shared" si="8"/>
        <v>12</v>
      </c>
      <c r="V27" s="22">
        <f t="shared" si="9"/>
        <v>12</v>
      </c>
      <c r="W27" s="31">
        <v>5</v>
      </c>
      <c r="X27" s="19">
        <f>'Stock Transfer'!G26</f>
        <v>5</v>
      </c>
      <c r="Y27" s="23">
        <f t="shared" si="10"/>
        <v>12</v>
      </c>
      <c r="Z27" s="22">
        <f t="shared" si="11"/>
        <v>12</v>
      </c>
      <c r="AA27" s="31">
        <v>3</v>
      </c>
      <c r="AB27" s="19">
        <f>'Stock Transfer'!H26</f>
        <v>5</v>
      </c>
      <c r="AC27" s="23">
        <f t="shared" si="12"/>
        <v>14</v>
      </c>
      <c r="AD27" s="22">
        <f t="shared" si="13"/>
        <v>14</v>
      </c>
      <c r="AE27" s="31">
        <v>4</v>
      </c>
      <c r="AF27" s="19">
        <f>'Stock Transfer'!I26</f>
        <v>4</v>
      </c>
      <c r="AG27" s="23">
        <f t="shared" si="14"/>
        <v>14</v>
      </c>
      <c r="AH27" s="22">
        <f t="shared" si="15"/>
        <v>14</v>
      </c>
      <c r="AI27" s="31">
        <v>6</v>
      </c>
      <c r="AJ27" s="19">
        <f>'Stock Transfer'!J26</f>
        <v>4</v>
      </c>
      <c r="AK27" s="23">
        <f t="shared" si="16"/>
        <v>12</v>
      </c>
      <c r="AL27" s="22">
        <f t="shared" si="17"/>
        <v>12</v>
      </c>
      <c r="AM27" s="31">
        <v>4</v>
      </c>
      <c r="AN27" s="19">
        <f>'Stock Transfer'!K26</f>
        <v>4</v>
      </c>
      <c r="AO27" s="23">
        <f t="shared" si="18"/>
        <v>12</v>
      </c>
      <c r="AP27" s="22">
        <f t="shared" si="19"/>
        <v>12</v>
      </c>
      <c r="AQ27" s="7">
        <v>3</v>
      </c>
      <c r="AR27" s="19">
        <f>'Stock Transfer'!L26</f>
        <v>6</v>
      </c>
      <c r="AS27" s="23">
        <f t="shared" si="20"/>
        <v>15</v>
      </c>
      <c r="AT27" s="22">
        <f t="shared" si="21"/>
        <v>15</v>
      </c>
      <c r="AU27" s="7">
        <v>5</v>
      </c>
      <c r="AV27" s="19">
        <f>'Stock Transfer'!M26</f>
        <v>6</v>
      </c>
      <c r="AW27" s="23">
        <f t="shared" si="22"/>
        <v>16</v>
      </c>
      <c r="AX27" s="22">
        <f t="shared" si="23"/>
        <v>16</v>
      </c>
      <c r="AY27" s="7">
        <v>6</v>
      </c>
      <c r="AZ27" s="19">
        <f>'Stock Transfer'!N26</f>
        <v>5</v>
      </c>
      <c r="BA27" s="23">
        <f t="shared" si="24"/>
        <v>15</v>
      </c>
      <c r="BB27" s="22">
        <f t="shared" si="25"/>
        <v>15</v>
      </c>
      <c r="BC27" s="31">
        <v>2</v>
      </c>
      <c r="BD27" s="19">
        <f>'Stock Transfer'!O26</f>
        <v>4</v>
      </c>
      <c r="BE27" s="23">
        <f t="shared" si="26"/>
        <v>17</v>
      </c>
      <c r="BF27" s="22">
        <f t="shared" si="27"/>
        <v>17</v>
      </c>
      <c r="BG27" s="31">
        <v>4</v>
      </c>
      <c r="BH27" s="19">
        <f>'Stock Transfer'!P26</f>
        <v>4</v>
      </c>
      <c r="BI27" s="36">
        <f t="shared" si="28"/>
        <v>17</v>
      </c>
    </row>
    <row r="28" spans="1:61" x14ac:dyDescent="0.3">
      <c r="A28" s="17" t="s">
        <v>9</v>
      </c>
      <c r="B28" s="22">
        <f>VLOOKUP(A28,'OPN STK'!$A$1:$E$31,3,0)</f>
        <v>5</v>
      </c>
      <c r="C28" s="19">
        <v>2</v>
      </c>
      <c r="D28" s="19">
        <f>'Stock Transfer'!B27</f>
        <v>3</v>
      </c>
      <c r="E28" s="23">
        <f t="shared" si="0"/>
        <v>6</v>
      </c>
      <c r="F28" s="22">
        <f t="shared" si="1"/>
        <v>6</v>
      </c>
      <c r="G28" s="19">
        <v>1</v>
      </c>
      <c r="H28" s="19">
        <f>'Stock Transfer'!C27</f>
        <v>3</v>
      </c>
      <c r="I28" s="23">
        <f t="shared" si="2"/>
        <v>8</v>
      </c>
      <c r="J28" s="22">
        <f t="shared" si="3"/>
        <v>8</v>
      </c>
      <c r="K28" s="31">
        <v>3</v>
      </c>
      <c r="L28" s="19">
        <f>'Stock Transfer'!D27</f>
        <v>3</v>
      </c>
      <c r="M28" s="23">
        <f t="shared" si="4"/>
        <v>8</v>
      </c>
      <c r="N28" s="22">
        <f t="shared" si="5"/>
        <v>8</v>
      </c>
      <c r="O28" s="31">
        <v>2</v>
      </c>
      <c r="P28" s="19">
        <f>'Stock Transfer'!E27</f>
        <v>3</v>
      </c>
      <c r="Q28" s="23">
        <f t="shared" si="6"/>
        <v>9</v>
      </c>
      <c r="R28" s="22">
        <f t="shared" si="7"/>
        <v>9</v>
      </c>
      <c r="S28" s="31">
        <v>2</v>
      </c>
      <c r="T28" s="19">
        <f>'Stock Transfer'!F27</f>
        <v>4</v>
      </c>
      <c r="U28" s="23">
        <f t="shared" si="8"/>
        <v>11</v>
      </c>
      <c r="V28" s="22">
        <f t="shared" si="9"/>
        <v>11</v>
      </c>
      <c r="W28" s="31">
        <v>4</v>
      </c>
      <c r="X28" s="19">
        <f>'Stock Transfer'!G27</f>
        <v>4</v>
      </c>
      <c r="Y28" s="23">
        <f t="shared" si="10"/>
        <v>11</v>
      </c>
      <c r="Z28" s="22">
        <f t="shared" si="11"/>
        <v>11</v>
      </c>
      <c r="AA28" s="31">
        <v>3</v>
      </c>
      <c r="AB28" s="19">
        <f>'Stock Transfer'!H27</f>
        <v>3</v>
      </c>
      <c r="AC28" s="23">
        <f t="shared" si="12"/>
        <v>11</v>
      </c>
      <c r="AD28" s="22">
        <f t="shared" si="13"/>
        <v>11</v>
      </c>
      <c r="AE28" s="31">
        <v>5</v>
      </c>
      <c r="AF28" s="19">
        <f>'Stock Transfer'!I27</f>
        <v>5</v>
      </c>
      <c r="AG28" s="23">
        <f t="shared" si="14"/>
        <v>11</v>
      </c>
      <c r="AH28" s="22">
        <f t="shared" si="15"/>
        <v>11</v>
      </c>
      <c r="AI28" s="31">
        <v>4</v>
      </c>
      <c r="AJ28" s="19">
        <f>'Stock Transfer'!J27</f>
        <v>4</v>
      </c>
      <c r="AK28" s="23">
        <f t="shared" si="16"/>
        <v>11</v>
      </c>
      <c r="AL28" s="22">
        <f t="shared" si="17"/>
        <v>11</v>
      </c>
      <c r="AM28" s="31">
        <v>3</v>
      </c>
      <c r="AN28" s="19">
        <f>'Stock Transfer'!K27</f>
        <v>5</v>
      </c>
      <c r="AO28" s="23">
        <f t="shared" si="18"/>
        <v>13</v>
      </c>
      <c r="AP28" s="22">
        <f t="shared" si="19"/>
        <v>13</v>
      </c>
      <c r="AQ28" s="7">
        <v>3</v>
      </c>
      <c r="AR28" s="19">
        <f>'Stock Transfer'!L27</f>
        <v>4</v>
      </c>
      <c r="AS28" s="23">
        <f t="shared" si="20"/>
        <v>14</v>
      </c>
      <c r="AT28" s="22">
        <f t="shared" si="21"/>
        <v>14</v>
      </c>
      <c r="AU28" s="7">
        <v>3</v>
      </c>
      <c r="AV28" s="19">
        <f>'Stock Transfer'!M27</f>
        <v>4</v>
      </c>
      <c r="AW28" s="23">
        <f t="shared" si="22"/>
        <v>15</v>
      </c>
      <c r="AX28" s="22">
        <f t="shared" si="23"/>
        <v>15</v>
      </c>
      <c r="AY28" s="7">
        <v>4</v>
      </c>
      <c r="AZ28" s="19">
        <f>'Stock Transfer'!N27</f>
        <v>4</v>
      </c>
      <c r="BA28" s="23">
        <f t="shared" si="24"/>
        <v>15</v>
      </c>
      <c r="BB28" s="22">
        <f t="shared" si="25"/>
        <v>15</v>
      </c>
      <c r="BC28" s="31">
        <v>3</v>
      </c>
      <c r="BD28" s="19">
        <f>'Stock Transfer'!O27</f>
        <v>4</v>
      </c>
      <c r="BE28" s="23">
        <f t="shared" si="26"/>
        <v>16</v>
      </c>
      <c r="BF28" s="22">
        <f t="shared" si="27"/>
        <v>16</v>
      </c>
      <c r="BG28" s="31">
        <v>2</v>
      </c>
      <c r="BH28" s="19">
        <f>'Stock Transfer'!P27</f>
        <v>4</v>
      </c>
      <c r="BI28" s="23">
        <f t="shared" si="28"/>
        <v>18</v>
      </c>
    </row>
    <row r="29" spans="1:61" x14ac:dyDescent="0.3">
      <c r="A29" s="17" t="s">
        <v>10</v>
      </c>
      <c r="B29" s="22">
        <f>VLOOKUP(A29,'OPN STK'!$A$1:$E$31,3,0)</f>
        <v>3</v>
      </c>
      <c r="C29" s="19">
        <v>2</v>
      </c>
      <c r="D29" s="19">
        <f>'Stock Transfer'!B28</f>
        <v>2</v>
      </c>
      <c r="E29" s="23">
        <f t="shared" si="0"/>
        <v>3</v>
      </c>
      <c r="F29" s="22">
        <f t="shared" si="1"/>
        <v>3</v>
      </c>
      <c r="G29" s="19">
        <v>2</v>
      </c>
      <c r="H29" s="19">
        <f>'Stock Transfer'!C28</f>
        <v>3</v>
      </c>
      <c r="I29" s="23">
        <f t="shared" si="2"/>
        <v>4</v>
      </c>
      <c r="J29" s="22">
        <f t="shared" si="3"/>
        <v>4</v>
      </c>
      <c r="K29" s="31">
        <v>1</v>
      </c>
      <c r="L29" s="19">
        <f>'Stock Transfer'!D28</f>
        <v>3</v>
      </c>
      <c r="M29" s="23">
        <f t="shared" si="4"/>
        <v>6</v>
      </c>
      <c r="N29" s="22">
        <f t="shared" si="5"/>
        <v>6</v>
      </c>
      <c r="O29" s="31">
        <v>1</v>
      </c>
      <c r="P29" s="19">
        <f>'Stock Transfer'!E28</f>
        <v>3</v>
      </c>
      <c r="Q29" s="23">
        <f t="shared" si="6"/>
        <v>8</v>
      </c>
      <c r="R29" s="22">
        <f t="shared" si="7"/>
        <v>8</v>
      </c>
      <c r="S29" s="31">
        <v>2</v>
      </c>
      <c r="T29" s="19">
        <f>'Stock Transfer'!F28</f>
        <v>3</v>
      </c>
      <c r="U29" s="23">
        <f t="shared" si="8"/>
        <v>9</v>
      </c>
      <c r="V29" s="22">
        <f t="shared" si="9"/>
        <v>9</v>
      </c>
      <c r="W29" s="31">
        <v>1</v>
      </c>
      <c r="X29" s="19">
        <f>'Stock Transfer'!G28</f>
        <v>3</v>
      </c>
      <c r="Y29" s="23">
        <f t="shared" si="10"/>
        <v>11</v>
      </c>
      <c r="Z29" s="22">
        <f t="shared" si="11"/>
        <v>11</v>
      </c>
      <c r="AA29" s="31">
        <v>2</v>
      </c>
      <c r="AB29" s="19">
        <f>'Stock Transfer'!H28</f>
        <v>3</v>
      </c>
      <c r="AC29" s="23">
        <f t="shared" si="12"/>
        <v>12</v>
      </c>
      <c r="AD29" s="22">
        <f t="shared" si="13"/>
        <v>12</v>
      </c>
      <c r="AE29" s="31">
        <v>2</v>
      </c>
      <c r="AF29" s="19">
        <f>'Stock Transfer'!I28</f>
        <v>3</v>
      </c>
      <c r="AG29" s="23">
        <f t="shared" si="14"/>
        <v>13</v>
      </c>
      <c r="AH29" s="22">
        <f t="shared" si="15"/>
        <v>13</v>
      </c>
      <c r="AI29" s="31">
        <v>1</v>
      </c>
      <c r="AJ29" s="19">
        <f>'Stock Transfer'!J28</f>
        <v>3</v>
      </c>
      <c r="AK29" s="23">
        <f t="shared" si="16"/>
        <v>15</v>
      </c>
      <c r="AL29" s="22">
        <f t="shared" si="17"/>
        <v>15</v>
      </c>
      <c r="AM29" s="31">
        <v>3</v>
      </c>
      <c r="AN29" s="19">
        <f>'Stock Transfer'!K28</f>
        <v>3</v>
      </c>
      <c r="AO29" s="23">
        <f t="shared" si="18"/>
        <v>15</v>
      </c>
      <c r="AP29" s="22">
        <f t="shared" si="19"/>
        <v>15</v>
      </c>
      <c r="AQ29" s="7">
        <v>2</v>
      </c>
      <c r="AR29" s="19">
        <f>'Stock Transfer'!L28</f>
        <v>3</v>
      </c>
      <c r="AS29" s="23">
        <f t="shared" si="20"/>
        <v>16</v>
      </c>
      <c r="AT29" s="22">
        <f t="shared" si="21"/>
        <v>16</v>
      </c>
      <c r="AU29" s="7">
        <v>2</v>
      </c>
      <c r="AV29" s="19">
        <f>'Stock Transfer'!M28</f>
        <v>3</v>
      </c>
      <c r="AW29" s="23">
        <f t="shared" si="22"/>
        <v>17</v>
      </c>
      <c r="AX29" s="22">
        <f t="shared" si="23"/>
        <v>17</v>
      </c>
      <c r="AY29" s="7">
        <v>2</v>
      </c>
      <c r="AZ29" s="19">
        <f>'Stock Transfer'!N28</f>
        <v>3</v>
      </c>
      <c r="BA29" s="23">
        <f t="shared" si="24"/>
        <v>18</v>
      </c>
      <c r="BB29" s="22">
        <f t="shared" si="25"/>
        <v>18</v>
      </c>
      <c r="BC29" s="31">
        <v>2</v>
      </c>
      <c r="BD29" s="19">
        <f>'Stock Transfer'!O28</f>
        <v>3</v>
      </c>
      <c r="BE29" s="23">
        <f t="shared" si="26"/>
        <v>19</v>
      </c>
      <c r="BF29" s="22">
        <f t="shared" si="27"/>
        <v>19</v>
      </c>
      <c r="BG29" s="31">
        <v>2</v>
      </c>
      <c r="BH29" s="19">
        <f>'Stock Transfer'!P28</f>
        <v>3</v>
      </c>
      <c r="BI29" s="23">
        <f t="shared" si="28"/>
        <v>20</v>
      </c>
    </row>
    <row r="30" spans="1:61" x14ac:dyDescent="0.3">
      <c r="A30" s="17" t="s">
        <v>11</v>
      </c>
      <c r="B30" s="22">
        <f>VLOOKUP(A30,'OPN STK'!$A$1:$E$31,3,0)</f>
        <v>4</v>
      </c>
      <c r="C30" s="19">
        <v>2</v>
      </c>
      <c r="D30" s="19">
        <f>'Stock Transfer'!B29</f>
        <v>3</v>
      </c>
      <c r="E30" s="23">
        <f t="shared" si="0"/>
        <v>5</v>
      </c>
      <c r="F30" s="22">
        <f t="shared" si="1"/>
        <v>5</v>
      </c>
      <c r="G30" s="19">
        <v>2</v>
      </c>
      <c r="H30" s="19">
        <f>'Stock Transfer'!C29</f>
        <v>3</v>
      </c>
      <c r="I30" s="23">
        <f t="shared" si="2"/>
        <v>6</v>
      </c>
      <c r="J30" s="22">
        <f t="shared" si="3"/>
        <v>6</v>
      </c>
      <c r="K30" s="31">
        <v>3</v>
      </c>
      <c r="L30" s="19">
        <f>'Stock Transfer'!D29</f>
        <v>2</v>
      </c>
      <c r="M30" s="23">
        <f t="shared" si="4"/>
        <v>5</v>
      </c>
      <c r="N30" s="22">
        <f t="shared" si="5"/>
        <v>5</v>
      </c>
      <c r="O30" s="31">
        <v>2</v>
      </c>
      <c r="P30" s="19">
        <f>'Stock Transfer'!E29</f>
        <v>3</v>
      </c>
      <c r="Q30" s="23">
        <f t="shared" si="6"/>
        <v>6</v>
      </c>
      <c r="R30" s="22">
        <f t="shared" si="7"/>
        <v>6</v>
      </c>
      <c r="S30" s="31">
        <v>2</v>
      </c>
      <c r="T30" s="19">
        <f>'Stock Transfer'!F29</f>
        <v>3</v>
      </c>
      <c r="U30" s="23">
        <f t="shared" si="8"/>
        <v>7</v>
      </c>
      <c r="V30" s="22">
        <f t="shared" si="9"/>
        <v>7</v>
      </c>
      <c r="W30" s="31">
        <v>1</v>
      </c>
      <c r="X30" s="19">
        <f>'Stock Transfer'!G29</f>
        <v>3</v>
      </c>
      <c r="Y30" s="23">
        <f t="shared" si="10"/>
        <v>9</v>
      </c>
      <c r="Z30" s="22">
        <f t="shared" si="11"/>
        <v>9</v>
      </c>
      <c r="AA30" s="31">
        <v>2</v>
      </c>
      <c r="AB30" s="19">
        <f>'Stock Transfer'!H29</f>
        <v>3</v>
      </c>
      <c r="AC30" s="23">
        <f t="shared" si="12"/>
        <v>10</v>
      </c>
      <c r="AD30" s="22">
        <f t="shared" si="13"/>
        <v>10</v>
      </c>
      <c r="AE30" s="31">
        <v>2</v>
      </c>
      <c r="AF30" s="19">
        <f>'Stock Transfer'!I29</f>
        <v>2</v>
      </c>
      <c r="AG30" s="23">
        <f t="shared" si="14"/>
        <v>10</v>
      </c>
      <c r="AH30" s="22">
        <f t="shared" si="15"/>
        <v>10</v>
      </c>
      <c r="AI30" s="31">
        <v>2</v>
      </c>
      <c r="AJ30" s="19">
        <f>'Stock Transfer'!J29</f>
        <v>3</v>
      </c>
      <c r="AK30" s="23">
        <f t="shared" si="16"/>
        <v>11</v>
      </c>
      <c r="AL30" s="22">
        <f t="shared" si="17"/>
        <v>11</v>
      </c>
      <c r="AM30" s="31">
        <v>1</v>
      </c>
      <c r="AN30" s="19">
        <f>'Stock Transfer'!K29</f>
        <v>3</v>
      </c>
      <c r="AO30" s="23">
        <f t="shared" si="18"/>
        <v>13</v>
      </c>
      <c r="AP30" s="22">
        <f t="shared" si="19"/>
        <v>13</v>
      </c>
      <c r="AQ30" s="7">
        <v>2</v>
      </c>
      <c r="AR30" s="19">
        <f>'Stock Transfer'!L29</f>
        <v>3</v>
      </c>
      <c r="AS30" s="23">
        <f t="shared" si="20"/>
        <v>14</v>
      </c>
      <c r="AT30" s="22">
        <f t="shared" si="21"/>
        <v>14</v>
      </c>
      <c r="AU30" s="7">
        <v>1</v>
      </c>
      <c r="AV30" s="19">
        <f>'Stock Transfer'!M29</f>
        <v>3</v>
      </c>
      <c r="AW30" s="23">
        <f t="shared" si="22"/>
        <v>16</v>
      </c>
      <c r="AX30" s="22">
        <f t="shared" si="23"/>
        <v>16</v>
      </c>
      <c r="AY30" s="7">
        <v>2</v>
      </c>
      <c r="AZ30" s="19">
        <f>'Stock Transfer'!N29</f>
        <v>3</v>
      </c>
      <c r="BA30" s="23">
        <f t="shared" si="24"/>
        <v>17</v>
      </c>
      <c r="BB30" s="22">
        <f t="shared" si="25"/>
        <v>17</v>
      </c>
      <c r="BC30" s="31">
        <v>2</v>
      </c>
      <c r="BD30" s="19">
        <f>'Stock Transfer'!O29</f>
        <v>3</v>
      </c>
      <c r="BE30" s="23">
        <f t="shared" si="26"/>
        <v>18</v>
      </c>
      <c r="BF30" s="22">
        <f t="shared" si="27"/>
        <v>18</v>
      </c>
      <c r="BG30" s="31">
        <v>2</v>
      </c>
      <c r="BH30" s="19">
        <f>'Stock Transfer'!P29</f>
        <v>2</v>
      </c>
      <c r="BI30" s="23">
        <f t="shared" si="28"/>
        <v>18</v>
      </c>
    </row>
    <row r="31" spans="1:61" x14ac:dyDescent="0.3">
      <c r="A31" s="17" t="s">
        <v>12</v>
      </c>
      <c r="B31" s="22">
        <f>VLOOKUP(A31,'OPN STK'!$A$1:$E$31,3,0)</f>
        <v>1</v>
      </c>
      <c r="C31" s="19">
        <v>1</v>
      </c>
      <c r="D31" s="19">
        <f>'Stock Transfer'!B30</f>
        <v>3</v>
      </c>
      <c r="E31" s="23">
        <f t="shared" si="0"/>
        <v>3</v>
      </c>
      <c r="F31" s="22">
        <f t="shared" si="1"/>
        <v>3</v>
      </c>
      <c r="G31" s="19">
        <v>0</v>
      </c>
      <c r="H31" s="19">
        <f>'Stock Transfer'!C30</f>
        <v>2</v>
      </c>
      <c r="I31" s="23">
        <f t="shared" si="2"/>
        <v>5</v>
      </c>
      <c r="J31" s="22">
        <f t="shared" si="3"/>
        <v>5</v>
      </c>
      <c r="K31" s="31">
        <v>0</v>
      </c>
      <c r="L31" s="19">
        <f>'Stock Transfer'!D30</f>
        <v>2</v>
      </c>
      <c r="M31" s="23">
        <f t="shared" si="4"/>
        <v>7</v>
      </c>
      <c r="N31" s="22">
        <f t="shared" si="5"/>
        <v>7</v>
      </c>
      <c r="O31" s="31">
        <v>1</v>
      </c>
      <c r="P31" s="19">
        <f>'Stock Transfer'!E30</f>
        <v>3</v>
      </c>
      <c r="Q31" s="23">
        <f t="shared" si="6"/>
        <v>9</v>
      </c>
      <c r="R31" s="22">
        <f t="shared" si="7"/>
        <v>9</v>
      </c>
      <c r="S31" s="31">
        <v>2</v>
      </c>
      <c r="T31" s="19">
        <f>'Stock Transfer'!F30</f>
        <v>2</v>
      </c>
      <c r="U31" s="23">
        <f t="shared" si="8"/>
        <v>9</v>
      </c>
      <c r="V31" s="22">
        <f t="shared" si="9"/>
        <v>9</v>
      </c>
      <c r="W31" s="31">
        <v>2</v>
      </c>
      <c r="X31" s="19">
        <f>'Stock Transfer'!G30</f>
        <v>2</v>
      </c>
      <c r="Y31" s="23">
        <f t="shared" si="10"/>
        <v>9</v>
      </c>
      <c r="Z31" s="22">
        <f t="shared" si="11"/>
        <v>9</v>
      </c>
      <c r="AA31" s="31">
        <v>2</v>
      </c>
      <c r="AB31" s="19">
        <f>'Stock Transfer'!H30</f>
        <v>2</v>
      </c>
      <c r="AC31" s="23">
        <f t="shared" si="12"/>
        <v>9</v>
      </c>
      <c r="AD31" s="22">
        <f t="shared" si="13"/>
        <v>9</v>
      </c>
      <c r="AE31" s="31">
        <v>1</v>
      </c>
      <c r="AF31" s="19">
        <f>'Stock Transfer'!I30</f>
        <v>2</v>
      </c>
      <c r="AG31" s="23">
        <f t="shared" si="14"/>
        <v>10</v>
      </c>
      <c r="AH31" s="22">
        <f t="shared" si="15"/>
        <v>10</v>
      </c>
      <c r="AI31" s="31">
        <v>1</v>
      </c>
      <c r="AJ31" s="19">
        <f>'Stock Transfer'!J30</f>
        <v>2</v>
      </c>
      <c r="AK31" s="23">
        <f t="shared" si="16"/>
        <v>11</v>
      </c>
      <c r="AL31" s="22">
        <f t="shared" si="17"/>
        <v>11</v>
      </c>
      <c r="AM31" s="31">
        <v>1</v>
      </c>
      <c r="AN31" s="19">
        <f>'Stock Transfer'!K30</f>
        <v>2</v>
      </c>
      <c r="AO31" s="23">
        <f t="shared" si="18"/>
        <v>12</v>
      </c>
      <c r="AP31" s="22">
        <f t="shared" si="19"/>
        <v>12</v>
      </c>
      <c r="AQ31" s="7">
        <v>0</v>
      </c>
      <c r="AR31" s="19">
        <f>'Stock Transfer'!L30</f>
        <v>2</v>
      </c>
      <c r="AS31" s="23">
        <f t="shared" si="20"/>
        <v>14</v>
      </c>
      <c r="AT31" s="22">
        <f t="shared" si="21"/>
        <v>14</v>
      </c>
      <c r="AU31" s="7">
        <v>0</v>
      </c>
      <c r="AV31" s="19">
        <f>'Stock Transfer'!M30</f>
        <v>2</v>
      </c>
      <c r="AW31" s="23">
        <f t="shared" si="22"/>
        <v>16</v>
      </c>
      <c r="AX31" s="22">
        <f t="shared" si="23"/>
        <v>16</v>
      </c>
      <c r="AY31" s="7">
        <v>0</v>
      </c>
      <c r="AZ31" s="19">
        <f>'Stock Transfer'!N30</f>
        <v>2</v>
      </c>
      <c r="BA31" s="23">
        <f t="shared" si="24"/>
        <v>18</v>
      </c>
      <c r="BB31" s="22">
        <f t="shared" si="25"/>
        <v>18</v>
      </c>
      <c r="BC31" s="31">
        <v>1</v>
      </c>
      <c r="BD31" s="19">
        <f>'Stock Transfer'!O30</f>
        <v>2</v>
      </c>
      <c r="BE31" s="23">
        <f t="shared" si="26"/>
        <v>19</v>
      </c>
      <c r="BF31" s="22">
        <f t="shared" si="27"/>
        <v>19</v>
      </c>
      <c r="BG31" s="31">
        <v>0</v>
      </c>
      <c r="BH31" s="19">
        <f>'Stock Transfer'!P30</f>
        <v>2</v>
      </c>
      <c r="BI31" s="23">
        <f t="shared" si="28"/>
        <v>21</v>
      </c>
    </row>
    <row r="32" spans="1:61" x14ac:dyDescent="0.3">
      <c r="A32" s="17" t="s">
        <v>14</v>
      </c>
      <c r="B32" s="22">
        <f>VLOOKUP(A32,'OPN STK'!$A$1:$E$31,3,0)</f>
        <v>2</v>
      </c>
      <c r="C32" s="19">
        <v>1</v>
      </c>
      <c r="D32" s="19">
        <f>'Stock Transfer'!B31</f>
        <v>2</v>
      </c>
      <c r="E32" s="23">
        <f t="shared" si="0"/>
        <v>3</v>
      </c>
      <c r="F32" s="22">
        <f t="shared" si="1"/>
        <v>3</v>
      </c>
      <c r="G32" s="19">
        <v>2</v>
      </c>
      <c r="H32" s="19">
        <f>'Stock Transfer'!C31</f>
        <v>2</v>
      </c>
      <c r="I32" s="23">
        <f t="shared" si="2"/>
        <v>3</v>
      </c>
      <c r="J32" s="22">
        <f t="shared" si="3"/>
        <v>3</v>
      </c>
      <c r="K32" s="31">
        <v>0</v>
      </c>
      <c r="L32" s="19">
        <f>'Stock Transfer'!D31</f>
        <v>3</v>
      </c>
      <c r="M32" s="23">
        <f t="shared" si="4"/>
        <v>6</v>
      </c>
      <c r="N32" s="22">
        <f t="shared" si="5"/>
        <v>6</v>
      </c>
      <c r="O32" s="31">
        <v>1</v>
      </c>
      <c r="P32" s="19">
        <f>'Stock Transfer'!E31</f>
        <v>2</v>
      </c>
      <c r="Q32" s="23">
        <f t="shared" si="6"/>
        <v>7</v>
      </c>
      <c r="R32" s="22">
        <f t="shared" si="7"/>
        <v>7</v>
      </c>
      <c r="S32" s="31">
        <v>1</v>
      </c>
      <c r="T32" s="19">
        <f>'Stock Transfer'!F31</f>
        <v>2</v>
      </c>
      <c r="U32" s="23">
        <f t="shared" si="8"/>
        <v>8</v>
      </c>
      <c r="V32" s="22">
        <f t="shared" si="9"/>
        <v>8</v>
      </c>
      <c r="W32" s="31">
        <v>1</v>
      </c>
      <c r="X32" s="19">
        <f>'Stock Transfer'!G31</f>
        <v>2</v>
      </c>
      <c r="Y32" s="23">
        <f t="shared" si="10"/>
        <v>9</v>
      </c>
      <c r="Z32" s="22">
        <f t="shared" si="11"/>
        <v>9</v>
      </c>
      <c r="AA32" s="31">
        <v>2</v>
      </c>
      <c r="AB32" s="19">
        <f>'Stock Transfer'!H31</f>
        <v>3</v>
      </c>
      <c r="AC32" s="23">
        <f t="shared" si="12"/>
        <v>10</v>
      </c>
      <c r="AD32" s="22">
        <f t="shared" si="13"/>
        <v>10</v>
      </c>
      <c r="AE32" s="31">
        <v>1</v>
      </c>
      <c r="AF32" s="19">
        <f>'Stock Transfer'!I31</f>
        <v>3</v>
      </c>
      <c r="AG32" s="23">
        <f t="shared" si="14"/>
        <v>12</v>
      </c>
      <c r="AH32" s="22">
        <f t="shared" si="15"/>
        <v>12</v>
      </c>
      <c r="AI32" s="31">
        <v>1</v>
      </c>
      <c r="AJ32" s="19">
        <f>'Stock Transfer'!J31</f>
        <v>3</v>
      </c>
      <c r="AK32" s="23">
        <f t="shared" si="16"/>
        <v>14</v>
      </c>
      <c r="AL32" s="22">
        <f t="shared" si="17"/>
        <v>14</v>
      </c>
      <c r="AM32" s="31">
        <v>2</v>
      </c>
      <c r="AN32" s="19">
        <f>'Stock Transfer'!K31</f>
        <v>3</v>
      </c>
      <c r="AO32" s="23">
        <f t="shared" si="18"/>
        <v>15</v>
      </c>
      <c r="AP32" s="22">
        <f t="shared" si="19"/>
        <v>15</v>
      </c>
      <c r="AQ32" s="7">
        <v>2</v>
      </c>
      <c r="AR32" s="19">
        <f>'Stock Transfer'!L31</f>
        <v>2</v>
      </c>
      <c r="AS32" s="23">
        <f t="shared" si="20"/>
        <v>15</v>
      </c>
      <c r="AT32" s="22">
        <f t="shared" si="21"/>
        <v>15</v>
      </c>
      <c r="AU32" s="7">
        <v>2</v>
      </c>
      <c r="AV32" s="19">
        <f>'Stock Transfer'!M31</f>
        <v>3</v>
      </c>
      <c r="AW32" s="23">
        <f t="shared" si="22"/>
        <v>16</v>
      </c>
      <c r="AX32" s="22">
        <f t="shared" si="23"/>
        <v>16</v>
      </c>
      <c r="AY32" s="7">
        <v>1</v>
      </c>
      <c r="AZ32" s="19">
        <f>'Stock Transfer'!N31</f>
        <v>3</v>
      </c>
      <c r="BA32" s="23">
        <f t="shared" si="24"/>
        <v>18</v>
      </c>
      <c r="BB32" s="22">
        <f t="shared" si="25"/>
        <v>18</v>
      </c>
      <c r="BC32" s="31">
        <v>1</v>
      </c>
      <c r="BD32" s="19">
        <f>'Stock Transfer'!O31</f>
        <v>3</v>
      </c>
      <c r="BE32" s="23">
        <f t="shared" si="26"/>
        <v>20</v>
      </c>
      <c r="BF32" s="22">
        <f t="shared" si="27"/>
        <v>20</v>
      </c>
      <c r="BG32" s="31">
        <v>2</v>
      </c>
      <c r="BH32" s="19">
        <f>'Stock Transfer'!P31</f>
        <v>3</v>
      </c>
      <c r="BI32" s="23">
        <f t="shared" si="28"/>
        <v>21</v>
      </c>
    </row>
    <row r="33" spans="1:61" ht="15" thickBot="1" x14ac:dyDescent="0.35">
      <c r="A33" s="17" t="s">
        <v>16</v>
      </c>
      <c r="B33" s="22">
        <f>VLOOKUP(A33,'OPN STK'!$A$1:$E$31,3,0)</f>
        <v>3</v>
      </c>
      <c r="C33" s="29">
        <v>2</v>
      </c>
      <c r="D33" s="19">
        <f>'Stock Transfer'!B32</f>
        <v>3</v>
      </c>
      <c r="E33" s="30">
        <f t="shared" si="0"/>
        <v>4</v>
      </c>
      <c r="F33" s="28">
        <f t="shared" si="1"/>
        <v>4</v>
      </c>
      <c r="G33" s="29">
        <v>2</v>
      </c>
      <c r="H33" s="19">
        <f>'Stock Transfer'!C32</f>
        <v>3</v>
      </c>
      <c r="I33" s="30">
        <f t="shared" si="2"/>
        <v>5</v>
      </c>
      <c r="J33" s="28">
        <f t="shared" si="3"/>
        <v>5</v>
      </c>
      <c r="K33" s="32">
        <v>1</v>
      </c>
      <c r="L33" s="19">
        <f>'Stock Transfer'!D32</f>
        <v>2</v>
      </c>
      <c r="M33" s="30">
        <f t="shared" si="4"/>
        <v>6</v>
      </c>
      <c r="N33" s="28">
        <f t="shared" si="5"/>
        <v>6</v>
      </c>
      <c r="O33" s="32">
        <v>1</v>
      </c>
      <c r="P33" s="19">
        <f>'Stock Transfer'!E32</f>
        <v>2</v>
      </c>
      <c r="Q33" s="30">
        <f t="shared" si="6"/>
        <v>7</v>
      </c>
      <c r="R33" s="28">
        <f t="shared" si="7"/>
        <v>7</v>
      </c>
      <c r="S33" s="32">
        <v>1</v>
      </c>
      <c r="T33" s="19">
        <f>'Stock Transfer'!F32</f>
        <v>2</v>
      </c>
      <c r="U33" s="30">
        <f t="shared" si="8"/>
        <v>8</v>
      </c>
      <c r="V33" s="28">
        <f t="shared" si="9"/>
        <v>8</v>
      </c>
      <c r="W33" s="32">
        <v>1</v>
      </c>
      <c r="X33" s="19">
        <f>'Stock Transfer'!G32</f>
        <v>2</v>
      </c>
      <c r="Y33" s="30">
        <f t="shared" si="10"/>
        <v>9</v>
      </c>
      <c r="Z33" s="28">
        <f t="shared" si="11"/>
        <v>9</v>
      </c>
      <c r="AA33" s="32">
        <v>2</v>
      </c>
      <c r="AB33" s="19">
        <f>'Stock Transfer'!H32</f>
        <v>3</v>
      </c>
      <c r="AC33" s="30">
        <f t="shared" si="12"/>
        <v>10</v>
      </c>
      <c r="AD33" s="28">
        <f t="shared" si="13"/>
        <v>10</v>
      </c>
      <c r="AE33" s="32">
        <v>0</v>
      </c>
      <c r="AF33" s="19">
        <f>'Stock Transfer'!I32</f>
        <v>2</v>
      </c>
      <c r="AG33" s="30">
        <f t="shared" si="14"/>
        <v>12</v>
      </c>
      <c r="AH33" s="28">
        <f t="shared" si="15"/>
        <v>12</v>
      </c>
      <c r="AI33" s="32">
        <v>0</v>
      </c>
      <c r="AJ33" s="19">
        <f>'Stock Transfer'!J32</f>
        <v>2</v>
      </c>
      <c r="AK33" s="30">
        <f t="shared" si="16"/>
        <v>14</v>
      </c>
      <c r="AL33" s="28">
        <f t="shared" si="17"/>
        <v>14</v>
      </c>
      <c r="AM33" s="32">
        <v>1</v>
      </c>
      <c r="AN33" s="19">
        <f>'Stock Transfer'!K32</f>
        <v>3</v>
      </c>
      <c r="AO33" s="30">
        <f t="shared" si="18"/>
        <v>16</v>
      </c>
      <c r="AP33" s="28">
        <f t="shared" si="19"/>
        <v>16</v>
      </c>
      <c r="AQ33" s="7">
        <v>2</v>
      </c>
      <c r="AR33" s="19">
        <f>'Stock Transfer'!L32</f>
        <v>2</v>
      </c>
      <c r="AS33" s="30">
        <f t="shared" si="20"/>
        <v>16</v>
      </c>
      <c r="AT33" s="28">
        <f t="shared" si="21"/>
        <v>16</v>
      </c>
      <c r="AU33" s="7">
        <v>2</v>
      </c>
      <c r="AV33" s="19">
        <f>'Stock Transfer'!M32</f>
        <v>2</v>
      </c>
      <c r="AW33" s="30">
        <f t="shared" si="22"/>
        <v>16</v>
      </c>
      <c r="AX33" s="28">
        <f t="shared" si="23"/>
        <v>16</v>
      </c>
      <c r="AY33" s="7">
        <v>1</v>
      </c>
      <c r="AZ33" s="19">
        <f>'Stock Transfer'!N32</f>
        <v>2</v>
      </c>
      <c r="BA33" s="30">
        <f t="shared" si="24"/>
        <v>17</v>
      </c>
      <c r="BB33" s="28">
        <f t="shared" si="25"/>
        <v>17</v>
      </c>
      <c r="BC33" s="32">
        <v>1</v>
      </c>
      <c r="BD33" s="19">
        <f>'Stock Transfer'!O32</f>
        <v>2</v>
      </c>
      <c r="BE33" s="30">
        <f t="shared" si="26"/>
        <v>18</v>
      </c>
      <c r="BF33" s="28">
        <f t="shared" si="27"/>
        <v>18</v>
      </c>
      <c r="BG33" s="32">
        <v>1</v>
      </c>
      <c r="BH33" s="19">
        <f>'Stock Transfer'!P32</f>
        <v>2</v>
      </c>
      <c r="BI33" s="30">
        <f t="shared" si="28"/>
        <v>19</v>
      </c>
    </row>
    <row r="37" spans="1:61" x14ac:dyDescent="0.3">
      <c r="BE37" s="9" t="s">
        <v>163</v>
      </c>
    </row>
    <row r="38" spans="1:61" x14ac:dyDescent="0.3"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BE38">
        <f>MIN(BI4:BI33)</f>
        <v>17</v>
      </c>
      <c r="BF38" t="s">
        <v>164</v>
      </c>
    </row>
    <row r="39" spans="1:61" x14ac:dyDescent="0.3"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61" x14ac:dyDescent="0.3"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61" x14ac:dyDescent="0.3"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61" x14ac:dyDescent="0.3"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61" x14ac:dyDescent="0.3"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61" x14ac:dyDescent="0.3"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61" x14ac:dyDescent="0.3"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61" x14ac:dyDescent="0.3"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61" x14ac:dyDescent="0.3"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61" x14ac:dyDescent="0.3"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7:31" x14ac:dyDescent="0.3"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7:31" x14ac:dyDescent="0.3"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7:31" x14ac:dyDescent="0.3"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7:31" x14ac:dyDescent="0.3"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7:31" x14ac:dyDescent="0.3"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7:31" x14ac:dyDescent="0.3"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7:31" x14ac:dyDescent="0.3"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7:31" x14ac:dyDescent="0.3"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7:31" x14ac:dyDescent="0.3"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7:31" x14ac:dyDescent="0.3"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7:31" x14ac:dyDescent="0.3"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7:31" x14ac:dyDescent="0.3"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7:31" x14ac:dyDescent="0.3"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7:31" x14ac:dyDescent="0.3"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7:31" x14ac:dyDescent="0.3"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7:31" x14ac:dyDescent="0.3"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7:31" x14ac:dyDescent="0.3"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7:31" x14ac:dyDescent="0.3"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7:31" x14ac:dyDescent="0.3"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7:31" x14ac:dyDescent="0.3"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zoomScale="130" zoomScaleNormal="130" workbookViewId="0">
      <selection activeCell="F7" sqref="F7"/>
    </sheetView>
  </sheetViews>
  <sheetFormatPr defaultRowHeight="14.4" x14ac:dyDescent="0.3"/>
  <cols>
    <col min="2" max="2" width="17.77734375" bestFit="1" customWidth="1"/>
    <col min="3" max="3" width="12.33203125" bestFit="1" customWidth="1"/>
    <col min="4" max="4" width="23" bestFit="1" customWidth="1"/>
  </cols>
  <sheetData>
    <row r="3" spans="1:13" x14ac:dyDescent="0.3">
      <c r="B3" t="s">
        <v>157</v>
      </c>
      <c r="C3" t="s">
        <v>158</v>
      </c>
      <c r="D3" t="s">
        <v>160</v>
      </c>
      <c r="G3" s="35" t="s">
        <v>161</v>
      </c>
      <c r="H3" s="11"/>
      <c r="I3" s="11"/>
      <c r="J3" s="11"/>
      <c r="K3" s="34">
        <f>MAX(D4:D33)</f>
        <v>141</v>
      </c>
      <c r="L3" s="11" t="s">
        <v>162</v>
      </c>
      <c r="M3" s="11"/>
    </row>
    <row r="4" spans="1:13" x14ac:dyDescent="0.3">
      <c r="A4" s="3" t="s">
        <v>17</v>
      </c>
      <c r="B4" s="16">
        <f>AVERAGEIF('Madras Ledger'!$B$3:$BI$3,"Open Stock",'Madras Ledger'!$B4:$BI4)</f>
        <v>35.200000000000003</v>
      </c>
      <c r="C4" s="16">
        <f>AVERAGEIF('Madras Ledger'!$B$3:$BI$3,"Sales",'Madras Ledger'!$B4:$BI4)</f>
        <v>14</v>
      </c>
      <c r="D4" s="16">
        <f>B4/C4</f>
        <v>2.5142857142857147</v>
      </c>
    </row>
    <row r="5" spans="1:13" x14ac:dyDescent="0.3">
      <c r="A5" s="3" t="s">
        <v>18</v>
      </c>
      <c r="B5" s="16">
        <f>AVERAGEIF('Madras Ledger'!$B$3:$BI$3,"Open Stock",'Madras Ledger'!$B5:$BI5)</f>
        <v>25.133333333333333</v>
      </c>
      <c r="C5" s="16">
        <f>AVERAGEIF('Madras Ledger'!$B$3:$BI$3,"Sales",'Madras Ledger'!$B5:$BI5)</f>
        <v>5.8</v>
      </c>
      <c r="D5" s="16">
        <f t="shared" ref="D5:D33" si="0">B5/C5</f>
        <v>4.333333333333333</v>
      </c>
    </row>
    <row r="6" spans="1:13" x14ac:dyDescent="0.3">
      <c r="A6" s="3" t="s">
        <v>19</v>
      </c>
      <c r="B6" s="16">
        <f>AVERAGEIF('Madras Ledger'!$B$3:$BI$3,"Open Stock",'Madras Ledger'!$B6:$BI6)</f>
        <v>20.933333333333334</v>
      </c>
      <c r="C6" s="16">
        <f>AVERAGEIF('Madras Ledger'!$B$3:$BI$3,"Sales",'Madras Ledger'!$B6:$BI6)</f>
        <v>5.0666666666666664</v>
      </c>
      <c r="D6" s="16">
        <f t="shared" si="0"/>
        <v>4.1315789473684212</v>
      </c>
    </row>
    <row r="7" spans="1:13" x14ac:dyDescent="0.3">
      <c r="A7" s="3" t="s">
        <v>20</v>
      </c>
      <c r="B7" s="16">
        <f>AVERAGEIF('Madras Ledger'!$B$3:$BI$3,"Open Stock",'Madras Ledger'!$B7:$BI7)</f>
        <v>20.6</v>
      </c>
      <c r="C7" s="16">
        <f>AVERAGEIF('Madras Ledger'!$B$3:$BI$3,"Sales",'Madras Ledger'!$B7:$BI7)</f>
        <v>3.9333333333333331</v>
      </c>
      <c r="D7" s="16">
        <f t="shared" si="0"/>
        <v>5.2372881355932206</v>
      </c>
    </row>
    <row r="8" spans="1:13" x14ac:dyDescent="0.3">
      <c r="A8" s="3" t="s">
        <v>21</v>
      </c>
      <c r="B8" s="16">
        <f>AVERAGEIF('Madras Ledger'!$B$3:$BI$3,"Open Stock",'Madras Ledger'!$B8:$BI8)</f>
        <v>19.8</v>
      </c>
      <c r="C8" s="16">
        <f>AVERAGEIF('Madras Ledger'!$B$3:$BI$3,"Sales",'Madras Ledger'!$B8:$BI8)</f>
        <v>2.1333333333333333</v>
      </c>
      <c r="D8" s="16">
        <f t="shared" si="0"/>
        <v>9.28125</v>
      </c>
    </row>
    <row r="9" spans="1:13" x14ac:dyDescent="0.3">
      <c r="A9" s="3" t="s">
        <v>22</v>
      </c>
      <c r="B9" s="16">
        <f>AVERAGEIF('Madras Ledger'!$B$3:$BI$3,"Open Stock",'Madras Ledger'!$B9:$BI9)</f>
        <v>15.4</v>
      </c>
      <c r="C9" s="16">
        <f>AVERAGEIF('Madras Ledger'!$B$3:$BI$3,"Sales",'Madras Ledger'!$B9:$BI9)</f>
        <v>1.4</v>
      </c>
      <c r="D9" s="16">
        <f t="shared" si="0"/>
        <v>11.000000000000002</v>
      </c>
    </row>
    <row r="10" spans="1:13" x14ac:dyDescent="0.3">
      <c r="A10" s="3" t="s">
        <v>23</v>
      </c>
      <c r="B10" s="16">
        <f>AVERAGEIF('Madras Ledger'!$B$3:$BI$3,"Open Stock",'Madras Ledger'!$B10:$BI10)</f>
        <v>17.533333333333335</v>
      </c>
      <c r="C10" s="16">
        <f>AVERAGEIF('Madras Ledger'!$B$3:$BI$3,"Sales",'Madras Ledger'!$B10:$BI10)</f>
        <v>1.7333333333333334</v>
      </c>
      <c r="D10" s="16">
        <f t="shared" si="0"/>
        <v>10.115384615384617</v>
      </c>
    </row>
    <row r="11" spans="1:13" x14ac:dyDescent="0.3">
      <c r="A11" s="3" t="s">
        <v>24</v>
      </c>
      <c r="B11" s="16">
        <f>AVERAGEIF('Madras Ledger'!$B$3:$BI$3,"Open Stock",'Madras Ledger'!$B11:$BI11)</f>
        <v>13.466666666666667</v>
      </c>
      <c r="C11" s="16">
        <f>AVERAGEIF('Madras Ledger'!$B$3:$BI$3,"Sales",'Madras Ledger'!$B11:$BI11)</f>
        <v>0.4</v>
      </c>
      <c r="D11" s="16">
        <f t="shared" si="0"/>
        <v>33.666666666666664</v>
      </c>
    </row>
    <row r="12" spans="1:13" x14ac:dyDescent="0.3">
      <c r="A12" s="3" t="s">
        <v>25</v>
      </c>
      <c r="B12" s="16">
        <f>AVERAGEIF('Madras Ledger'!$B$3:$BI$3,"Open Stock",'Madras Ledger'!$B12:$BI12)</f>
        <v>14</v>
      </c>
      <c r="C12" s="16">
        <f>AVERAGEIF('Madras Ledger'!$B$3:$BI$3,"Sales",'Madras Ledger'!$B12:$BI12)</f>
        <v>0.2</v>
      </c>
      <c r="D12" s="16">
        <f t="shared" si="0"/>
        <v>70</v>
      </c>
    </row>
    <row r="13" spans="1:13" x14ac:dyDescent="0.3">
      <c r="A13" s="3" t="s">
        <v>26</v>
      </c>
      <c r="B13" s="16">
        <f>AVERAGEIF('Madras Ledger'!$B$3:$BI$3,"Open Stock",'Madras Ledger'!$B13:$BI13)</f>
        <v>14.066666666666666</v>
      </c>
      <c r="C13" s="16">
        <f>AVERAGEIF('Madras Ledger'!$B$3:$BI$3,"Sales",'Madras Ledger'!$B13:$BI13)</f>
        <v>0.26666666666666666</v>
      </c>
      <c r="D13" s="16">
        <f t="shared" si="0"/>
        <v>52.75</v>
      </c>
    </row>
    <row r="14" spans="1:13" x14ac:dyDescent="0.3">
      <c r="A14" s="3" t="s">
        <v>27</v>
      </c>
      <c r="B14" s="16">
        <f>AVERAGEIF('Madras Ledger'!$B$3:$BI$3,"Open Stock",'Madras Ledger'!$B14:$BI14)</f>
        <v>49.2</v>
      </c>
      <c r="C14" s="16">
        <f>AVERAGEIF('Madras Ledger'!$B$3:$BI$3,"Sales",'Madras Ledger'!$B14:$BI14)</f>
        <v>20.066666666666666</v>
      </c>
      <c r="D14" s="16">
        <f t="shared" si="0"/>
        <v>2.4518272425249172</v>
      </c>
    </row>
    <row r="15" spans="1:13" x14ac:dyDescent="0.3">
      <c r="A15" s="3" t="s">
        <v>28</v>
      </c>
      <c r="B15" s="16">
        <f>AVERAGEIF('Madras Ledger'!$B$3:$BI$3,"Open Stock",'Madras Ledger'!$B15:$BI15)</f>
        <v>47.133333333333333</v>
      </c>
      <c r="C15" s="16">
        <f>AVERAGEIF('Madras Ledger'!$B$3:$BI$3,"Sales",'Madras Ledger'!$B15:$BI15)</f>
        <v>9.9333333333333336</v>
      </c>
      <c r="D15" s="16">
        <f t="shared" si="0"/>
        <v>4.7449664429530198</v>
      </c>
    </row>
    <row r="16" spans="1:13" x14ac:dyDescent="0.3">
      <c r="A16" s="3" t="s">
        <v>29</v>
      </c>
      <c r="B16" s="16">
        <f>AVERAGEIF('Madras Ledger'!$B$3:$BI$3,"Open Stock",'Madras Ledger'!$B16:$BI16)</f>
        <v>18.666666666666668</v>
      </c>
      <c r="C16" s="16">
        <f>AVERAGEIF('Madras Ledger'!$B$3:$BI$3,"Sales",'Madras Ledger'!$B16:$BI16)</f>
        <v>7.2666666666666666</v>
      </c>
      <c r="D16" s="16">
        <f t="shared" si="0"/>
        <v>2.5688073394495414</v>
      </c>
    </row>
    <row r="17" spans="1:4" x14ac:dyDescent="0.3">
      <c r="A17" s="3" t="s">
        <v>30</v>
      </c>
      <c r="B17" s="16">
        <f>AVERAGEIF('Madras Ledger'!$B$3:$BI$3,"Open Stock",'Madras Ledger'!$B17:$BI17)</f>
        <v>24.933333333333334</v>
      </c>
      <c r="C17" s="16">
        <f>AVERAGEIF('Madras Ledger'!$B$3:$BI$3,"Sales",'Madras Ledger'!$B17:$BI17)</f>
        <v>5.666666666666667</v>
      </c>
      <c r="D17" s="16">
        <f t="shared" si="0"/>
        <v>4.3999999999999995</v>
      </c>
    </row>
    <row r="18" spans="1:4" x14ac:dyDescent="0.3">
      <c r="A18" s="3" t="s">
        <v>31</v>
      </c>
      <c r="B18" s="16">
        <f>AVERAGEIF('Madras Ledger'!$B$3:$BI$3,"Open Stock",'Madras Ledger'!$B18:$BI18)</f>
        <v>21.533333333333335</v>
      </c>
      <c r="C18" s="16">
        <f>AVERAGEIF('Madras Ledger'!$B$3:$BI$3,"Sales",'Madras Ledger'!$B18:$BI18)</f>
        <v>2.8</v>
      </c>
      <c r="D18" s="16">
        <f t="shared" si="0"/>
        <v>7.6904761904761916</v>
      </c>
    </row>
    <row r="19" spans="1:4" x14ac:dyDescent="0.3">
      <c r="A19" s="3" t="s">
        <v>32</v>
      </c>
      <c r="B19" s="16">
        <f>AVERAGEIF('Madras Ledger'!$B$3:$BI$3,"Open Stock",'Madras Ledger'!$B19:$BI19)</f>
        <v>17.399999999999999</v>
      </c>
      <c r="C19" s="16">
        <f>AVERAGEIF('Madras Ledger'!$B$3:$BI$3,"Sales",'Madras Ledger'!$B19:$BI19)</f>
        <v>1.2</v>
      </c>
      <c r="D19" s="16">
        <f t="shared" si="0"/>
        <v>14.5</v>
      </c>
    </row>
    <row r="20" spans="1:4" x14ac:dyDescent="0.3">
      <c r="A20" s="3" t="s">
        <v>33</v>
      </c>
      <c r="B20" s="16">
        <f>AVERAGEIF('Madras Ledger'!$B$3:$BI$3,"Open Stock",'Madras Ledger'!$B20:$BI20)</f>
        <v>13.533333333333333</v>
      </c>
      <c r="C20" s="16">
        <f>AVERAGEIF('Madras Ledger'!$B$3:$BI$3,"Sales",'Madras Ledger'!$B20:$BI20)</f>
        <v>0.53333333333333333</v>
      </c>
      <c r="D20" s="16">
        <f t="shared" si="0"/>
        <v>25.375</v>
      </c>
    </row>
    <row r="21" spans="1:4" x14ac:dyDescent="0.3">
      <c r="A21" s="3" t="s">
        <v>34</v>
      </c>
      <c r="B21" s="16">
        <f>AVERAGEIF('Madras Ledger'!$B$3:$BI$3,"Open Stock",'Madras Ledger'!$B21:$BI21)</f>
        <v>14.2</v>
      </c>
      <c r="C21" s="16">
        <f>AVERAGEIF('Madras Ledger'!$B$3:$BI$3,"Sales",'Madras Ledger'!$B21:$BI21)</f>
        <v>0.33333333333333331</v>
      </c>
      <c r="D21" s="16">
        <f t="shared" si="0"/>
        <v>42.6</v>
      </c>
    </row>
    <row r="22" spans="1:4" x14ac:dyDescent="0.3">
      <c r="A22" s="33" t="s">
        <v>35</v>
      </c>
      <c r="B22" s="34">
        <f>AVERAGEIF('Madras Ledger'!$B$3:$BI$3,"Open Stock",'Madras Ledger'!$B22:$BI22)</f>
        <v>9.4</v>
      </c>
      <c r="C22" s="34">
        <f>AVERAGEIF('Madras Ledger'!$B$3:$BI$3,"Sales",'Madras Ledger'!$B22:$BI22)</f>
        <v>6.6666666666666666E-2</v>
      </c>
      <c r="D22" s="34">
        <f t="shared" si="0"/>
        <v>141</v>
      </c>
    </row>
    <row r="23" spans="1:4" x14ac:dyDescent="0.3">
      <c r="A23" s="3" t="s">
        <v>36</v>
      </c>
      <c r="B23" s="16">
        <f>AVERAGEIF('Madras Ledger'!$B$3:$BI$3,"Open Stock",'Madras Ledger'!$B23:$BI23)</f>
        <v>13.666666666666666</v>
      </c>
      <c r="C23" s="16">
        <f>AVERAGEIF('Madras Ledger'!$B$3:$BI$3,"Sales",'Madras Ledger'!$B23:$BI23)</f>
        <v>0.26666666666666666</v>
      </c>
      <c r="D23" s="16">
        <f t="shared" si="0"/>
        <v>51.25</v>
      </c>
    </row>
    <row r="24" spans="1:4" x14ac:dyDescent="0.3">
      <c r="A24" s="3" t="s">
        <v>5</v>
      </c>
      <c r="B24" s="16">
        <f>AVERAGEIF('Madras Ledger'!$B$3:$BI$3,"Open Stock",'Madras Ledger'!$B24:$BI24)</f>
        <v>29.266666666666666</v>
      </c>
      <c r="C24" s="16">
        <f>AVERAGEIF('Madras Ledger'!$B$3:$BI$3,"Sales",'Madras Ledger'!$B24:$BI24)</f>
        <v>21.133333333333333</v>
      </c>
      <c r="D24" s="16">
        <f t="shared" si="0"/>
        <v>1.3848580441640379</v>
      </c>
    </row>
    <row r="25" spans="1:4" x14ac:dyDescent="0.3">
      <c r="A25" s="3" t="s">
        <v>6</v>
      </c>
      <c r="B25" s="16">
        <f>AVERAGEIF('Madras Ledger'!$B$3:$BI$3,"Open Stock",'Madras Ledger'!$B25:$BI25)</f>
        <v>29.466666666666665</v>
      </c>
      <c r="C25" s="16">
        <f>AVERAGEIF('Madras Ledger'!$B$3:$BI$3,"Sales",'Madras Ledger'!$B25:$BI25)</f>
        <v>10.266666666666667</v>
      </c>
      <c r="D25" s="16">
        <f t="shared" si="0"/>
        <v>2.8701298701298699</v>
      </c>
    </row>
    <row r="26" spans="1:4" x14ac:dyDescent="0.3">
      <c r="A26" s="3" t="s">
        <v>7</v>
      </c>
      <c r="B26" s="16">
        <f>AVERAGEIF('Madras Ledger'!$B$3:$BI$3,"Open Stock",'Madras Ledger'!$B26:$BI26)</f>
        <v>18.8</v>
      </c>
      <c r="C26" s="16">
        <f>AVERAGEIF('Madras Ledger'!$B$3:$BI$3,"Sales",'Madras Ledger'!$B26:$BI26)</f>
        <v>7.666666666666667</v>
      </c>
      <c r="D26" s="16">
        <f t="shared" si="0"/>
        <v>2.4521739130434783</v>
      </c>
    </row>
    <row r="27" spans="1:4" x14ac:dyDescent="0.3">
      <c r="A27" s="3" t="s">
        <v>8</v>
      </c>
      <c r="B27" s="16">
        <f>AVERAGEIF('Madras Ledger'!$B$3:$BI$3,"Open Stock",'Madras Ledger'!$B27:$BI27)</f>
        <v>17.133333333333333</v>
      </c>
      <c r="C27" s="16">
        <f>AVERAGEIF('Madras Ledger'!$B$3:$BI$3,"Sales",'Madras Ledger'!$B27:$BI27)</f>
        <v>5.8</v>
      </c>
      <c r="D27" s="16">
        <f t="shared" si="0"/>
        <v>2.9540229885057472</v>
      </c>
    </row>
    <row r="28" spans="1:4" x14ac:dyDescent="0.3">
      <c r="A28" s="3" t="s">
        <v>9</v>
      </c>
      <c r="B28" s="16">
        <f>AVERAGEIF('Madras Ledger'!$B$3:$BI$3,"Open Stock",'Madras Ledger'!$B28:$BI28)</f>
        <v>15.466666666666667</v>
      </c>
      <c r="C28" s="16">
        <f>AVERAGEIF('Madras Ledger'!$B$3:$BI$3,"Sales",'Madras Ledger'!$B28:$BI28)</f>
        <v>3.8666666666666667</v>
      </c>
      <c r="D28" s="16">
        <f t="shared" si="0"/>
        <v>4</v>
      </c>
    </row>
    <row r="29" spans="1:4" x14ac:dyDescent="0.3">
      <c r="A29" s="3" t="s">
        <v>10</v>
      </c>
      <c r="B29" s="16">
        <f>AVERAGEIF('Madras Ledger'!$B$3:$BI$3,"Open Stock",'Madras Ledger'!$B29:$BI29)</f>
        <v>12.8</v>
      </c>
      <c r="C29" s="16">
        <f>AVERAGEIF('Madras Ledger'!$B$3:$BI$3,"Sales",'Madras Ledger'!$B29:$BI29)</f>
        <v>2.4666666666666668</v>
      </c>
      <c r="D29" s="16">
        <f t="shared" si="0"/>
        <v>5.1891891891891895</v>
      </c>
    </row>
    <row r="30" spans="1:4" x14ac:dyDescent="0.3">
      <c r="A30" s="3" t="s">
        <v>11</v>
      </c>
      <c r="B30" s="16">
        <f>AVERAGEIF('Madras Ledger'!$B$3:$BI$3,"Open Stock",'Madras Ledger'!$B30:$BI30)</f>
        <v>14.866666666666667</v>
      </c>
      <c r="C30" s="16">
        <f>AVERAGEIF('Madras Ledger'!$B$3:$BI$3,"Sales",'Madras Ledger'!$B30:$BI30)</f>
        <v>2.4</v>
      </c>
      <c r="D30" s="16">
        <f t="shared" si="0"/>
        <v>6.1944444444444446</v>
      </c>
    </row>
    <row r="31" spans="1:4" x14ac:dyDescent="0.3">
      <c r="A31" s="3" t="s">
        <v>12</v>
      </c>
      <c r="B31" s="16">
        <f>AVERAGEIF('Madras Ledger'!$B$3:$BI$3,"Open Stock",'Madras Ledger'!$B31:$BI31)</f>
        <v>11.933333333333334</v>
      </c>
      <c r="C31" s="16">
        <f>AVERAGEIF('Madras Ledger'!$B$3:$BI$3,"Sales",'Madras Ledger'!$B31:$BI31)</f>
        <v>0.33333333333333331</v>
      </c>
      <c r="D31" s="16">
        <f t="shared" si="0"/>
        <v>35.800000000000004</v>
      </c>
    </row>
    <row r="32" spans="1:4" x14ac:dyDescent="0.3">
      <c r="A32" s="3" t="s">
        <v>14</v>
      </c>
      <c r="B32" s="16">
        <f>AVERAGEIF('Madras Ledger'!$B$3:$BI$3,"Open Stock",'Madras Ledger'!$B32:$BI32)</f>
        <v>13.4</v>
      </c>
      <c r="C32" s="16">
        <f>AVERAGEIF('Madras Ledger'!$B$3:$BI$3,"Sales",'Madras Ledger'!$B32:$BI32)</f>
        <v>0.4</v>
      </c>
      <c r="D32" s="16">
        <f t="shared" si="0"/>
        <v>33.5</v>
      </c>
    </row>
    <row r="33" spans="1:4" x14ac:dyDescent="0.3">
      <c r="A33" s="3" t="s">
        <v>16</v>
      </c>
      <c r="B33" s="16">
        <f>AVERAGEIF('Madras Ledger'!$B$3:$BI$3,"Open Stock",'Madras Ledger'!$B33:$BI33)</f>
        <v>13.4</v>
      </c>
      <c r="C33" s="16">
        <f>AVERAGEIF('Madras Ledger'!$B$3:$BI$3,"Sales",'Madras Ledger'!$B33:$BI33)</f>
        <v>0.26666666666666666</v>
      </c>
      <c r="D33" s="16">
        <f t="shared" si="0"/>
        <v>50.25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30" zoomScaleNormal="130" workbookViewId="0">
      <selection activeCell="E11" sqref="E11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4.77734375" bestFit="1" customWidth="1"/>
    <col min="5" max="5" width="10.21875" bestFit="1" customWidth="1"/>
    <col min="6" max="6" width="10.33203125" bestFit="1" customWidth="1"/>
    <col min="7" max="7" width="12.33203125" bestFit="1" customWidth="1"/>
    <col min="8" max="8" width="8.88671875" customWidth="1"/>
    <col min="9" max="9" width="24.33203125" bestFit="1" customWidth="1"/>
    <col min="10" max="10" width="10.33203125" bestFit="1" customWidth="1"/>
  </cols>
  <sheetData>
    <row r="1" spans="1:11" x14ac:dyDescent="0.3">
      <c r="A1" s="6" t="s">
        <v>1</v>
      </c>
      <c r="B1" t="s">
        <v>11</v>
      </c>
    </row>
    <row r="3" spans="1:11" x14ac:dyDescent="0.3">
      <c r="A3" s="6" t="s">
        <v>105</v>
      </c>
      <c r="B3" t="s">
        <v>117</v>
      </c>
      <c r="C3" t="s">
        <v>132</v>
      </c>
      <c r="F3" t="s">
        <v>144</v>
      </c>
      <c r="G3" s="16" t="s">
        <v>151</v>
      </c>
      <c r="I3" t="s">
        <v>148</v>
      </c>
      <c r="J3" t="s">
        <v>144</v>
      </c>
      <c r="K3" s="15" t="s">
        <v>146</v>
      </c>
    </row>
    <row r="4" spans="1:11" x14ac:dyDescent="0.3">
      <c r="A4" s="13">
        <v>44287</v>
      </c>
      <c r="B4" s="7">
        <v>8</v>
      </c>
      <c r="C4">
        <f>B4</f>
        <v>8</v>
      </c>
      <c r="F4">
        <f>VLOOKUP(B1,'OPN STK'!$A$1:$E$31,5,FALSE)</f>
        <v>23</v>
      </c>
      <c r="G4" s="16">
        <f>F4/(GETPIVOTDATA("Sales",$A$3)/15)</f>
        <v>2.9487179487179489</v>
      </c>
      <c r="I4" s="11" t="s">
        <v>145</v>
      </c>
      <c r="J4" s="11">
        <v>23</v>
      </c>
      <c r="K4" s="14" t="s">
        <v>147</v>
      </c>
    </row>
    <row r="5" spans="1:11" x14ac:dyDescent="0.3">
      <c r="A5" s="13">
        <v>44288</v>
      </c>
      <c r="B5" s="7">
        <v>6</v>
      </c>
      <c r="C5">
        <f>C4+B5</f>
        <v>14</v>
      </c>
    </row>
    <row r="6" spans="1:11" x14ac:dyDescent="0.3">
      <c r="A6" s="13">
        <v>44289</v>
      </c>
      <c r="B6" s="7">
        <v>10</v>
      </c>
      <c r="C6">
        <f t="shared" ref="C6:C18" si="0">C5+B6</f>
        <v>24</v>
      </c>
    </row>
    <row r="7" spans="1:11" x14ac:dyDescent="0.3">
      <c r="A7" s="13">
        <v>44290</v>
      </c>
      <c r="B7" s="7">
        <v>10</v>
      </c>
      <c r="C7">
        <f t="shared" si="0"/>
        <v>34</v>
      </c>
    </row>
    <row r="8" spans="1:11" x14ac:dyDescent="0.3">
      <c r="A8" s="13">
        <v>44291</v>
      </c>
      <c r="B8" s="7">
        <v>9</v>
      </c>
      <c r="C8">
        <f t="shared" si="0"/>
        <v>43</v>
      </c>
    </row>
    <row r="9" spans="1:11" x14ac:dyDescent="0.3">
      <c r="A9" s="13">
        <v>44292</v>
      </c>
      <c r="B9" s="7">
        <v>6</v>
      </c>
      <c r="C9">
        <f t="shared" si="0"/>
        <v>49</v>
      </c>
    </row>
    <row r="10" spans="1:11" x14ac:dyDescent="0.3">
      <c r="A10" s="13">
        <v>44293</v>
      </c>
      <c r="B10" s="7">
        <v>7</v>
      </c>
      <c r="C10">
        <f t="shared" si="0"/>
        <v>56</v>
      </c>
    </row>
    <row r="11" spans="1:11" x14ac:dyDescent="0.3">
      <c r="A11" s="13">
        <v>44294</v>
      </c>
      <c r="B11" s="7">
        <v>8</v>
      </c>
      <c r="C11">
        <f t="shared" si="0"/>
        <v>64</v>
      </c>
    </row>
    <row r="12" spans="1:11" x14ac:dyDescent="0.3">
      <c r="A12" s="13">
        <v>44295</v>
      </c>
      <c r="B12" s="7">
        <v>6</v>
      </c>
      <c r="C12">
        <f t="shared" si="0"/>
        <v>70</v>
      </c>
    </row>
    <row r="13" spans="1:11" x14ac:dyDescent="0.3">
      <c r="A13" s="13">
        <v>44296</v>
      </c>
      <c r="B13" s="7">
        <v>6</v>
      </c>
      <c r="C13">
        <f t="shared" si="0"/>
        <v>76</v>
      </c>
    </row>
    <row r="14" spans="1:11" x14ac:dyDescent="0.3">
      <c r="A14" s="13">
        <v>44297</v>
      </c>
      <c r="B14" s="7">
        <v>10</v>
      </c>
      <c r="C14">
        <f t="shared" si="0"/>
        <v>86</v>
      </c>
    </row>
    <row r="15" spans="1:11" x14ac:dyDescent="0.3">
      <c r="A15" s="13">
        <v>44298</v>
      </c>
      <c r="B15" s="7">
        <v>9</v>
      </c>
      <c r="C15">
        <f t="shared" si="0"/>
        <v>95</v>
      </c>
    </row>
    <row r="16" spans="1:11" x14ac:dyDescent="0.3">
      <c r="A16" s="13">
        <v>44299</v>
      </c>
      <c r="B16" s="7">
        <v>7</v>
      </c>
      <c r="C16">
        <f t="shared" si="0"/>
        <v>102</v>
      </c>
    </row>
    <row r="17" spans="1:3" x14ac:dyDescent="0.3">
      <c r="A17" s="13">
        <v>44300</v>
      </c>
      <c r="B17" s="7">
        <v>8</v>
      </c>
      <c r="C17">
        <f t="shared" si="0"/>
        <v>110</v>
      </c>
    </row>
    <row r="18" spans="1:3" x14ac:dyDescent="0.3">
      <c r="A18" s="13">
        <v>44301</v>
      </c>
      <c r="B18" s="7">
        <v>7</v>
      </c>
      <c r="C18">
        <f t="shared" si="0"/>
        <v>117</v>
      </c>
    </row>
    <row r="19" spans="1:3" x14ac:dyDescent="0.3">
      <c r="A19" s="3" t="s">
        <v>106</v>
      </c>
      <c r="B19" s="7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SKU Master</vt:lpstr>
      <vt:lpstr>Sales Data</vt:lpstr>
      <vt:lpstr>OPN STK</vt:lpstr>
      <vt:lpstr>Stock Transfer</vt:lpstr>
      <vt:lpstr>Day-wise SKU-wise  Daily ouflow</vt:lpstr>
      <vt:lpstr>Madras Ledger</vt:lpstr>
      <vt:lpstr>Cochin Ledger</vt:lpstr>
      <vt:lpstr>Madras Days of Inventory</vt:lpstr>
      <vt:lpstr>Days of Inventory Coverage</vt:lpstr>
      <vt:lpstr>Revenue Growth</vt:lpstr>
      <vt:lpstr>Revenue Pareto</vt:lpstr>
      <vt:lpstr>Revenue vs Volume</vt:lpstr>
      <vt:lpstr>Sum Of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Vinayak Karandikar</dc:creator>
  <cp:lastModifiedBy>ASUS</cp:lastModifiedBy>
  <dcterms:created xsi:type="dcterms:W3CDTF">2021-05-18T10:35:09Z</dcterms:created>
  <dcterms:modified xsi:type="dcterms:W3CDTF">2023-03-16T09:06:35Z</dcterms:modified>
</cp:coreProperties>
</file>