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tthewhurlock/Downloads/"/>
    </mc:Choice>
  </mc:AlternateContent>
  <xr:revisionPtr revIDLastSave="0" documentId="13_ncr:1_{5D571975-1AB8-E343-AFFB-8DF507EF692E}" xr6:coauthVersionLast="46" xr6:coauthVersionMax="46" xr10:uidLastSave="{00000000-0000-0000-0000-000000000000}"/>
  <bookViews>
    <workbookView xWindow="0" yWindow="460" windowWidth="25440" windowHeight="14160" activeTab="3" xr2:uid="{8B28FD05-EA47-EF44-BDA4-8F4B36ED1E7E}"/>
  </bookViews>
  <sheets>
    <sheet name="Raw_Data" sheetId="1" r:id="rId1"/>
    <sheet name="Refined_data_and_plots" sheetId="2" r:id="rId2"/>
    <sheet name="Key_demographic_points" sheetId="5" r:id="rId3"/>
    <sheet name="Teenage_Single_Mother_and_Incom" sheetId="4" r:id="rId4"/>
    <sheet name="Stayed_in_CZ" sheetId="7" r:id="rId5"/>
  </sheets>
  <calcPr calcId="181029"/>
  <pivotCaches>
    <pivotCache cacheId="15" r:id="rId6"/>
    <pivotCache cacheId="18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2" l="1"/>
  <c r="M23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" i="2"/>
  <c r="K45" i="2"/>
  <c r="K46" i="2"/>
  <c r="K47" i="2"/>
  <c r="K48" i="2"/>
  <c r="C31" i="2"/>
  <c r="D31" i="2"/>
  <c r="F31" i="2"/>
  <c r="F46" i="2" s="1"/>
  <c r="F48" i="2"/>
  <c r="F47" i="2"/>
  <c r="F45" i="2"/>
  <c r="F28" i="2"/>
  <c r="F29" i="2"/>
  <c r="F30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27" i="2"/>
  <c r="D28" i="2"/>
  <c r="D29" i="2"/>
  <c r="D30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27" i="2"/>
  <c r="C28" i="2"/>
  <c r="C29" i="2"/>
  <c r="C30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27" i="2"/>
  <c r="D21" i="2"/>
  <c r="E21" i="2"/>
  <c r="F21" i="2"/>
  <c r="G21" i="2"/>
  <c r="H21" i="2"/>
  <c r="I21" i="2"/>
  <c r="J21" i="2"/>
  <c r="K21" i="2"/>
  <c r="L21" i="2"/>
  <c r="D22" i="2"/>
  <c r="E22" i="2"/>
  <c r="F22" i="2"/>
  <c r="G22" i="2"/>
  <c r="H22" i="2"/>
  <c r="I22" i="2"/>
  <c r="J22" i="2"/>
  <c r="K22" i="2"/>
  <c r="L22" i="2"/>
  <c r="D23" i="2"/>
  <c r="E23" i="2"/>
  <c r="F23" i="2"/>
  <c r="G23" i="2"/>
  <c r="H23" i="2"/>
  <c r="I23" i="2"/>
  <c r="J23" i="2"/>
  <c r="K23" i="2"/>
  <c r="L23" i="2"/>
  <c r="D24" i="2"/>
  <c r="E24" i="2"/>
  <c r="F24" i="2"/>
  <c r="G24" i="2"/>
  <c r="H24" i="2"/>
  <c r="I24" i="2"/>
  <c r="J24" i="2"/>
  <c r="K24" i="2"/>
  <c r="L24" i="2"/>
  <c r="C24" i="2"/>
  <c r="C23" i="2"/>
  <c r="C22" i="2"/>
  <c r="C21" i="2"/>
</calcChain>
</file>

<file path=xl/sharedStrings.xml><?xml version="1.0" encoding="utf-8"?>
<sst xmlns="http://schemas.openxmlformats.org/spreadsheetml/2006/main" count="131" uniqueCount="38">
  <si>
    <t>Name</t>
  </si>
  <si>
    <t>Lewes, DE</t>
  </si>
  <si>
    <t>Household Income</t>
  </si>
  <si>
    <t>Employment Rate</t>
  </si>
  <si>
    <t>Median Rent</t>
  </si>
  <si>
    <t>Poverty Rate</t>
  </si>
  <si>
    <t>Fraction Non-White</t>
  </si>
  <si>
    <t>Baltimore, MD</t>
  </si>
  <si>
    <t>tract</t>
  </si>
  <si>
    <t>% Stayed in Commuting Zone</t>
  </si>
  <si>
    <t>Fraction Single Parent (2012-2016)</t>
  </si>
  <si>
    <t>Teenage Birth Rate</t>
  </si>
  <si>
    <t>Household Income Stayed in Commuting Zone</t>
  </si>
  <si>
    <t>Balt Mean</t>
  </si>
  <si>
    <t>Balt StdDev</t>
  </si>
  <si>
    <t>Lewes Mean</t>
  </si>
  <si>
    <t>Lewes StdDev</t>
  </si>
  <si>
    <t>Individual_Income_Excluding_Spouse_rP_gF_pall</t>
  </si>
  <si>
    <t>Household vs Stayed Household</t>
  </si>
  <si>
    <t>H vs SH %</t>
  </si>
  <si>
    <t>Individual Income</t>
  </si>
  <si>
    <t>Individual income after rent</t>
  </si>
  <si>
    <t>Grand Total</t>
  </si>
  <si>
    <t>Row Labels</t>
  </si>
  <si>
    <t>Average of Employment Rate</t>
  </si>
  <si>
    <t>Average of Household Income</t>
  </si>
  <si>
    <t>Average of % Stayed in Commuting Zone</t>
  </si>
  <si>
    <t>Average of Household Income Stayed in Commuting Zone</t>
  </si>
  <si>
    <t>Average of Teenage Birth Rate</t>
  </si>
  <si>
    <t>Average of Fraction Single Parent (2012-2016)</t>
  </si>
  <si>
    <t>Average of Poverty Rate</t>
  </si>
  <si>
    <t>Average of Individual Income</t>
  </si>
  <si>
    <t>Average of Median Rent</t>
  </si>
  <si>
    <t>Average of Fraction Non-White</t>
  </si>
  <si>
    <t>Location</t>
  </si>
  <si>
    <t>Income in CZ Over Household Income</t>
  </si>
  <si>
    <t>Average of Income in CZ Over Household Income</t>
  </si>
  <si>
    <t>Approx Pop Densities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</si>
</sst>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0"/>
    <numFmt numFmtId="176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38">
    <dxf>
      <numFmt numFmtId="176" formatCode="&quot;$&quot;#,##0.00"/>
    </dxf>
    <dxf>
      <numFmt numFmtId="2" formatCode="0.00"/>
    </dxf>
    <dxf>
      <numFmt numFmtId="176" formatCode="&quot;$&quot;#,##0.00"/>
    </dxf>
    <dxf>
      <numFmt numFmtId="2" formatCode="0.00"/>
    </dxf>
    <dxf>
      <numFmt numFmtId="176" formatCode="&quot;$&quot;#,##0.00"/>
    </dxf>
    <dxf>
      <numFmt numFmtId="2" formatCode="0.00"/>
    </dxf>
    <dxf>
      <numFmt numFmtId="176" formatCode="&quot;$&quot;#,##0.00"/>
    </dxf>
    <dxf>
      <numFmt numFmtId="171" formatCode="0.0000"/>
    </dxf>
    <dxf>
      <numFmt numFmtId="2" formatCode="0.00"/>
    </dxf>
    <dxf>
      <numFmt numFmtId="176" formatCode="&quot;$&quot;#,##0.00"/>
    </dxf>
    <dxf>
      <numFmt numFmtId="171" formatCode="0.0000"/>
    </dxf>
    <dxf>
      <numFmt numFmtId="171" formatCode="0.0000"/>
    </dxf>
    <dxf>
      <numFmt numFmtId="2" formatCode="0.00"/>
    </dxf>
    <dxf>
      <numFmt numFmtId="176" formatCode="&quot;$&quot;#,##0.00"/>
    </dxf>
    <dxf>
      <numFmt numFmtId="171" formatCode="0.0000"/>
    </dxf>
    <dxf>
      <numFmt numFmtId="171" formatCode="0.0000"/>
    </dxf>
    <dxf>
      <numFmt numFmtId="2" formatCode="0.00"/>
    </dxf>
    <dxf>
      <numFmt numFmtId="176" formatCode="&quot;$&quot;#,##0.00"/>
    </dxf>
    <dxf>
      <numFmt numFmtId="171" formatCode="0.0000"/>
    </dxf>
    <dxf>
      <numFmt numFmtId="171" formatCode="0.0000"/>
    </dxf>
    <dxf>
      <numFmt numFmtId="2" formatCode="0.00"/>
    </dxf>
    <dxf>
      <numFmt numFmtId="176" formatCode="&quot;$&quot;#,##0.00"/>
    </dxf>
    <dxf>
      <numFmt numFmtId="176" formatCode="&quot;$&quot;#,##0.00"/>
    </dxf>
    <dxf>
      <numFmt numFmtId="177" formatCode="0.000"/>
    </dxf>
    <dxf>
      <numFmt numFmtId="2" formatCode="0.00"/>
    </dxf>
    <dxf>
      <numFmt numFmtId="171" formatCode="0.0000"/>
    </dxf>
    <dxf>
      <numFmt numFmtId="170" formatCode="0.00000"/>
    </dxf>
    <dxf>
      <numFmt numFmtId="169" formatCode="0.000000"/>
    </dxf>
    <dxf>
      <numFmt numFmtId="168" formatCode="0.0000000"/>
    </dxf>
    <dxf>
      <numFmt numFmtId="172" formatCode="0.00000000"/>
    </dxf>
    <dxf>
      <numFmt numFmtId="2" formatCode="0.00"/>
    </dxf>
    <dxf>
      <numFmt numFmtId="2" formatCode="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Baltimore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Refined_data_and_plots!$I$2:$I$13</c:f>
              <c:numCache>
                <c:formatCode>General</c:formatCode>
                <c:ptCount val="12"/>
                <c:pt idx="0">
                  <c:v>0.40839999999999999</c:v>
                </c:pt>
                <c:pt idx="1">
                  <c:v>0.84870000000000001</c:v>
                </c:pt>
                <c:pt idx="2">
                  <c:v>0.97760000000000002</c:v>
                </c:pt>
                <c:pt idx="3">
                  <c:v>0.18459999999999999</c:v>
                </c:pt>
                <c:pt idx="5">
                  <c:v>0.59860000000000002</c:v>
                </c:pt>
                <c:pt idx="6">
                  <c:v>0.51949999999999996</c:v>
                </c:pt>
                <c:pt idx="7">
                  <c:v>0.56899999999999995</c:v>
                </c:pt>
                <c:pt idx="8">
                  <c:v>0.30070000000000002</c:v>
                </c:pt>
                <c:pt idx="9">
                  <c:v>0.85909999999999997</c:v>
                </c:pt>
                <c:pt idx="10">
                  <c:v>0.40100000000000002</c:v>
                </c:pt>
                <c:pt idx="11">
                  <c:v>0.34870000000000001</c:v>
                </c:pt>
              </c:numCache>
            </c:numRef>
          </c:xVal>
          <c:yVal>
            <c:numRef>
              <c:f>Refined_data_and_plots!$G$2:$G$13</c:f>
              <c:numCache>
                <c:formatCode>General</c:formatCode>
                <c:ptCount val="12"/>
                <c:pt idx="0">
                  <c:v>0.23710000000000001</c:v>
                </c:pt>
                <c:pt idx="1">
                  <c:v>0.35880000000000001</c:v>
                </c:pt>
                <c:pt idx="2">
                  <c:v>0.43140000000000001</c:v>
                </c:pt>
                <c:pt idx="3">
                  <c:v>0.21479999999999999</c:v>
                </c:pt>
                <c:pt idx="4">
                  <c:v>0.36020000000000002</c:v>
                </c:pt>
                <c:pt idx="5">
                  <c:v>0.28260000000000002</c:v>
                </c:pt>
                <c:pt idx="6">
                  <c:v>0.1106</c:v>
                </c:pt>
                <c:pt idx="7">
                  <c:v>0.18160000000000001</c:v>
                </c:pt>
                <c:pt idx="8">
                  <c:v>7.9699999999999993E-2</c:v>
                </c:pt>
                <c:pt idx="9">
                  <c:v>0.2046</c:v>
                </c:pt>
                <c:pt idx="10">
                  <c:v>5.1499999999999997E-2</c:v>
                </c:pt>
                <c:pt idx="11">
                  <c:v>0.121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47-9945-B74D-33D573D249FD}"/>
            </c:ext>
          </c:extLst>
        </c:ser>
        <c:ser>
          <c:idx val="1"/>
          <c:order val="1"/>
          <c:tx>
            <c:v>Lewes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Refined_data_and_plots!$I$14:$I$19</c:f>
              <c:numCache>
                <c:formatCode>General</c:formatCode>
                <c:ptCount val="6"/>
                <c:pt idx="0">
                  <c:v>0.15970000000000001</c:v>
                </c:pt>
                <c:pt idx="1">
                  <c:v>0.23780000000000001</c:v>
                </c:pt>
                <c:pt idx="2">
                  <c:v>0.40889999999999999</c:v>
                </c:pt>
                <c:pt idx="3">
                  <c:v>0.32119999999999999</c:v>
                </c:pt>
                <c:pt idx="4">
                  <c:v>0.24729999999999999</c:v>
                </c:pt>
                <c:pt idx="5">
                  <c:v>0.17530000000000001</c:v>
                </c:pt>
              </c:numCache>
            </c:numRef>
          </c:xVal>
          <c:yVal>
            <c:numRef>
              <c:f>Refined_data_and_plots!$G$14:$G$19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5.2600000000000001E-2</c:v>
                </c:pt>
                <c:pt idx="2">
                  <c:v>4.9000000000000002E-2</c:v>
                </c:pt>
                <c:pt idx="3">
                  <c:v>9.9900000000000003E-2</c:v>
                </c:pt>
                <c:pt idx="4">
                  <c:v>6.83E-2</c:v>
                </c:pt>
                <c:pt idx="5">
                  <c:v>0.1048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47-9945-B74D-33D573D24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346944"/>
        <c:axId val="2142768144"/>
      </c:scatterChart>
      <c:valAx>
        <c:axId val="214234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of Single Parents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768144"/>
        <c:crosses val="autoZero"/>
        <c:crossBetween val="midCat"/>
      </c:valAx>
      <c:valAx>
        <c:axId val="21427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Poverty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4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Baltimore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Refined_data_and_plots!$J$2:$J$13</c:f>
              <c:numCache>
                <c:formatCode>General</c:formatCode>
                <c:ptCount val="12"/>
                <c:pt idx="0">
                  <c:v>0.51239999999999997</c:v>
                </c:pt>
                <c:pt idx="1">
                  <c:v>0.4677</c:v>
                </c:pt>
                <c:pt idx="2">
                  <c:v>0.62790000000000001</c:v>
                </c:pt>
                <c:pt idx="3">
                  <c:v>0.29570000000000002</c:v>
                </c:pt>
                <c:pt idx="4">
                  <c:v>8.8099999999999998E-2</c:v>
                </c:pt>
                <c:pt idx="5">
                  <c:v>0.43409999999999999</c:v>
                </c:pt>
                <c:pt idx="6">
                  <c:v>0.15759999999999999</c:v>
                </c:pt>
                <c:pt idx="7">
                  <c:v>0.24</c:v>
                </c:pt>
                <c:pt idx="8">
                  <c:v>0.1749</c:v>
                </c:pt>
                <c:pt idx="9">
                  <c:v>0.53269999999999995</c:v>
                </c:pt>
                <c:pt idx="10">
                  <c:v>0.14219999999999999</c:v>
                </c:pt>
                <c:pt idx="11">
                  <c:v>0.28670000000000001</c:v>
                </c:pt>
              </c:numCache>
            </c:numRef>
          </c:xVal>
          <c:yVal>
            <c:numRef>
              <c:f>Refined_data_and_plots!$G$2:$G$13</c:f>
              <c:numCache>
                <c:formatCode>General</c:formatCode>
                <c:ptCount val="12"/>
                <c:pt idx="0">
                  <c:v>0.23710000000000001</c:v>
                </c:pt>
                <c:pt idx="1">
                  <c:v>0.35880000000000001</c:v>
                </c:pt>
                <c:pt idx="2">
                  <c:v>0.43140000000000001</c:v>
                </c:pt>
                <c:pt idx="3">
                  <c:v>0.21479999999999999</c:v>
                </c:pt>
                <c:pt idx="4">
                  <c:v>0.36020000000000002</c:v>
                </c:pt>
                <c:pt idx="5">
                  <c:v>0.28260000000000002</c:v>
                </c:pt>
                <c:pt idx="6">
                  <c:v>0.1106</c:v>
                </c:pt>
                <c:pt idx="7">
                  <c:v>0.18160000000000001</c:v>
                </c:pt>
                <c:pt idx="8">
                  <c:v>7.9699999999999993E-2</c:v>
                </c:pt>
                <c:pt idx="9">
                  <c:v>0.2046</c:v>
                </c:pt>
                <c:pt idx="10">
                  <c:v>5.1499999999999997E-2</c:v>
                </c:pt>
                <c:pt idx="11">
                  <c:v>0.121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C1-3047-B77D-65F24C397A26}"/>
            </c:ext>
          </c:extLst>
        </c:ser>
        <c:ser>
          <c:idx val="1"/>
          <c:order val="1"/>
          <c:tx>
            <c:v>Lewes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Refined_data_and_plots!$J$14:$J$19</c:f>
              <c:numCache>
                <c:formatCode>General</c:formatCode>
                <c:ptCount val="6"/>
                <c:pt idx="0">
                  <c:v>0.14000000000000001</c:v>
                </c:pt>
                <c:pt idx="1">
                  <c:v>1.4E-2</c:v>
                </c:pt>
                <c:pt idx="2">
                  <c:v>9.6000000000000002E-2</c:v>
                </c:pt>
                <c:pt idx="3">
                  <c:v>0.14000000000000001</c:v>
                </c:pt>
                <c:pt idx="4">
                  <c:v>0.11</c:v>
                </c:pt>
                <c:pt idx="5">
                  <c:v>0.13</c:v>
                </c:pt>
              </c:numCache>
            </c:numRef>
          </c:xVal>
          <c:yVal>
            <c:numRef>
              <c:f>Refined_data_and_plots!$G$14:$G$19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5.2600000000000001E-2</c:v>
                </c:pt>
                <c:pt idx="2">
                  <c:v>4.9000000000000002E-2</c:v>
                </c:pt>
                <c:pt idx="3">
                  <c:v>9.9900000000000003E-2</c:v>
                </c:pt>
                <c:pt idx="4">
                  <c:v>6.83E-2</c:v>
                </c:pt>
                <c:pt idx="5">
                  <c:v>0.1048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C1-3047-B77D-65F24C397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346944"/>
        <c:axId val="2142768144"/>
      </c:scatterChart>
      <c:valAx>
        <c:axId val="214234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of Teen Mothers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768144"/>
        <c:crosses val="autoZero"/>
        <c:crossBetween val="midCat"/>
      </c:valAx>
      <c:valAx>
        <c:axId val="21427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Poverty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4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Baltimore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Refined_data_and_plots!$J$2:$J$13</c:f>
              <c:numCache>
                <c:formatCode>General</c:formatCode>
                <c:ptCount val="12"/>
                <c:pt idx="0">
                  <c:v>0.51239999999999997</c:v>
                </c:pt>
                <c:pt idx="1">
                  <c:v>0.4677</c:v>
                </c:pt>
                <c:pt idx="2">
                  <c:v>0.62790000000000001</c:v>
                </c:pt>
                <c:pt idx="3">
                  <c:v>0.29570000000000002</c:v>
                </c:pt>
                <c:pt idx="4">
                  <c:v>8.8099999999999998E-2</c:v>
                </c:pt>
                <c:pt idx="5">
                  <c:v>0.43409999999999999</c:v>
                </c:pt>
                <c:pt idx="6">
                  <c:v>0.15759999999999999</c:v>
                </c:pt>
                <c:pt idx="7">
                  <c:v>0.24</c:v>
                </c:pt>
                <c:pt idx="8">
                  <c:v>0.1749</c:v>
                </c:pt>
                <c:pt idx="9">
                  <c:v>0.53269999999999995</c:v>
                </c:pt>
                <c:pt idx="10">
                  <c:v>0.14219999999999999</c:v>
                </c:pt>
                <c:pt idx="11">
                  <c:v>0.28670000000000001</c:v>
                </c:pt>
              </c:numCache>
            </c:numRef>
          </c:xVal>
          <c:yVal>
            <c:numRef>
              <c:f>Refined_data_and_plots!$I$2:$I$13</c:f>
              <c:numCache>
                <c:formatCode>General</c:formatCode>
                <c:ptCount val="12"/>
                <c:pt idx="0">
                  <c:v>0.40839999999999999</c:v>
                </c:pt>
                <c:pt idx="1">
                  <c:v>0.84870000000000001</c:v>
                </c:pt>
                <c:pt idx="2">
                  <c:v>0.97760000000000002</c:v>
                </c:pt>
                <c:pt idx="3">
                  <c:v>0.18459999999999999</c:v>
                </c:pt>
                <c:pt idx="5">
                  <c:v>0.59860000000000002</c:v>
                </c:pt>
                <c:pt idx="6">
                  <c:v>0.51949999999999996</c:v>
                </c:pt>
                <c:pt idx="7">
                  <c:v>0.56899999999999995</c:v>
                </c:pt>
                <c:pt idx="8">
                  <c:v>0.30070000000000002</c:v>
                </c:pt>
                <c:pt idx="9">
                  <c:v>0.85909999999999997</c:v>
                </c:pt>
                <c:pt idx="10">
                  <c:v>0.40100000000000002</c:v>
                </c:pt>
                <c:pt idx="11">
                  <c:v>0.34870000000000001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82-434C-A495-0DFB26BB4D3C}"/>
            </c:ext>
          </c:extLst>
        </c:ser>
        <c:ser>
          <c:idx val="1"/>
          <c:order val="1"/>
          <c:tx>
            <c:v>Lewes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Refined_data_and_plots!$J$14:$J$19</c:f>
              <c:numCache>
                <c:formatCode>General</c:formatCode>
                <c:ptCount val="6"/>
                <c:pt idx="0">
                  <c:v>0.14000000000000001</c:v>
                </c:pt>
                <c:pt idx="1">
                  <c:v>1.4E-2</c:v>
                </c:pt>
                <c:pt idx="2">
                  <c:v>9.6000000000000002E-2</c:v>
                </c:pt>
                <c:pt idx="3">
                  <c:v>0.14000000000000001</c:v>
                </c:pt>
                <c:pt idx="4">
                  <c:v>0.11</c:v>
                </c:pt>
                <c:pt idx="5">
                  <c:v>0.13</c:v>
                </c:pt>
              </c:numCache>
            </c:numRef>
          </c:xVal>
          <c:yVal>
            <c:numRef>
              <c:f>Refined_data_and_plots!$I$14:$I$19</c:f>
              <c:numCache>
                <c:formatCode>General</c:formatCode>
                <c:ptCount val="6"/>
                <c:pt idx="0">
                  <c:v>0.15970000000000001</c:v>
                </c:pt>
                <c:pt idx="1">
                  <c:v>0.23780000000000001</c:v>
                </c:pt>
                <c:pt idx="2">
                  <c:v>0.40889999999999999</c:v>
                </c:pt>
                <c:pt idx="3">
                  <c:v>0.32119999999999999</c:v>
                </c:pt>
                <c:pt idx="4">
                  <c:v>0.24729999999999999</c:v>
                </c:pt>
                <c:pt idx="5">
                  <c:v>0.17530000000000001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82-434C-A495-0DFB26BB4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346944"/>
        <c:axId val="2142768144"/>
      </c:scatterChart>
      <c:valAx>
        <c:axId val="214234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Freuency of Teen Mothers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768144"/>
        <c:crosses val="autoZero"/>
        <c:crossBetween val="midCat"/>
      </c:valAx>
      <c:valAx>
        <c:axId val="21427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of Single Parents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4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152400</xdr:colOff>
      <xdr:row>16</xdr:row>
      <xdr:rowOff>0</xdr:rowOff>
    </xdr:from>
    <xdr:to>
      <xdr:col>22</xdr:col>
      <xdr:colOff>596900</xdr:colOff>
      <xdr:row>31</xdr:row>
      <xdr:rowOff>177800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42F5820-2787-F44B-9E0C-5A663DAA1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584200</xdr:colOff>
      <xdr:row>16</xdr:row>
      <xdr:rowOff>0</xdr:rowOff>
    </xdr:from>
    <xdr:to>
      <xdr:col>28</xdr:col>
      <xdr:colOff>457200</xdr:colOff>
      <xdr:row>31</xdr:row>
      <xdr:rowOff>177800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0653F20-32C0-1044-B38C-5E53CF55F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673100</xdr:colOff>
      <xdr:row>0</xdr:row>
      <xdr:rowOff>38100</xdr:rowOff>
    </xdr:from>
    <xdr:to>
      <xdr:col>28</xdr:col>
      <xdr:colOff>292100</xdr:colOff>
      <xdr:row>13</xdr:row>
      <xdr:rowOff>139700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710AAFA-ED16-E04E-90C2-C8EA77C17F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 Hurlock" refreshedDate="44237.792773263885" createdVersion="6" refreshedVersion="6" minRefreshableVersion="3" recordCount="18" xr:uid="{CEB3560A-FF70-1548-9D94-942AD3782DA0}">
  <cacheSource type="worksheet">
    <worksheetSource ref="A1:L19" sheet="Refined_data_and_plots"/>
  </cacheSource>
  <cacheFields count="12">
    <cacheField name="tract" numFmtId="0">
      <sharedItems containsSemiMixedTypes="0" containsString="0" containsNumber="1" containsInteger="1" minValue="10005050803" maxValue="24510280401" count="18">
        <n v="24510060200"/>
        <n v="24510070100"/>
        <n v="24510100200"/>
        <n v="24510120201"/>
        <n v="24510120202"/>
        <n v="24510200600"/>
        <n v="24510220100"/>
        <n v="24510230100"/>
        <n v="24510260900"/>
        <n v="24510271001"/>
        <n v="24510272003"/>
        <n v="24510280401"/>
        <n v="10005050803"/>
        <n v="10005050901"/>
        <n v="10005050902"/>
        <n v="10005051004"/>
        <n v="10005051005"/>
        <n v="10005051006"/>
      </sharedItems>
    </cacheField>
    <cacheField name="Name" numFmtId="0">
      <sharedItems count="2">
        <s v="Baltimore, MD"/>
        <s v="Lewes, DE"/>
      </sharedItems>
    </cacheField>
    <cacheField name="Household Income" numFmtId="0">
      <sharedItems containsSemiMixedTypes="0" containsString="0" containsNumber="1" containsInteger="1" minValue="22044" maxValue="56579" count="18">
        <n v="27428"/>
        <n v="26665"/>
        <n v="22044"/>
        <n v="42038"/>
        <n v="56579"/>
        <n v="27333"/>
        <n v="45384"/>
        <n v="25469"/>
        <n v="34243"/>
        <n v="26573"/>
        <n v="47024"/>
        <n v="33141"/>
        <n v="42115"/>
        <n v="54283"/>
        <n v="51528"/>
        <n v="56399"/>
        <n v="47267"/>
        <n v="45896"/>
      </sharedItems>
    </cacheField>
    <cacheField name="Employment Rate" numFmtId="0">
      <sharedItems containsSemiMixedTypes="0" containsString="0" containsNumber="1" minValue="0.60299999999999998" maxValue="0.88580000000000003" count="18">
        <n v="0.69110000000000005"/>
        <n v="0.70550000000000002"/>
        <n v="0.61519999999999997"/>
        <n v="0.74260000000000004"/>
        <n v="0.77839999999999998"/>
        <n v="0.66110000000000002"/>
        <n v="0.77480000000000004"/>
        <n v="0.60299999999999998"/>
        <n v="0.73519999999999996"/>
        <n v="0.71389999999999998"/>
        <n v="0.66"/>
        <n v="0.78879999999999995"/>
        <n v="0.78720000000000001"/>
        <n v="0.88580000000000003"/>
        <n v="0.79490000000000005"/>
        <n v="0.77180000000000004"/>
        <n v="0.81520000000000004"/>
        <n v="0.76590000000000003"/>
      </sharedItems>
    </cacheField>
    <cacheField name="% Stayed in Commuting Zone" numFmtId="0">
      <sharedItems containsSemiMixedTypes="0" containsString="0" containsNumber="1" minValue="0.39219999999999999" maxValue="0.90349999999999997" count="18">
        <n v="0.85040000000000004"/>
        <n v="0.90349999999999997"/>
        <n v="0.89970000000000006"/>
        <n v="0.70209999999999995"/>
        <n v="0.39219999999999999"/>
        <n v="0.85009999999999997"/>
        <n v="0.66520000000000001"/>
        <n v="0.86770000000000003"/>
        <n v="0.86519999999999997"/>
        <n v="0.85929999999999995"/>
        <n v="0.66059999999999997"/>
        <n v="0.82010000000000005"/>
        <n v="0.69"/>
        <n v="0.61"/>
        <n v="0.6"/>
        <n v="0.66"/>
        <n v="0.68"/>
        <n v="0.67"/>
      </sharedItems>
    </cacheField>
    <cacheField name="Median Rent" numFmtId="0">
      <sharedItems containsSemiMixedTypes="0" containsString="0" containsNumber="1" containsInteger="1" minValue="417" maxValue="2070" count="18">
        <n v="1371"/>
        <n v="1122"/>
        <n v="417"/>
        <n v="1147"/>
        <n v="961"/>
        <n v="1094"/>
        <n v="1339"/>
        <n v="1344"/>
        <n v="2070"/>
        <n v="859"/>
        <n v="1130"/>
        <n v="798"/>
        <n v="1299"/>
        <n v="1170"/>
        <n v="1257"/>
        <n v="1198"/>
        <n v="1386"/>
        <n v="968"/>
      </sharedItems>
    </cacheField>
    <cacheField name="Poverty Rate" numFmtId="0">
      <sharedItems containsSemiMixedTypes="0" containsString="0" containsNumber="1" minValue="4.9000000000000002E-2" maxValue="0.43140000000000001" count="18">
        <n v="0.23710000000000001"/>
        <n v="0.35880000000000001"/>
        <n v="0.43140000000000001"/>
        <n v="0.21479999999999999"/>
        <n v="0.36020000000000002"/>
        <n v="0.28260000000000002"/>
        <n v="0.1106"/>
        <n v="0.18160000000000001"/>
        <n v="7.9699999999999993E-2"/>
        <n v="0.2046"/>
        <n v="5.1499999999999997E-2"/>
        <n v="0.121"/>
        <n v="7.0000000000000007E-2"/>
        <n v="5.2600000000000001E-2"/>
        <n v="4.9000000000000002E-2"/>
        <n v="9.9900000000000003E-2"/>
        <n v="6.83E-2"/>
        <n v="0.1048"/>
      </sharedItems>
    </cacheField>
    <cacheField name="Fraction Non-White" numFmtId="0">
      <sharedItems containsSemiMixedTypes="0" containsString="0" containsNumber="1" minValue="5.9499999999999997E-2" maxValue="0.99350000000000005"/>
    </cacheField>
    <cacheField name="Fraction Single Parent (2012-2016)" numFmtId="0">
      <sharedItems containsString="0" containsBlank="1" containsNumber="1" minValue="0.15970000000000001" maxValue="0.97760000000000002"/>
    </cacheField>
    <cacheField name="Teenage Birth Rate" numFmtId="0">
      <sharedItems containsSemiMixedTypes="0" containsString="0" containsNumber="1" minValue="1.4E-2" maxValue="0.62790000000000001" count="17">
        <n v="0.51239999999999997"/>
        <n v="0.4677"/>
        <n v="0.62790000000000001"/>
        <n v="0.29570000000000002"/>
        <n v="8.8099999999999998E-2"/>
        <n v="0.43409999999999999"/>
        <n v="0.15759999999999999"/>
        <n v="0.24"/>
        <n v="0.1749"/>
        <n v="0.53269999999999995"/>
        <n v="0.14219999999999999"/>
        <n v="0.28670000000000001"/>
        <n v="0.14000000000000001"/>
        <n v="1.4E-2"/>
        <n v="9.6000000000000002E-2"/>
        <n v="0.11"/>
        <n v="0.13"/>
      </sharedItems>
    </cacheField>
    <cacheField name="Household Income Stayed in Commuting Zone" numFmtId="0">
      <sharedItems containsSemiMixedTypes="0" containsString="0" containsNumber="1" containsInteger="1" minValue="18863" maxValue="47541" count="18">
        <n v="23680"/>
        <n v="23921"/>
        <n v="18863"/>
        <n v="36843"/>
        <n v="35701"/>
        <n v="23503"/>
        <n v="43074"/>
        <n v="20867"/>
        <n v="32774"/>
        <n v="21592"/>
        <n v="41529"/>
        <n v="30136"/>
        <n v="32286"/>
        <n v="47541"/>
        <n v="42274"/>
        <n v="40098"/>
        <n v="36465"/>
        <n v="37186"/>
      </sharedItems>
    </cacheField>
    <cacheField name="Individual Income" numFmtId="0">
      <sharedItems containsSemiMixedTypes="0" containsString="0" containsNumber="1" containsInteger="1" minValue="17969" maxValue="37303" count="18">
        <n v="22405"/>
        <n v="24111"/>
        <n v="20269"/>
        <n v="25191"/>
        <n v="37303"/>
        <n v="22238"/>
        <n v="33300"/>
        <n v="17969"/>
        <n v="26243"/>
        <n v="25095"/>
        <n v="28028"/>
        <n v="30025"/>
        <n v="27548"/>
        <n v="35082"/>
        <n v="30037"/>
        <n v="35169"/>
        <n v="32106"/>
        <n v="277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 Hurlock" refreshedDate="44238.43408298611" createdVersion="6" refreshedVersion="6" minRefreshableVersion="3" recordCount="18" xr:uid="{FDE5F4FB-3E81-B746-8536-F4ED5DF09C96}">
  <cacheSource type="worksheet">
    <worksheetSource ref="A1:M19" sheet="Refined_data_and_plots"/>
  </cacheSource>
  <cacheFields count="13">
    <cacheField name="tract" numFmtId="0">
      <sharedItems containsSemiMixedTypes="0" containsString="0" containsNumber="1" containsInteger="1" minValue="10005050803" maxValue="24510280401"/>
    </cacheField>
    <cacheField name="Name" numFmtId="0">
      <sharedItems count="2">
        <s v="Baltimore, MD"/>
        <s v="Lewes, DE"/>
      </sharedItems>
    </cacheField>
    <cacheField name="Household Income" numFmtId="0">
      <sharedItems containsSemiMixedTypes="0" containsString="0" containsNumber="1" containsInteger="1" minValue="22044" maxValue="56579"/>
    </cacheField>
    <cacheField name="Employment Rate" numFmtId="0">
      <sharedItems containsSemiMixedTypes="0" containsString="0" containsNumber="1" minValue="0.60299999999999998" maxValue="0.88580000000000003"/>
    </cacheField>
    <cacheField name="% Stayed in Commuting Zone" numFmtId="0">
      <sharedItems containsSemiMixedTypes="0" containsString="0" containsNumber="1" minValue="0.39219999999999999" maxValue="0.90349999999999997"/>
    </cacheField>
    <cacheField name="Median Rent" numFmtId="0">
      <sharedItems containsSemiMixedTypes="0" containsString="0" containsNumber="1" containsInteger="1" minValue="417" maxValue="2070"/>
    </cacheField>
    <cacheField name="Poverty Rate" numFmtId="0">
      <sharedItems containsSemiMixedTypes="0" containsString="0" containsNumber="1" minValue="4.9000000000000002E-2" maxValue="0.43140000000000001"/>
    </cacheField>
    <cacheField name="Fraction Non-White" numFmtId="0">
      <sharedItems containsSemiMixedTypes="0" containsString="0" containsNumber="1" minValue="5.9499999999999997E-2" maxValue="0.99350000000000005"/>
    </cacheField>
    <cacheField name="Fraction Single Parent (2012-2016)" numFmtId="0">
      <sharedItems containsString="0" containsBlank="1" containsNumber="1" minValue="0.15970000000000001" maxValue="0.97760000000000002"/>
    </cacheField>
    <cacheField name="Teenage Birth Rate" numFmtId="0">
      <sharedItems containsSemiMixedTypes="0" containsString="0" containsNumber="1" minValue="1.4E-2" maxValue="0.62790000000000001"/>
    </cacheField>
    <cacheField name="Household Income Stayed in Commuting Zone" numFmtId="0">
      <sharedItems containsSemiMixedTypes="0" containsString="0" containsNumber="1" containsInteger="1" minValue="18863" maxValue="47541"/>
    </cacheField>
    <cacheField name="Individual Income" numFmtId="0">
      <sharedItems containsSemiMixedTypes="0" containsString="0" containsNumber="1" containsInteger="1" minValue="17969" maxValue="37303"/>
    </cacheField>
    <cacheField name="Income in CZ Over Household Income" numFmtId="0">
      <sharedItems containsSemiMixedTypes="0" containsString="0" containsNumber="1" minValue="0.63099383163364497" maxValue="0.957100721315305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x v="0"/>
    <x v="0"/>
    <x v="0"/>
    <x v="0"/>
    <x v="0"/>
    <n v="0.71909999999999996"/>
    <n v="0.40839999999999999"/>
    <x v="0"/>
    <x v="0"/>
    <x v="0"/>
  </r>
  <r>
    <x v="1"/>
    <x v="0"/>
    <x v="1"/>
    <x v="1"/>
    <x v="1"/>
    <x v="1"/>
    <x v="1"/>
    <n v="0.95840000000000003"/>
    <n v="0.84870000000000001"/>
    <x v="1"/>
    <x v="1"/>
    <x v="1"/>
  </r>
  <r>
    <x v="2"/>
    <x v="0"/>
    <x v="2"/>
    <x v="2"/>
    <x v="2"/>
    <x v="2"/>
    <x v="2"/>
    <n v="0.99350000000000005"/>
    <n v="0.97760000000000002"/>
    <x v="2"/>
    <x v="2"/>
    <x v="2"/>
  </r>
  <r>
    <x v="3"/>
    <x v="0"/>
    <x v="3"/>
    <x v="3"/>
    <x v="3"/>
    <x v="3"/>
    <x v="3"/>
    <n v="0.32269999999999999"/>
    <n v="0.18459999999999999"/>
    <x v="3"/>
    <x v="3"/>
    <x v="3"/>
  </r>
  <r>
    <x v="4"/>
    <x v="0"/>
    <x v="4"/>
    <x v="4"/>
    <x v="4"/>
    <x v="4"/>
    <x v="4"/>
    <n v="0.44409999999999999"/>
    <m/>
    <x v="4"/>
    <x v="4"/>
    <x v="4"/>
  </r>
  <r>
    <x v="5"/>
    <x v="0"/>
    <x v="5"/>
    <x v="5"/>
    <x v="5"/>
    <x v="5"/>
    <x v="5"/>
    <n v="0.73980000000000001"/>
    <n v="0.59860000000000002"/>
    <x v="5"/>
    <x v="5"/>
    <x v="5"/>
  </r>
  <r>
    <x v="6"/>
    <x v="0"/>
    <x v="6"/>
    <x v="6"/>
    <x v="6"/>
    <x v="6"/>
    <x v="6"/>
    <n v="0.2606"/>
    <n v="0.51949999999999996"/>
    <x v="6"/>
    <x v="6"/>
    <x v="6"/>
  </r>
  <r>
    <x v="7"/>
    <x v="0"/>
    <x v="7"/>
    <x v="7"/>
    <x v="7"/>
    <x v="7"/>
    <x v="7"/>
    <n v="0.39779999999999999"/>
    <n v="0.56899999999999995"/>
    <x v="7"/>
    <x v="7"/>
    <x v="7"/>
  </r>
  <r>
    <x v="8"/>
    <x v="0"/>
    <x v="8"/>
    <x v="8"/>
    <x v="8"/>
    <x v="8"/>
    <x v="8"/>
    <n v="0.1976"/>
    <n v="0.30070000000000002"/>
    <x v="8"/>
    <x v="8"/>
    <x v="8"/>
  </r>
  <r>
    <x v="9"/>
    <x v="0"/>
    <x v="9"/>
    <x v="9"/>
    <x v="9"/>
    <x v="9"/>
    <x v="9"/>
    <n v="0.97209999999999996"/>
    <n v="0.85909999999999997"/>
    <x v="9"/>
    <x v="9"/>
    <x v="9"/>
  </r>
  <r>
    <x v="10"/>
    <x v="0"/>
    <x v="10"/>
    <x v="10"/>
    <x v="10"/>
    <x v="10"/>
    <x v="10"/>
    <n v="0.3347"/>
    <n v="0.40100000000000002"/>
    <x v="10"/>
    <x v="10"/>
    <x v="10"/>
  </r>
  <r>
    <x v="11"/>
    <x v="0"/>
    <x v="11"/>
    <x v="11"/>
    <x v="11"/>
    <x v="11"/>
    <x v="11"/>
    <n v="0.86229999999999996"/>
    <n v="0.34870000000000001"/>
    <x v="11"/>
    <x v="11"/>
    <x v="11"/>
  </r>
  <r>
    <x v="12"/>
    <x v="1"/>
    <x v="12"/>
    <x v="12"/>
    <x v="12"/>
    <x v="12"/>
    <x v="12"/>
    <n v="0.13569999999999999"/>
    <n v="0.15970000000000001"/>
    <x v="12"/>
    <x v="12"/>
    <x v="12"/>
  </r>
  <r>
    <x v="13"/>
    <x v="1"/>
    <x v="13"/>
    <x v="13"/>
    <x v="13"/>
    <x v="13"/>
    <x v="13"/>
    <n v="9.5799999999999996E-2"/>
    <n v="0.23780000000000001"/>
    <x v="13"/>
    <x v="13"/>
    <x v="13"/>
  </r>
  <r>
    <x v="14"/>
    <x v="1"/>
    <x v="14"/>
    <x v="14"/>
    <x v="14"/>
    <x v="14"/>
    <x v="14"/>
    <n v="0.1216"/>
    <n v="0.40889999999999999"/>
    <x v="14"/>
    <x v="14"/>
    <x v="14"/>
  </r>
  <r>
    <x v="15"/>
    <x v="1"/>
    <x v="15"/>
    <x v="15"/>
    <x v="15"/>
    <x v="15"/>
    <x v="15"/>
    <n v="0.13519999999999999"/>
    <n v="0.32119999999999999"/>
    <x v="12"/>
    <x v="15"/>
    <x v="15"/>
  </r>
  <r>
    <x v="16"/>
    <x v="1"/>
    <x v="16"/>
    <x v="16"/>
    <x v="16"/>
    <x v="16"/>
    <x v="16"/>
    <n v="0.1077"/>
    <n v="0.24729999999999999"/>
    <x v="15"/>
    <x v="16"/>
    <x v="16"/>
  </r>
  <r>
    <x v="17"/>
    <x v="1"/>
    <x v="17"/>
    <x v="17"/>
    <x v="17"/>
    <x v="17"/>
    <x v="17"/>
    <n v="5.9499999999999997E-2"/>
    <n v="0.17530000000000001"/>
    <x v="16"/>
    <x v="17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n v="24510060200"/>
    <x v="0"/>
    <n v="27428"/>
    <n v="0.69110000000000005"/>
    <n v="0.85040000000000004"/>
    <n v="1371"/>
    <n v="0.23710000000000001"/>
    <n v="0.71909999999999996"/>
    <n v="0.40839999999999999"/>
    <n v="0.51239999999999997"/>
    <n v="23680"/>
    <n v="22405"/>
    <n v="0.86335131981916291"/>
  </r>
  <r>
    <n v="24510070100"/>
    <x v="0"/>
    <n v="26665"/>
    <n v="0.70550000000000002"/>
    <n v="0.90349999999999997"/>
    <n v="1122"/>
    <n v="0.35880000000000001"/>
    <n v="0.95840000000000003"/>
    <n v="0.84870000000000001"/>
    <n v="0.4677"/>
    <n v="23921"/>
    <n v="24111"/>
    <n v="0.89709356834802179"/>
  </r>
  <r>
    <n v="24510100200"/>
    <x v="0"/>
    <n v="22044"/>
    <n v="0.61519999999999997"/>
    <n v="0.89970000000000006"/>
    <n v="417"/>
    <n v="0.43140000000000001"/>
    <n v="0.99350000000000005"/>
    <n v="0.97760000000000002"/>
    <n v="0.62790000000000001"/>
    <n v="18863"/>
    <n v="20269"/>
    <n v="0.85569769551805475"/>
  </r>
  <r>
    <n v="24510120201"/>
    <x v="0"/>
    <n v="42038"/>
    <n v="0.74260000000000004"/>
    <n v="0.70209999999999995"/>
    <n v="1147"/>
    <n v="0.21479999999999999"/>
    <n v="0.32269999999999999"/>
    <n v="0.18459999999999999"/>
    <n v="0.29570000000000002"/>
    <n v="36843"/>
    <n v="25191"/>
    <n v="0.87642133307959469"/>
  </r>
  <r>
    <n v="24510120202"/>
    <x v="0"/>
    <n v="56579"/>
    <n v="0.77839999999999998"/>
    <n v="0.39219999999999999"/>
    <n v="961"/>
    <n v="0.36020000000000002"/>
    <n v="0.44409999999999999"/>
    <m/>
    <n v="8.8099999999999998E-2"/>
    <n v="35701"/>
    <n v="37303"/>
    <n v="0.63099383163364497"/>
  </r>
  <r>
    <n v="24510200600"/>
    <x v="0"/>
    <n v="27333"/>
    <n v="0.66110000000000002"/>
    <n v="0.85009999999999997"/>
    <n v="1094"/>
    <n v="0.28260000000000002"/>
    <n v="0.73980000000000001"/>
    <n v="0.59860000000000002"/>
    <n v="0.43409999999999999"/>
    <n v="23503"/>
    <n v="22238"/>
    <n v="0.85987633995536528"/>
  </r>
  <r>
    <n v="24510220100"/>
    <x v="0"/>
    <n v="45384"/>
    <n v="0.77480000000000004"/>
    <n v="0.66520000000000001"/>
    <n v="1339"/>
    <n v="0.1106"/>
    <n v="0.2606"/>
    <n v="0.51949999999999996"/>
    <n v="0.15759999999999999"/>
    <n v="43074"/>
    <n v="33300"/>
    <n v="0.94910100475938652"/>
  </r>
  <r>
    <n v="24510230100"/>
    <x v="0"/>
    <n v="25469"/>
    <n v="0.60299999999999998"/>
    <n v="0.86770000000000003"/>
    <n v="1344"/>
    <n v="0.18160000000000001"/>
    <n v="0.39779999999999999"/>
    <n v="0.56899999999999995"/>
    <n v="0.24"/>
    <n v="20867"/>
    <n v="17969"/>
    <n v="0.81930974910675725"/>
  </r>
  <r>
    <n v="24510260900"/>
    <x v="0"/>
    <n v="34243"/>
    <n v="0.73519999999999996"/>
    <n v="0.86519999999999997"/>
    <n v="2070"/>
    <n v="7.9699999999999993E-2"/>
    <n v="0.1976"/>
    <n v="0.30070000000000002"/>
    <n v="0.1749"/>
    <n v="32774"/>
    <n v="26243"/>
    <n v="0.95710072131530533"/>
  </r>
  <r>
    <n v="24510271001"/>
    <x v="0"/>
    <n v="26573"/>
    <n v="0.71389999999999998"/>
    <n v="0.85929999999999995"/>
    <n v="859"/>
    <n v="0.2046"/>
    <n v="0.97209999999999996"/>
    <n v="0.85909999999999997"/>
    <n v="0.53269999999999995"/>
    <n v="21592"/>
    <n v="25095"/>
    <n v="0.81255409626312425"/>
  </r>
  <r>
    <n v="24510272003"/>
    <x v="0"/>
    <n v="47024"/>
    <n v="0.66"/>
    <n v="0.66059999999999997"/>
    <n v="1130"/>
    <n v="5.1499999999999997E-2"/>
    <n v="0.3347"/>
    <n v="0.40100000000000002"/>
    <n v="0.14219999999999999"/>
    <n v="41529"/>
    <n v="28028"/>
    <n v="0.88314477713507999"/>
  </r>
  <r>
    <n v="24510280401"/>
    <x v="0"/>
    <n v="33141"/>
    <n v="0.78879999999999995"/>
    <n v="0.82010000000000005"/>
    <n v="798"/>
    <n v="0.121"/>
    <n v="0.86229999999999996"/>
    <n v="0.34870000000000001"/>
    <n v="0.28670000000000001"/>
    <n v="30136"/>
    <n v="30025"/>
    <n v="0.90932681572674334"/>
  </r>
  <r>
    <n v="10005050803"/>
    <x v="1"/>
    <n v="42115"/>
    <n v="0.78720000000000001"/>
    <n v="0.69"/>
    <n v="1299"/>
    <n v="7.0000000000000007E-2"/>
    <n v="0.13569999999999999"/>
    <n v="0.15970000000000001"/>
    <n v="0.14000000000000001"/>
    <n v="32286"/>
    <n v="27548"/>
    <n v="0.76661522023032169"/>
  </r>
  <r>
    <n v="10005050901"/>
    <x v="1"/>
    <n v="54283"/>
    <n v="0.88580000000000003"/>
    <n v="0.61"/>
    <n v="1170"/>
    <n v="5.2600000000000001E-2"/>
    <n v="9.5799999999999996E-2"/>
    <n v="0.23780000000000001"/>
    <n v="1.4E-2"/>
    <n v="47541"/>
    <n v="35082"/>
    <n v="0.87579905311055029"/>
  </r>
  <r>
    <n v="10005050902"/>
    <x v="1"/>
    <n v="51528"/>
    <n v="0.79490000000000005"/>
    <n v="0.6"/>
    <n v="1257"/>
    <n v="4.9000000000000002E-2"/>
    <n v="0.1216"/>
    <n v="0.40889999999999999"/>
    <n v="9.6000000000000002E-2"/>
    <n v="42274"/>
    <n v="30037"/>
    <n v="0.82040832168917865"/>
  </r>
  <r>
    <n v="10005051004"/>
    <x v="1"/>
    <n v="56399"/>
    <n v="0.77180000000000004"/>
    <n v="0.66"/>
    <n v="1198"/>
    <n v="9.9900000000000003E-2"/>
    <n v="0.13519999999999999"/>
    <n v="0.32119999999999999"/>
    <n v="0.14000000000000001"/>
    <n v="40098"/>
    <n v="35169"/>
    <n v="0.71097005266050817"/>
  </r>
  <r>
    <n v="10005051005"/>
    <x v="1"/>
    <n v="47267"/>
    <n v="0.81520000000000004"/>
    <n v="0.68"/>
    <n v="1386"/>
    <n v="6.83E-2"/>
    <n v="0.1077"/>
    <n v="0.24729999999999999"/>
    <n v="0.11"/>
    <n v="36465"/>
    <n v="32106"/>
    <n v="0.77146846637188737"/>
  </r>
  <r>
    <n v="10005051006"/>
    <x v="1"/>
    <n v="45896"/>
    <n v="0.76590000000000003"/>
    <n v="0.67"/>
    <n v="968"/>
    <n v="0.1048"/>
    <n v="5.9499999999999997E-2"/>
    <n v="0.17530000000000001"/>
    <n v="0.13"/>
    <n v="37186"/>
    <n v="27798"/>
    <n v="0.81022311312532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986835-085B-7045-8ABB-7EB0174053AD}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ocation">
  <location ref="A3:C6" firstHeaderRow="0" firstDataRow="1" firstDataCol="1"/>
  <pivotFields count="12"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mployment Rate" fld="3" subtotal="average" baseField="0" baseItem="0"/>
    <dataField name="Average of Fraction Non-White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C6E025-6787-604D-814A-434591C541A7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6" firstHeaderRow="0" firstDataRow="1" firstDataCol="1"/>
  <pivotFields count="12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dataField="1" showAll="0"/>
    <pivotField dataField="1" showAll="0"/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Teenage Birth Rate" fld="9" subtotal="average" baseField="0" baseItem="0"/>
    <dataField name="Average of Fraction Single Parent (2012-2016)" fld="8" subtotal="average" baseField="0" baseItem="0"/>
    <dataField name="Average of Poverty Rate" fld="6" subtotal="average" baseField="0" baseItem="0"/>
    <dataField name="Average of Individual Income" fld="11" subtotal="average" baseField="0" baseItem="0" numFmtId="176"/>
    <dataField name="Average of Median Rent" fld="5" subtotal="average" baseField="0" baseItem="0" numFmtId="176"/>
  </dataFields>
  <formats count="5">
    <format dxfId="18">
      <pivotArea collapsedLevelsAreSubtotals="1" fieldPosition="0">
        <references count="2">
          <reference field="4294967294" count="1" selected="0">
            <x v="1"/>
          </reference>
          <reference field="1" count="1">
            <x v="1"/>
          </reference>
        </references>
      </pivotArea>
    </format>
    <format dxfId="19">
      <pivotArea collapsedLevelsAreSubtotals="1" fieldPosition="0">
        <references count="2">
          <reference field="4294967294" count="1" selected="0">
            <x v="2"/>
          </reference>
          <reference field="1" count="1">
            <x v="0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3"/>
          </reference>
          <reference field="1" count="1">
            <x v="1"/>
          </reference>
        </references>
      </pivotArea>
    </format>
    <format dxfId="2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8D9582-5E4C-184D-8379-AD5C4CFD3593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6" firstHeaderRow="0" firstDataRow="1" firstDataCol="1"/>
  <pivotFields count="13"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Household Income" fld="2" subtotal="average" baseField="0" baseItem="0" numFmtId="176"/>
    <dataField name="Average of Household Income Stayed in Commuting Zone" fld="10" subtotal="average" baseField="0" baseItem="0"/>
    <dataField name="Average of Income in CZ Over Household Income" fld="12" subtotal="average" baseField="0" baseItem="0" numFmtId="2"/>
    <dataField name="Average of % Stayed in Commuting Zone" fld="4" subtotal="average" baseField="0" baseItem="0"/>
  </dataFields>
  <formats count="7">
    <format dxfId="3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4">
      <pivotArea collapsedLevelsAreSubtotals="1" fieldPosition="0">
        <references count="2">
          <reference field="4294967294" count="1" selected="0">
            <x v="1"/>
          </reference>
          <reference field="1" count="1">
            <x v="0"/>
          </reference>
        </references>
      </pivotArea>
    </format>
    <format dxfId="33">
      <pivotArea collapsedLevelsAreSubtotals="1" fieldPosition="0">
        <references count="2">
          <reference field="4294967294" count="1" selected="0">
            <x v="1"/>
          </reference>
          <reference field="1" count="1">
            <x v="1"/>
          </reference>
        </references>
      </pivotArea>
    </format>
    <format dxfId="32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3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0">
      <pivotArea collapsedLevelsAreSubtotals="1" fieldPosition="0">
        <references count="2">
          <reference field="4294967294" count="1" selected="0">
            <x v="3"/>
          </reference>
          <reference field="1" count="0"/>
        </references>
      </pivotArea>
    </format>
    <format dxfId="24">
      <pivotArea field="1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885F-BAEF-9944-B03D-28687C3604B3}">
  <sheetPr codeName="Sheet1"/>
  <dimension ref="A1:L40"/>
  <sheetViews>
    <sheetView workbookViewId="0">
      <selection sqref="A1:XFD1048576"/>
    </sheetView>
  </sheetViews>
  <sheetFormatPr baseColWidth="10" defaultRowHeight="16" x14ac:dyDescent="0.2"/>
  <cols>
    <col min="1" max="1" width="15.5" customWidth="1"/>
    <col min="2" max="2" width="15" customWidth="1"/>
  </cols>
  <sheetData>
    <row r="1" spans="1:12" x14ac:dyDescent="0.2">
      <c r="A1" t="s">
        <v>8</v>
      </c>
      <c r="B1" t="s">
        <v>0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10</v>
      </c>
      <c r="J1" t="s">
        <v>11</v>
      </c>
      <c r="K1" t="s">
        <v>12</v>
      </c>
      <c r="L1" t="s">
        <v>17</v>
      </c>
    </row>
    <row r="2" spans="1:12" x14ac:dyDescent="0.2">
      <c r="A2">
        <v>24003750102</v>
      </c>
      <c r="B2" t="s">
        <v>7</v>
      </c>
      <c r="C2">
        <v>34319</v>
      </c>
      <c r="D2">
        <v>0.71079999999999999</v>
      </c>
      <c r="E2">
        <v>0.80510000000000004</v>
      </c>
      <c r="F2">
        <v>1299</v>
      </c>
      <c r="G2">
        <v>0.1913</v>
      </c>
      <c r="H2">
        <v>0.29959999999999998</v>
      </c>
      <c r="I2">
        <v>0.4365</v>
      </c>
      <c r="J2">
        <v>0.30349999999999999</v>
      </c>
      <c r="K2">
        <v>34111</v>
      </c>
      <c r="L2">
        <v>18984</v>
      </c>
    </row>
    <row r="3" spans="1:12" x14ac:dyDescent="0.2">
      <c r="A3">
        <v>24003750203</v>
      </c>
      <c r="B3" t="s">
        <v>7</v>
      </c>
      <c r="C3">
        <v>35978</v>
      </c>
      <c r="D3">
        <v>0.72829999999999995</v>
      </c>
      <c r="E3">
        <v>0.84389999999999998</v>
      </c>
      <c r="F3">
        <v>1594</v>
      </c>
      <c r="G3">
        <v>2.9899999999999999E-2</v>
      </c>
      <c r="H3">
        <v>0.24129999999999999</v>
      </c>
      <c r="I3">
        <v>0.16869999999999999</v>
      </c>
      <c r="J3">
        <v>0.33050000000000002</v>
      </c>
      <c r="K3">
        <v>37940</v>
      </c>
      <c r="L3">
        <v>21721</v>
      </c>
    </row>
    <row r="4" spans="1:12" x14ac:dyDescent="0.2">
      <c r="A4">
        <v>24005400702</v>
      </c>
      <c r="B4" t="s">
        <v>7</v>
      </c>
      <c r="C4">
        <v>52899</v>
      </c>
      <c r="D4">
        <v>0.8196</v>
      </c>
      <c r="E4">
        <v>0.73070000000000002</v>
      </c>
      <c r="F4">
        <v>1160</v>
      </c>
      <c r="G4">
        <v>3.2000000000000001E-2</v>
      </c>
      <c r="H4">
        <v>0.4017</v>
      </c>
      <c r="I4">
        <v>0.26340000000000002</v>
      </c>
      <c r="J4">
        <v>0.18720000000000001</v>
      </c>
      <c r="K4">
        <v>47460</v>
      </c>
      <c r="L4">
        <v>30162</v>
      </c>
    </row>
    <row r="5" spans="1:12" x14ac:dyDescent="0.2">
      <c r="A5">
        <v>24005403601</v>
      </c>
      <c r="B5" t="s">
        <v>7</v>
      </c>
      <c r="C5">
        <v>84084</v>
      </c>
      <c r="D5">
        <v>0.79920000000000002</v>
      </c>
      <c r="E5">
        <v>0.54830000000000001</v>
      </c>
      <c r="F5">
        <v>1367</v>
      </c>
      <c r="G5">
        <v>3.44E-2</v>
      </c>
      <c r="H5">
        <v>0.1457</v>
      </c>
      <c r="I5">
        <v>0.13350000000000001</v>
      </c>
      <c r="J5">
        <v>6.3E-3</v>
      </c>
      <c r="K5">
        <v>68109</v>
      </c>
      <c r="L5">
        <v>40982</v>
      </c>
    </row>
    <row r="6" spans="1:12" x14ac:dyDescent="0.2">
      <c r="A6">
        <v>24005403602</v>
      </c>
      <c r="B6" t="s">
        <v>7</v>
      </c>
      <c r="C6">
        <v>64488</v>
      </c>
      <c r="D6">
        <v>0.79239999999999999</v>
      </c>
      <c r="E6">
        <v>0.5363</v>
      </c>
      <c r="F6">
        <v>1483</v>
      </c>
      <c r="G6">
        <v>7.2599999999999998E-2</v>
      </c>
      <c r="H6">
        <v>0.31929999999999997</v>
      </c>
      <c r="I6">
        <v>0.15720000000000001</v>
      </c>
      <c r="J6">
        <v>3.1600000000000003E-2</v>
      </c>
      <c r="K6">
        <v>49964</v>
      </c>
      <c r="L6">
        <v>38893</v>
      </c>
    </row>
    <row r="7" spans="1:12" x14ac:dyDescent="0.2">
      <c r="A7">
        <v>24005420500</v>
      </c>
      <c r="B7" t="s">
        <v>7</v>
      </c>
      <c r="C7">
        <v>41900</v>
      </c>
      <c r="D7">
        <v>0.76190000000000002</v>
      </c>
      <c r="E7">
        <v>0.80740000000000001</v>
      </c>
      <c r="F7">
        <v>1117</v>
      </c>
      <c r="G7">
        <v>8.3699999999999997E-2</v>
      </c>
      <c r="H7">
        <v>0.19919999999999999</v>
      </c>
      <c r="I7">
        <v>0.31879999999999997</v>
      </c>
      <c r="J7">
        <v>0.16370000000000001</v>
      </c>
      <c r="K7">
        <v>45375</v>
      </c>
      <c r="L7">
        <v>22283</v>
      </c>
    </row>
    <row r="8" spans="1:12" x14ac:dyDescent="0.2">
      <c r="A8">
        <v>24005420600</v>
      </c>
      <c r="B8" t="s">
        <v>7</v>
      </c>
      <c r="C8">
        <v>41632</v>
      </c>
      <c r="D8">
        <v>0.753</v>
      </c>
      <c r="E8">
        <v>0.81120000000000003</v>
      </c>
      <c r="F8">
        <v>1228</v>
      </c>
      <c r="G8">
        <v>0.22919999999999999</v>
      </c>
      <c r="H8">
        <v>0.18890000000000001</v>
      </c>
      <c r="I8">
        <v>0.58250000000000002</v>
      </c>
      <c r="J8">
        <v>0.2248</v>
      </c>
      <c r="K8">
        <v>40659</v>
      </c>
      <c r="L8">
        <v>22920</v>
      </c>
    </row>
    <row r="9" spans="1:12" x14ac:dyDescent="0.2">
      <c r="A9">
        <v>24005421101</v>
      </c>
      <c r="B9" t="s">
        <v>7</v>
      </c>
      <c r="C9">
        <v>37485</v>
      </c>
      <c r="D9">
        <v>0.69799999999999995</v>
      </c>
      <c r="E9">
        <v>0.79530000000000001</v>
      </c>
      <c r="F9">
        <v>848</v>
      </c>
      <c r="G9">
        <v>0.1376</v>
      </c>
      <c r="H9">
        <v>0.254</v>
      </c>
      <c r="I9">
        <v>0.29239999999999999</v>
      </c>
      <c r="J9">
        <v>0.21540000000000001</v>
      </c>
      <c r="K9">
        <v>36164</v>
      </c>
      <c r="L9">
        <v>21961</v>
      </c>
    </row>
    <row r="10" spans="1:12" x14ac:dyDescent="0.2">
      <c r="A10">
        <v>24005430900</v>
      </c>
      <c r="B10" t="s">
        <v>7</v>
      </c>
      <c r="C10">
        <v>43977</v>
      </c>
      <c r="D10">
        <v>0.71419999999999995</v>
      </c>
      <c r="E10">
        <v>0.75209999999999999</v>
      </c>
      <c r="F10">
        <v>984</v>
      </c>
      <c r="G10">
        <v>0.1678</v>
      </c>
      <c r="H10">
        <v>0.51849999999999996</v>
      </c>
      <c r="I10">
        <v>0.45300000000000001</v>
      </c>
      <c r="J10">
        <v>0.22720000000000001</v>
      </c>
      <c r="K10">
        <v>38033</v>
      </c>
      <c r="L10">
        <v>26477</v>
      </c>
    </row>
    <row r="11" spans="1:12" x14ac:dyDescent="0.2">
      <c r="A11">
        <v>24005440100</v>
      </c>
      <c r="B11" t="s">
        <v>7</v>
      </c>
      <c r="C11">
        <v>55847</v>
      </c>
      <c r="D11">
        <v>0.79600000000000004</v>
      </c>
      <c r="E11">
        <v>0.746</v>
      </c>
      <c r="F11">
        <v>1197</v>
      </c>
      <c r="G11">
        <v>6.6199999999999995E-2</v>
      </c>
      <c r="H11">
        <v>0.109</v>
      </c>
      <c r="I11">
        <v>0.34399999999999997</v>
      </c>
      <c r="J11">
        <v>7.4200000000000002E-2</v>
      </c>
      <c r="K11">
        <v>55809</v>
      </c>
      <c r="L11">
        <v>30362</v>
      </c>
    </row>
    <row r="12" spans="1:12" x14ac:dyDescent="0.2">
      <c r="A12">
        <v>24005440400</v>
      </c>
      <c r="B12" t="s">
        <v>7</v>
      </c>
      <c r="C12">
        <v>49236</v>
      </c>
      <c r="D12">
        <v>0.7883</v>
      </c>
      <c r="E12">
        <v>0.78320000000000001</v>
      </c>
      <c r="F12">
        <v>1173</v>
      </c>
      <c r="G12">
        <v>1.7399999999999999E-2</v>
      </c>
      <c r="H12">
        <v>0.30199999999999999</v>
      </c>
      <c r="I12">
        <v>0.22969999999999999</v>
      </c>
      <c r="J12">
        <v>0.19120000000000001</v>
      </c>
      <c r="K12">
        <v>48024</v>
      </c>
      <c r="L12">
        <v>28887</v>
      </c>
    </row>
    <row r="13" spans="1:12" x14ac:dyDescent="0.2">
      <c r="A13">
        <v>24005441000</v>
      </c>
      <c r="B13" t="s">
        <v>7</v>
      </c>
      <c r="C13">
        <v>38812</v>
      </c>
      <c r="D13">
        <v>0.74770000000000003</v>
      </c>
      <c r="E13">
        <v>0.84630000000000005</v>
      </c>
      <c r="F13">
        <v>1324</v>
      </c>
      <c r="G13">
        <v>5.6899999999999999E-2</v>
      </c>
      <c r="H13">
        <v>0.79630000000000001</v>
      </c>
      <c r="I13">
        <v>0.35470000000000002</v>
      </c>
      <c r="J13">
        <v>0.32350000000000001</v>
      </c>
      <c r="K13">
        <v>34540</v>
      </c>
      <c r="L13">
        <v>28142</v>
      </c>
    </row>
    <row r="14" spans="1:12" x14ac:dyDescent="0.2">
      <c r="A14">
        <v>24005452300</v>
      </c>
      <c r="B14" t="s">
        <v>7</v>
      </c>
      <c r="C14">
        <v>30921</v>
      </c>
      <c r="D14">
        <v>0.69979999999999998</v>
      </c>
      <c r="E14">
        <v>0.78359999999999996</v>
      </c>
      <c r="F14">
        <v>1175</v>
      </c>
      <c r="G14">
        <v>8.0399999999999999E-2</v>
      </c>
      <c r="H14">
        <v>0.29220000000000002</v>
      </c>
      <c r="I14">
        <v>0.39529999999999998</v>
      </c>
      <c r="J14">
        <v>0.2114</v>
      </c>
      <c r="K14">
        <v>30625</v>
      </c>
      <c r="L14">
        <v>19176</v>
      </c>
    </row>
    <row r="15" spans="1:12" x14ac:dyDescent="0.2">
      <c r="A15">
        <v>24005490601</v>
      </c>
      <c r="B15" t="s">
        <v>7</v>
      </c>
      <c r="C15">
        <v>67704</v>
      </c>
      <c r="D15">
        <v>0.80449999999999999</v>
      </c>
      <c r="E15">
        <v>0.41110000000000002</v>
      </c>
      <c r="F15">
        <v>1389</v>
      </c>
      <c r="G15">
        <v>9.7000000000000003E-3</v>
      </c>
      <c r="H15">
        <v>0.1104</v>
      </c>
      <c r="I15">
        <v>0.22589999999999999</v>
      </c>
      <c r="J15">
        <v>0.01</v>
      </c>
      <c r="K15">
        <v>56311</v>
      </c>
      <c r="L15">
        <v>37402</v>
      </c>
    </row>
    <row r="16" spans="1:12" x14ac:dyDescent="0.2">
      <c r="A16">
        <v>24005490602</v>
      </c>
      <c r="B16" t="s">
        <v>7</v>
      </c>
      <c r="C16">
        <v>68047</v>
      </c>
      <c r="D16">
        <v>0.86539999999999995</v>
      </c>
      <c r="E16">
        <v>0.55920000000000003</v>
      </c>
      <c r="F16">
        <v>1217</v>
      </c>
      <c r="G16">
        <v>0.13950000000000001</v>
      </c>
      <c r="H16">
        <v>0.15759999999999999</v>
      </c>
      <c r="I16">
        <v>0.43990000000000001</v>
      </c>
      <c r="J16">
        <v>3.5799999999999998E-2</v>
      </c>
      <c r="K16">
        <v>56144</v>
      </c>
      <c r="L16">
        <v>38978</v>
      </c>
    </row>
    <row r="17" spans="1:12" x14ac:dyDescent="0.2">
      <c r="A17">
        <v>24005490603</v>
      </c>
      <c r="B17" t="s">
        <v>7</v>
      </c>
      <c r="C17">
        <v>66107</v>
      </c>
      <c r="D17">
        <v>0.81920000000000004</v>
      </c>
      <c r="E17">
        <v>0.52380000000000004</v>
      </c>
      <c r="F17">
        <v>1175</v>
      </c>
      <c r="G17">
        <v>5.96E-2</v>
      </c>
      <c r="H17">
        <v>0.1278</v>
      </c>
      <c r="I17">
        <v>0.125</v>
      </c>
      <c r="J17">
        <v>7.4999999999999997E-3</v>
      </c>
      <c r="K17">
        <v>59609</v>
      </c>
      <c r="L17">
        <v>37721</v>
      </c>
    </row>
    <row r="18" spans="1:12" x14ac:dyDescent="0.2">
      <c r="A18">
        <v>24005491000</v>
      </c>
      <c r="B18" t="s">
        <v>7</v>
      </c>
      <c r="C18">
        <v>69321</v>
      </c>
      <c r="D18">
        <v>0.85499999999999998</v>
      </c>
      <c r="E18">
        <v>0.56430000000000002</v>
      </c>
      <c r="F18">
        <v>1600</v>
      </c>
      <c r="G18">
        <v>2.06E-2</v>
      </c>
      <c r="H18">
        <v>8.48E-2</v>
      </c>
      <c r="I18">
        <v>8.14E-2</v>
      </c>
      <c r="J18">
        <v>0</v>
      </c>
      <c r="K18">
        <v>64047</v>
      </c>
      <c r="L18">
        <v>42509</v>
      </c>
    </row>
    <row r="19" spans="1:12" x14ac:dyDescent="0.2">
      <c r="A19">
        <v>24005491100</v>
      </c>
      <c r="B19" t="s">
        <v>7</v>
      </c>
      <c r="C19">
        <v>60801</v>
      </c>
      <c r="D19">
        <v>0.76949999999999996</v>
      </c>
      <c r="E19">
        <v>0.68100000000000005</v>
      </c>
      <c r="F19">
        <v>983</v>
      </c>
      <c r="G19">
        <v>6.9400000000000003E-2</v>
      </c>
      <c r="H19">
        <v>0.316</v>
      </c>
      <c r="I19">
        <v>0.19089999999999999</v>
      </c>
      <c r="J19">
        <v>9.06E-2</v>
      </c>
      <c r="K19">
        <v>55977</v>
      </c>
      <c r="L19">
        <v>32772</v>
      </c>
    </row>
    <row r="20" spans="1:12" x14ac:dyDescent="0.2">
      <c r="A20">
        <v>24005491300</v>
      </c>
      <c r="B20" t="s">
        <v>7</v>
      </c>
      <c r="C20">
        <v>44558</v>
      </c>
      <c r="D20">
        <v>0.8175</v>
      </c>
      <c r="E20">
        <v>0.65329999999999999</v>
      </c>
      <c r="F20">
        <v>1311</v>
      </c>
      <c r="G20">
        <v>0.29070000000000001</v>
      </c>
      <c r="H20">
        <v>0.51039999999999996</v>
      </c>
      <c r="I20">
        <v>0.2175</v>
      </c>
      <c r="J20">
        <v>0.1215</v>
      </c>
      <c r="K20">
        <v>45754</v>
      </c>
      <c r="L20">
        <v>32244</v>
      </c>
    </row>
    <row r="21" spans="1:12" x14ac:dyDescent="0.2">
      <c r="A21">
        <v>24005492500</v>
      </c>
      <c r="B21" t="s">
        <v>7</v>
      </c>
      <c r="F21">
        <v>1165</v>
      </c>
      <c r="G21">
        <v>0.77780000000000005</v>
      </c>
      <c r="H21">
        <v>0.49459999999999998</v>
      </c>
    </row>
    <row r="22" spans="1:12" x14ac:dyDescent="0.2">
      <c r="A22">
        <v>24510060200</v>
      </c>
      <c r="B22" t="s">
        <v>7</v>
      </c>
      <c r="C22">
        <v>27428</v>
      </c>
      <c r="D22">
        <v>0.69110000000000005</v>
      </c>
      <c r="E22">
        <v>0.85040000000000004</v>
      </c>
      <c r="F22">
        <v>1371</v>
      </c>
      <c r="G22">
        <v>0.23710000000000001</v>
      </c>
      <c r="H22">
        <v>0.71909999999999996</v>
      </c>
      <c r="I22">
        <v>0.40839999999999999</v>
      </c>
      <c r="J22">
        <v>0.51239999999999997</v>
      </c>
      <c r="K22">
        <v>23680</v>
      </c>
      <c r="L22">
        <v>22405</v>
      </c>
    </row>
    <row r="23" spans="1:12" x14ac:dyDescent="0.2">
      <c r="A23">
        <v>24510060400</v>
      </c>
      <c r="B23" t="s">
        <v>7</v>
      </c>
      <c r="C23">
        <v>21669</v>
      </c>
      <c r="D23">
        <v>0.61850000000000005</v>
      </c>
      <c r="E23">
        <v>0.86460000000000004</v>
      </c>
      <c r="F23">
        <v>760</v>
      </c>
      <c r="G23">
        <v>0.22159999999999999</v>
      </c>
      <c r="H23">
        <v>0.78949999999999998</v>
      </c>
      <c r="I23">
        <v>0.5</v>
      </c>
      <c r="J23">
        <v>0.49109999999999998</v>
      </c>
      <c r="K23">
        <v>21548</v>
      </c>
      <c r="L23">
        <v>19257</v>
      </c>
    </row>
    <row r="24" spans="1:12" x14ac:dyDescent="0.2">
      <c r="A24">
        <v>24510070100</v>
      </c>
      <c r="B24" t="s">
        <v>7</v>
      </c>
      <c r="C24">
        <v>26665</v>
      </c>
      <c r="D24">
        <v>0.70550000000000002</v>
      </c>
      <c r="E24">
        <v>0.90349999999999997</v>
      </c>
      <c r="F24">
        <v>1122</v>
      </c>
      <c r="G24">
        <v>0.35880000000000001</v>
      </c>
      <c r="H24">
        <v>0.95840000000000003</v>
      </c>
      <c r="I24">
        <v>0.84870000000000001</v>
      </c>
      <c r="J24">
        <v>0.4677</v>
      </c>
      <c r="K24">
        <v>23921</v>
      </c>
      <c r="L24">
        <v>24111</v>
      </c>
    </row>
    <row r="25" spans="1:12" x14ac:dyDescent="0.2">
      <c r="A25">
        <v>24510100200</v>
      </c>
      <c r="B25" t="s">
        <v>7</v>
      </c>
      <c r="C25">
        <v>22044</v>
      </c>
      <c r="D25">
        <v>0.61519999999999997</v>
      </c>
      <c r="E25">
        <v>0.89970000000000006</v>
      </c>
      <c r="F25">
        <v>417</v>
      </c>
      <c r="G25">
        <v>0.43140000000000001</v>
      </c>
      <c r="H25">
        <v>0.99350000000000005</v>
      </c>
      <c r="I25">
        <v>0.97760000000000002</v>
      </c>
      <c r="J25">
        <v>0.62790000000000001</v>
      </c>
      <c r="K25">
        <v>18863</v>
      </c>
      <c r="L25">
        <v>20269</v>
      </c>
    </row>
    <row r="26" spans="1:12" x14ac:dyDescent="0.2">
      <c r="A26">
        <v>24510120201</v>
      </c>
      <c r="B26" t="s">
        <v>7</v>
      </c>
      <c r="C26">
        <v>42038</v>
      </c>
      <c r="D26">
        <v>0.74260000000000004</v>
      </c>
      <c r="E26">
        <v>0.70209999999999995</v>
      </c>
      <c r="F26">
        <v>1147</v>
      </c>
      <c r="G26">
        <v>0.21479999999999999</v>
      </c>
      <c r="H26">
        <v>0.32269999999999999</v>
      </c>
      <c r="I26">
        <v>0.18459999999999999</v>
      </c>
      <c r="J26">
        <v>0.29570000000000002</v>
      </c>
      <c r="K26">
        <v>36843</v>
      </c>
      <c r="L26">
        <v>25191</v>
      </c>
    </row>
    <row r="27" spans="1:12" x14ac:dyDescent="0.2">
      <c r="A27">
        <v>24510120202</v>
      </c>
      <c r="B27" t="s">
        <v>7</v>
      </c>
      <c r="C27">
        <v>56579</v>
      </c>
      <c r="D27">
        <v>0.77839999999999998</v>
      </c>
      <c r="E27">
        <v>0.39219999999999999</v>
      </c>
      <c r="F27">
        <v>961</v>
      </c>
      <c r="G27">
        <v>0.36020000000000002</v>
      </c>
      <c r="H27">
        <v>0.44409999999999999</v>
      </c>
      <c r="I27">
        <v>0</v>
      </c>
      <c r="J27">
        <v>8.8099999999999998E-2</v>
      </c>
      <c r="K27">
        <v>35701</v>
      </c>
      <c r="L27">
        <v>37303</v>
      </c>
    </row>
    <row r="28" spans="1:12" x14ac:dyDescent="0.2">
      <c r="A28">
        <v>24510200600</v>
      </c>
      <c r="B28" t="s">
        <v>7</v>
      </c>
      <c r="C28">
        <v>27333</v>
      </c>
      <c r="D28">
        <v>0.66110000000000002</v>
      </c>
      <c r="E28">
        <v>0.85009999999999997</v>
      </c>
      <c r="F28">
        <v>1094</v>
      </c>
      <c r="G28">
        <v>0.28260000000000002</v>
      </c>
      <c r="H28">
        <v>0.73980000000000001</v>
      </c>
      <c r="I28">
        <v>0.59860000000000002</v>
      </c>
      <c r="J28">
        <v>0.43409999999999999</v>
      </c>
      <c r="K28">
        <v>23503</v>
      </c>
      <c r="L28">
        <v>22238</v>
      </c>
    </row>
    <row r="29" spans="1:12" x14ac:dyDescent="0.2">
      <c r="A29">
        <v>24510220100</v>
      </c>
      <c r="B29" t="s">
        <v>7</v>
      </c>
      <c r="C29">
        <v>45384</v>
      </c>
      <c r="D29">
        <v>0.77480000000000004</v>
      </c>
      <c r="E29">
        <v>0.66520000000000001</v>
      </c>
      <c r="F29">
        <v>1339</v>
      </c>
      <c r="G29">
        <v>0.1106</v>
      </c>
      <c r="H29">
        <v>0.2606</v>
      </c>
      <c r="I29">
        <v>0.51949999999999996</v>
      </c>
      <c r="J29">
        <v>0.15759999999999999</v>
      </c>
      <c r="K29">
        <v>43074</v>
      </c>
      <c r="L29">
        <v>33300</v>
      </c>
    </row>
    <row r="30" spans="1:12" x14ac:dyDescent="0.2">
      <c r="A30">
        <v>24510230100</v>
      </c>
      <c r="B30" t="s">
        <v>7</v>
      </c>
      <c r="C30">
        <v>25469</v>
      </c>
      <c r="D30">
        <v>0.60299999999999998</v>
      </c>
      <c r="E30">
        <v>0.86770000000000003</v>
      </c>
      <c r="F30">
        <v>1344</v>
      </c>
      <c r="G30">
        <v>0.18160000000000001</v>
      </c>
      <c r="H30">
        <v>0.39779999999999999</v>
      </c>
      <c r="I30">
        <v>0.56899999999999995</v>
      </c>
      <c r="J30">
        <v>0.24</v>
      </c>
      <c r="K30">
        <v>20867</v>
      </c>
      <c r="L30">
        <v>17969</v>
      </c>
    </row>
    <row r="31" spans="1:12" x14ac:dyDescent="0.2">
      <c r="A31">
        <v>24510260900</v>
      </c>
      <c r="B31" t="s">
        <v>7</v>
      </c>
      <c r="C31">
        <v>34243</v>
      </c>
      <c r="D31">
        <v>0.73519999999999996</v>
      </c>
      <c r="E31">
        <v>0.86519999999999997</v>
      </c>
      <c r="F31">
        <v>2070</v>
      </c>
      <c r="G31">
        <v>7.9699999999999993E-2</v>
      </c>
      <c r="H31">
        <v>0.1976</v>
      </c>
      <c r="I31">
        <v>0.30070000000000002</v>
      </c>
      <c r="J31">
        <v>0.1749</v>
      </c>
      <c r="K31">
        <v>32774</v>
      </c>
      <c r="L31">
        <v>26243</v>
      </c>
    </row>
    <row r="32" spans="1:12" x14ac:dyDescent="0.2">
      <c r="A32">
        <v>24510271001</v>
      </c>
      <c r="B32" t="s">
        <v>7</v>
      </c>
      <c r="C32">
        <v>26573</v>
      </c>
      <c r="D32">
        <v>0.71389999999999998</v>
      </c>
      <c r="E32">
        <v>0.85929999999999995</v>
      </c>
      <c r="F32">
        <v>859</v>
      </c>
      <c r="G32">
        <v>0.2046</v>
      </c>
      <c r="H32">
        <v>0.97209999999999996</v>
      </c>
      <c r="I32">
        <v>0.85909999999999997</v>
      </c>
      <c r="J32">
        <v>0.53269999999999995</v>
      </c>
      <c r="K32">
        <v>21592</v>
      </c>
      <c r="L32">
        <v>25095</v>
      </c>
    </row>
    <row r="33" spans="1:12" x14ac:dyDescent="0.2">
      <c r="A33">
        <v>24510272003</v>
      </c>
      <c r="B33" t="s">
        <v>7</v>
      </c>
      <c r="C33">
        <v>47024</v>
      </c>
      <c r="D33">
        <v>0.66</v>
      </c>
      <c r="E33">
        <v>0.66059999999999997</v>
      </c>
      <c r="F33">
        <v>1130</v>
      </c>
      <c r="G33">
        <v>5.1499999999999997E-2</v>
      </c>
      <c r="H33">
        <v>0.3347</v>
      </c>
      <c r="I33">
        <v>0.40100000000000002</v>
      </c>
      <c r="J33">
        <v>0.14219999999999999</v>
      </c>
      <c r="K33">
        <v>41529</v>
      </c>
      <c r="L33">
        <v>28028</v>
      </c>
    </row>
    <row r="34" spans="1:12" x14ac:dyDescent="0.2">
      <c r="A34">
        <v>24510280401</v>
      </c>
      <c r="B34" t="s">
        <v>7</v>
      </c>
      <c r="C34">
        <v>33141</v>
      </c>
      <c r="D34">
        <v>0.78879999999999995</v>
      </c>
      <c r="E34">
        <v>0.82010000000000005</v>
      </c>
      <c r="F34">
        <v>798</v>
      </c>
      <c r="G34">
        <v>0.121</v>
      </c>
      <c r="H34">
        <v>0.86229999999999996</v>
      </c>
      <c r="I34">
        <v>0.34870000000000001</v>
      </c>
      <c r="J34">
        <v>0.28670000000000001</v>
      </c>
      <c r="K34">
        <v>30136</v>
      </c>
      <c r="L34">
        <v>30025</v>
      </c>
    </row>
    <row r="35" spans="1:12" x14ac:dyDescent="0.2">
      <c r="A35">
        <v>10005050803</v>
      </c>
      <c r="B35" t="s">
        <v>1</v>
      </c>
      <c r="C35">
        <v>42115</v>
      </c>
      <c r="D35">
        <v>0.78720000000000001</v>
      </c>
      <c r="E35">
        <v>0.69</v>
      </c>
      <c r="F35">
        <v>1299</v>
      </c>
      <c r="G35">
        <v>7.0000000000000007E-2</v>
      </c>
      <c r="H35">
        <v>0.13569999999999999</v>
      </c>
      <c r="I35">
        <v>0.15970000000000001</v>
      </c>
      <c r="J35">
        <v>0.14000000000000001</v>
      </c>
      <c r="K35">
        <v>32286</v>
      </c>
      <c r="L35">
        <v>27548</v>
      </c>
    </row>
    <row r="36" spans="1:12" x14ac:dyDescent="0.2">
      <c r="A36">
        <v>10005050901</v>
      </c>
      <c r="B36" t="s">
        <v>1</v>
      </c>
      <c r="C36">
        <v>54283</v>
      </c>
      <c r="D36">
        <v>0.88580000000000003</v>
      </c>
      <c r="E36">
        <v>0.61</v>
      </c>
      <c r="F36">
        <v>1170</v>
      </c>
      <c r="G36">
        <v>5.2600000000000001E-2</v>
      </c>
      <c r="H36">
        <v>9.5799999999999996E-2</v>
      </c>
      <c r="I36">
        <v>0.23780000000000001</v>
      </c>
      <c r="J36">
        <v>1.4E-2</v>
      </c>
      <c r="K36">
        <v>47541</v>
      </c>
      <c r="L36">
        <v>35082</v>
      </c>
    </row>
    <row r="37" spans="1:12" x14ac:dyDescent="0.2">
      <c r="A37">
        <v>10005050902</v>
      </c>
      <c r="B37" t="s">
        <v>1</v>
      </c>
      <c r="C37">
        <v>51528</v>
      </c>
      <c r="D37">
        <v>0.79490000000000005</v>
      </c>
      <c r="E37">
        <v>0.6</v>
      </c>
      <c r="F37">
        <v>1257</v>
      </c>
      <c r="G37">
        <v>4.9000000000000002E-2</v>
      </c>
      <c r="H37">
        <v>0.1216</v>
      </c>
      <c r="I37">
        <v>0.40889999999999999</v>
      </c>
      <c r="J37">
        <v>9.6000000000000002E-2</v>
      </c>
      <c r="K37">
        <v>42274</v>
      </c>
      <c r="L37">
        <v>30037</v>
      </c>
    </row>
    <row r="38" spans="1:12" x14ac:dyDescent="0.2">
      <c r="A38">
        <v>10005051004</v>
      </c>
      <c r="B38" t="s">
        <v>1</v>
      </c>
      <c r="C38">
        <v>56399</v>
      </c>
      <c r="D38">
        <v>0.77180000000000004</v>
      </c>
      <c r="E38">
        <v>0.66</v>
      </c>
      <c r="F38">
        <v>1198</v>
      </c>
      <c r="G38">
        <v>9.9900000000000003E-2</v>
      </c>
      <c r="H38">
        <v>0.13519999999999999</v>
      </c>
      <c r="I38">
        <v>0.32119999999999999</v>
      </c>
      <c r="J38">
        <v>0.14000000000000001</v>
      </c>
      <c r="K38">
        <v>40098</v>
      </c>
      <c r="L38">
        <v>35169</v>
      </c>
    </row>
    <row r="39" spans="1:12" x14ac:dyDescent="0.2">
      <c r="A39">
        <v>10005051005</v>
      </c>
      <c r="B39" t="s">
        <v>1</v>
      </c>
      <c r="C39">
        <v>47267</v>
      </c>
      <c r="D39">
        <v>0.81520000000000004</v>
      </c>
      <c r="E39">
        <v>0.68</v>
      </c>
      <c r="F39">
        <v>1386</v>
      </c>
      <c r="G39">
        <v>6.83E-2</v>
      </c>
      <c r="H39">
        <v>0.1077</v>
      </c>
      <c r="I39">
        <v>0.24729999999999999</v>
      </c>
      <c r="J39">
        <v>0.11</v>
      </c>
      <c r="K39">
        <v>36465</v>
      </c>
      <c r="L39">
        <v>32106</v>
      </c>
    </row>
    <row r="40" spans="1:12" x14ac:dyDescent="0.2">
      <c r="A40">
        <v>10005051006</v>
      </c>
      <c r="B40" t="s">
        <v>1</v>
      </c>
      <c r="C40">
        <v>45896</v>
      </c>
      <c r="D40">
        <v>0.76590000000000003</v>
      </c>
      <c r="E40">
        <v>0.67</v>
      </c>
      <c r="F40">
        <v>968</v>
      </c>
      <c r="G40">
        <v>0.1048</v>
      </c>
      <c r="H40">
        <v>5.9499999999999997E-2</v>
      </c>
      <c r="I40">
        <v>0.17530000000000001</v>
      </c>
      <c r="J40">
        <v>0.13</v>
      </c>
      <c r="K40">
        <v>37186</v>
      </c>
      <c r="L40">
        <v>27798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7C76-F081-6F44-8650-C52C9B324C04}">
  <sheetPr codeName="Sheet2"/>
  <dimension ref="A1:M48"/>
  <sheetViews>
    <sheetView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I33" sqref="I33"/>
    </sheetView>
  </sheetViews>
  <sheetFormatPr baseColWidth="10" defaultRowHeight="16" x14ac:dyDescent="0.2"/>
  <cols>
    <col min="1" max="1" width="15.5" customWidth="1"/>
    <col min="2" max="2" width="15" customWidth="1"/>
    <col min="4" max="4" width="13" customWidth="1"/>
    <col min="9" max="9" width="17.5" customWidth="1"/>
    <col min="11" max="11" width="17.33203125" customWidth="1"/>
  </cols>
  <sheetData>
    <row r="1" spans="1:13" ht="54" customHeight="1" x14ac:dyDescent="0.2">
      <c r="A1" s="7" t="s">
        <v>8</v>
      </c>
      <c r="B1" s="7" t="s">
        <v>0</v>
      </c>
      <c r="C1" s="6" t="s">
        <v>2</v>
      </c>
      <c r="D1" s="6" t="s">
        <v>3</v>
      </c>
      <c r="E1" s="6" t="s">
        <v>9</v>
      </c>
      <c r="F1" s="6" t="s">
        <v>4</v>
      </c>
      <c r="G1" s="6" t="s">
        <v>5</v>
      </c>
      <c r="H1" s="6" t="s">
        <v>6</v>
      </c>
      <c r="I1" s="6" t="s">
        <v>10</v>
      </c>
      <c r="J1" s="6" t="s">
        <v>11</v>
      </c>
      <c r="K1" s="6" t="s">
        <v>12</v>
      </c>
      <c r="L1" s="6" t="s">
        <v>20</v>
      </c>
      <c r="M1" s="5" t="s">
        <v>35</v>
      </c>
    </row>
    <row r="2" spans="1:13" x14ac:dyDescent="0.2">
      <c r="A2">
        <v>24510060200</v>
      </c>
      <c r="B2" t="s">
        <v>7</v>
      </c>
      <c r="C2">
        <v>27428</v>
      </c>
      <c r="D2">
        <v>0.69110000000000005</v>
      </c>
      <c r="E2">
        <v>0.85040000000000004</v>
      </c>
      <c r="F2">
        <v>1371</v>
      </c>
      <c r="G2">
        <v>0.23710000000000001</v>
      </c>
      <c r="H2">
        <v>0.71909999999999996</v>
      </c>
      <c r="I2">
        <v>0.40839999999999999</v>
      </c>
      <c r="J2">
        <v>0.51239999999999997</v>
      </c>
      <c r="K2">
        <v>23680</v>
      </c>
      <c r="L2">
        <v>22405</v>
      </c>
      <c r="M2">
        <f>K2/C2</f>
        <v>0.86335131981916291</v>
      </c>
    </row>
    <row r="3" spans="1:13" x14ac:dyDescent="0.2">
      <c r="A3">
        <v>24510070100</v>
      </c>
      <c r="B3" t="s">
        <v>7</v>
      </c>
      <c r="C3">
        <v>26665</v>
      </c>
      <c r="D3">
        <v>0.70550000000000002</v>
      </c>
      <c r="E3">
        <v>0.90349999999999997</v>
      </c>
      <c r="F3">
        <v>1122</v>
      </c>
      <c r="G3">
        <v>0.35880000000000001</v>
      </c>
      <c r="H3">
        <v>0.95840000000000003</v>
      </c>
      <c r="I3">
        <v>0.84870000000000001</v>
      </c>
      <c r="J3">
        <v>0.4677</v>
      </c>
      <c r="K3">
        <v>23921</v>
      </c>
      <c r="L3">
        <v>24111</v>
      </c>
      <c r="M3">
        <f t="shared" ref="M3:M23" si="0">K3/C3</f>
        <v>0.89709356834802179</v>
      </c>
    </row>
    <row r="4" spans="1:13" x14ac:dyDescent="0.2">
      <c r="A4">
        <v>24510100200</v>
      </c>
      <c r="B4" t="s">
        <v>7</v>
      </c>
      <c r="C4">
        <v>22044</v>
      </c>
      <c r="D4">
        <v>0.61519999999999997</v>
      </c>
      <c r="E4">
        <v>0.89970000000000006</v>
      </c>
      <c r="F4">
        <v>417</v>
      </c>
      <c r="G4">
        <v>0.43140000000000001</v>
      </c>
      <c r="H4">
        <v>0.99350000000000005</v>
      </c>
      <c r="I4">
        <v>0.97760000000000002</v>
      </c>
      <c r="J4">
        <v>0.62790000000000001</v>
      </c>
      <c r="K4">
        <v>18863</v>
      </c>
      <c r="L4">
        <v>20269</v>
      </c>
      <c r="M4">
        <f t="shared" si="0"/>
        <v>0.85569769551805475</v>
      </c>
    </row>
    <row r="5" spans="1:13" x14ac:dyDescent="0.2">
      <c r="A5">
        <v>24510120201</v>
      </c>
      <c r="B5" t="s">
        <v>7</v>
      </c>
      <c r="C5">
        <v>42038</v>
      </c>
      <c r="D5">
        <v>0.74260000000000004</v>
      </c>
      <c r="E5">
        <v>0.70209999999999995</v>
      </c>
      <c r="F5">
        <v>1147</v>
      </c>
      <c r="G5">
        <v>0.21479999999999999</v>
      </c>
      <c r="H5">
        <v>0.32269999999999999</v>
      </c>
      <c r="I5">
        <v>0.18459999999999999</v>
      </c>
      <c r="J5">
        <v>0.29570000000000002</v>
      </c>
      <c r="K5">
        <v>36843</v>
      </c>
      <c r="L5">
        <v>25191</v>
      </c>
      <c r="M5">
        <f t="shared" si="0"/>
        <v>0.87642133307959469</v>
      </c>
    </row>
    <row r="6" spans="1:13" x14ac:dyDescent="0.2">
      <c r="A6">
        <v>24510120202</v>
      </c>
      <c r="B6" t="s">
        <v>7</v>
      </c>
      <c r="C6">
        <v>56579</v>
      </c>
      <c r="D6">
        <v>0.77839999999999998</v>
      </c>
      <c r="E6">
        <v>0.39219999999999999</v>
      </c>
      <c r="F6">
        <v>961</v>
      </c>
      <c r="G6">
        <v>0.36020000000000002</v>
      </c>
      <c r="H6">
        <v>0.44409999999999999</v>
      </c>
      <c r="J6">
        <v>8.8099999999999998E-2</v>
      </c>
      <c r="K6">
        <v>35701</v>
      </c>
      <c r="L6">
        <v>37303</v>
      </c>
      <c r="M6">
        <f t="shared" si="0"/>
        <v>0.63099383163364497</v>
      </c>
    </row>
    <row r="7" spans="1:13" x14ac:dyDescent="0.2">
      <c r="A7">
        <v>24510200600</v>
      </c>
      <c r="B7" t="s">
        <v>7</v>
      </c>
      <c r="C7">
        <v>27333</v>
      </c>
      <c r="D7">
        <v>0.66110000000000002</v>
      </c>
      <c r="E7">
        <v>0.85009999999999997</v>
      </c>
      <c r="F7">
        <v>1094</v>
      </c>
      <c r="G7">
        <v>0.28260000000000002</v>
      </c>
      <c r="H7">
        <v>0.73980000000000001</v>
      </c>
      <c r="I7">
        <v>0.59860000000000002</v>
      </c>
      <c r="J7">
        <v>0.43409999999999999</v>
      </c>
      <c r="K7">
        <v>23503</v>
      </c>
      <c r="L7">
        <v>22238</v>
      </c>
      <c r="M7">
        <f t="shared" si="0"/>
        <v>0.85987633995536528</v>
      </c>
    </row>
    <row r="8" spans="1:13" x14ac:dyDescent="0.2">
      <c r="A8">
        <v>24510220100</v>
      </c>
      <c r="B8" t="s">
        <v>7</v>
      </c>
      <c r="C8">
        <v>45384</v>
      </c>
      <c r="D8">
        <v>0.77480000000000004</v>
      </c>
      <c r="E8">
        <v>0.66520000000000001</v>
      </c>
      <c r="F8">
        <v>1339</v>
      </c>
      <c r="G8">
        <v>0.1106</v>
      </c>
      <c r="H8">
        <v>0.2606</v>
      </c>
      <c r="I8">
        <v>0.51949999999999996</v>
      </c>
      <c r="J8">
        <v>0.15759999999999999</v>
      </c>
      <c r="K8">
        <v>43074</v>
      </c>
      <c r="L8">
        <v>33300</v>
      </c>
      <c r="M8">
        <f t="shared" si="0"/>
        <v>0.94910100475938652</v>
      </c>
    </row>
    <row r="9" spans="1:13" x14ac:dyDescent="0.2">
      <c r="A9">
        <v>24510230100</v>
      </c>
      <c r="B9" t="s">
        <v>7</v>
      </c>
      <c r="C9">
        <v>25469</v>
      </c>
      <c r="D9">
        <v>0.60299999999999998</v>
      </c>
      <c r="E9">
        <v>0.86770000000000003</v>
      </c>
      <c r="F9">
        <v>1344</v>
      </c>
      <c r="G9">
        <v>0.18160000000000001</v>
      </c>
      <c r="H9">
        <v>0.39779999999999999</v>
      </c>
      <c r="I9">
        <v>0.56899999999999995</v>
      </c>
      <c r="J9">
        <v>0.24</v>
      </c>
      <c r="K9">
        <v>20867</v>
      </c>
      <c r="L9">
        <v>17969</v>
      </c>
      <c r="M9">
        <f t="shared" si="0"/>
        <v>0.81930974910675725</v>
      </c>
    </row>
    <row r="10" spans="1:13" x14ac:dyDescent="0.2">
      <c r="A10">
        <v>24510260900</v>
      </c>
      <c r="B10" t="s">
        <v>7</v>
      </c>
      <c r="C10">
        <v>34243</v>
      </c>
      <c r="D10">
        <v>0.73519999999999996</v>
      </c>
      <c r="E10">
        <v>0.86519999999999997</v>
      </c>
      <c r="F10">
        <v>2070</v>
      </c>
      <c r="G10">
        <v>7.9699999999999993E-2</v>
      </c>
      <c r="H10">
        <v>0.1976</v>
      </c>
      <c r="I10">
        <v>0.30070000000000002</v>
      </c>
      <c r="J10">
        <v>0.1749</v>
      </c>
      <c r="K10">
        <v>32774</v>
      </c>
      <c r="L10">
        <v>26243</v>
      </c>
      <c r="M10">
        <f t="shared" si="0"/>
        <v>0.95710072131530533</v>
      </c>
    </row>
    <row r="11" spans="1:13" x14ac:dyDescent="0.2">
      <c r="A11">
        <v>24510271001</v>
      </c>
      <c r="B11" t="s">
        <v>7</v>
      </c>
      <c r="C11">
        <v>26573</v>
      </c>
      <c r="D11">
        <v>0.71389999999999998</v>
      </c>
      <c r="E11">
        <v>0.85929999999999995</v>
      </c>
      <c r="F11">
        <v>859</v>
      </c>
      <c r="G11">
        <v>0.2046</v>
      </c>
      <c r="H11">
        <v>0.97209999999999996</v>
      </c>
      <c r="I11">
        <v>0.85909999999999997</v>
      </c>
      <c r="J11">
        <v>0.53269999999999995</v>
      </c>
      <c r="K11">
        <v>21592</v>
      </c>
      <c r="L11">
        <v>25095</v>
      </c>
      <c r="M11">
        <f t="shared" si="0"/>
        <v>0.81255409626312425</v>
      </c>
    </row>
    <row r="12" spans="1:13" x14ac:dyDescent="0.2">
      <c r="A12">
        <v>24510272003</v>
      </c>
      <c r="B12" t="s">
        <v>7</v>
      </c>
      <c r="C12">
        <v>47024</v>
      </c>
      <c r="D12">
        <v>0.66</v>
      </c>
      <c r="E12">
        <v>0.66059999999999997</v>
      </c>
      <c r="F12">
        <v>1130</v>
      </c>
      <c r="G12">
        <v>5.1499999999999997E-2</v>
      </c>
      <c r="H12">
        <v>0.3347</v>
      </c>
      <c r="I12">
        <v>0.40100000000000002</v>
      </c>
      <c r="J12">
        <v>0.14219999999999999</v>
      </c>
      <c r="K12">
        <v>41529</v>
      </c>
      <c r="L12">
        <v>28028</v>
      </c>
      <c r="M12">
        <f t="shared" si="0"/>
        <v>0.88314477713507999</v>
      </c>
    </row>
    <row r="13" spans="1:13" x14ac:dyDescent="0.2">
      <c r="A13">
        <v>24510280401</v>
      </c>
      <c r="B13" t="s">
        <v>7</v>
      </c>
      <c r="C13">
        <v>33141</v>
      </c>
      <c r="D13">
        <v>0.78879999999999995</v>
      </c>
      <c r="E13">
        <v>0.82010000000000005</v>
      </c>
      <c r="F13">
        <v>798</v>
      </c>
      <c r="G13">
        <v>0.121</v>
      </c>
      <c r="H13">
        <v>0.86229999999999996</v>
      </c>
      <c r="I13">
        <v>0.34870000000000001</v>
      </c>
      <c r="J13">
        <v>0.28670000000000001</v>
      </c>
      <c r="K13">
        <v>30136</v>
      </c>
      <c r="L13">
        <v>30025</v>
      </c>
      <c r="M13">
        <f t="shared" si="0"/>
        <v>0.90932681572674334</v>
      </c>
    </row>
    <row r="14" spans="1:13" x14ac:dyDescent="0.2">
      <c r="A14">
        <v>10005050803</v>
      </c>
      <c r="B14" t="s">
        <v>1</v>
      </c>
      <c r="C14">
        <v>42115</v>
      </c>
      <c r="D14">
        <v>0.78720000000000001</v>
      </c>
      <c r="E14">
        <v>0.69</v>
      </c>
      <c r="F14">
        <v>1299</v>
      </c>
      <c r="G14">
        <v>7.0000000000000007E-2</v>
      </c>
      <c r="H14">
        <v>0.13569999999999999</v>
      </c>
      <c r="I14">
        <v>0.15970000000000001</v>
      </c>
      <c r="J14">
        <v>0.14000000000000001</v>
      </c>
      <c r="K14">
        <v>32286</v>
      </c>
      <c r="L14">
        <v>27548</v>
      </c>
      <c r="M14">
        <f t="shared" si="0"/>
        <v>0.76661522023032169</v>
      </c>
    </row>
    <row r="15" spans="1:13" x14ac:dyDescent="0.2">
      <c r="A15">
        <v>10005050901</v>
      </c>
      <c r="B15" t="s">
        <v>1</v>
      </c>
      <c r="C15">
        <v>54283</v>
      </c>
      <c r="D15">
        <v>0.88580000000000003</v>
      </c>
      <c r="E15">
        <v>0.61</v>
      </c>
      <c r="F15">
        <v>1170</v>
      </c>
      <c r="G15">
        <v>5.2600000000000001E-2</v>
      </c>
      <c r="H15">
        <v>9.5799999999999996E-2</v>
      </c>
      <c r="I15">
        <v>0.23780000000000001</v>
      </c>
      <c r="J15">
        <v>1.4E-2</v>
      </c>
      <c r="K15">
        <v>47541</v>
      </c>
      <c r="L15">
        <v>35082</v>
      </c>
      <c r="M15">
        <f t="shared" si="0"/>
        <v>0.87579905311055029</v>
      </c>
    </row>
    <row r="16" spans="1:13" x14ac:dyDescent="0.2">
      <c r="A16">
        <v>10005050902</v>
      </c>
      <c r="B16" t="s">
        <v>1</v>
      </c>
      <c r="C16">
        <v>51528</v>
      </c>
      <c r="D16">
        <v>0.79490000000000005</v>
      </c>
      <c r="E16">
        <v>0.6</v>
      </c>
      <c r="F16">
        <v>1257</v>
      </c>
      <c r="G16">
        <v>4.9000000000000002E-2</v>
      </c>
      <c r="H16">
        <v>0.1216</v>
      </c>
      <c r="I16">
        <v>0.40889999999999999</v>
      </c>
      <c r="J16">
        <v>9.6000000000000002E-2</v>
      </c>
      <c r="K16">
        <v>42274</v>
      </c>
      <c r="L16">
        <v>30037</v>
      </c>
      <c r="M16">
        <f t="shared" si="0"/>
        <v>0.82040832168917865</v>
      </c>
    </row>
    <row r="17" spans="1:13" x14ac:dyDescent="0.2">
      <c r="A17">
        <v>10005051004</v>
      </c>
      <c r="B17" t="s">
        <v>1</v>
      </c>
      <c r="C17">
        <v>56399</v>
      </c>
      <c r="D17">
        <v>0.77180000000000004</v>
      </c>
      <c r="E17">
        <v>0.66</v>
      </c>
      <c r="F17">
        <v>1198</v>
      </c>
      <c r="G17">
        <v>9.9900000000000003E-2</v>
      </c>
      <c r="H17">
        <v>0.13519999999999999</v>
      </c>
      <c r="I17">
        <v>0.32119999999999999</v>
      </c>
      <c r="J17">
        <v>0.14000000000000001</v>
      </c>
      <c r="K17">
        <v>40098</v>
      </c>
      <c r="L17">
        <v>35169</v>
      </c>
      <c r="M17">
        <f t="shared" si="0"/>
        <v>0.71097005266050817</v>
      </c>
    </row>
    <row r="18" spans="1:13" x14ac:dyDescent="0.2">
      <c r="A18">
        <v>10005051005</v>
      </c>
      <c r="B18" t="s">
        <v>1</v>
      </c>
      <c r="C18">
        <v>47267</v>
      </c>
      <c r="D18">
        <v>0.81520000000000004</v>
      </c>
      <c r="E18">
        <v>0.68</v>
      </c>
      <c r="F18">
        <v>1386</v>
      </c>
      <c r="G18">
        <v>6.83E-2</v>
      </c>
      <c r="H18">
        <v>0.1077</v>
      </c>
      <c r="I18">
        <v>0.24729999999999999</v>
      </c>
      <c r="J18">
        <v>0.11</v>
      </c>
      <c r="K18">
        <v>36465</v>
      </c>
      <c r="L18">
        <v>32106</v>
      </c>
      <c r="M18">
        <f t="shared" si="0"/>
        <v>0.77146846637188737</v>
      </c>
    </row>
    <row r="19" spans="1:13" x14ac:dyDescent="0.2">
      <c r="A19">
        <v>10005051006</v>
      </c>
      <c r="B19" t="s">
        <v>1</v>
      </c>
      <c r="C19">
        <v>45896</v>
      </c>
      <c r="D19">
        <v>0.76590000000000003</v>
      </c>
      <c r="E19">
        <v>0.67</v>
      </c>
      <c r="F19">
        <v>968</v>
      </c>
      <c r="G19">
        <v>0.1048</v>
      </c>
      <c r="H19">
        <v>5.9499999999999997E-2</v>
      </c>
      <c r="I19">
        <v>0.17530000000000001</v>
      </c>
      <c r="J19">
        <v>0.13</v>
      </c>
      <c r="K19">
        <v>37186</v>
      </c>
      <c r="L19">
        <v>27798</v>
      </c>
      <c r="M19">
        <f t="shared" si="0"/>
        <v>0.8102231131253268</v>
      </c>
    </row>
    <row r="21" spans="1:13" x14ac:dyDescent="0.2">
      <c r="B21" t="s">
        <v>13</v>
      </c>
      <c r="C21">
        <f>AVERAGE(C2:C13)</f>
        <v>34493.416666666664</v>
      </c>
      <c r="D21">
        <f t="shared" ref="D21:L21" si="1">AVERAGE(D2:D13)</f>
        <v>0.70579999999999998</v>
      </c>
      <c r="E21">
        <f t="shared" si="1"/>
        <v>0.7780083333333333</v>
      </c>
      <c r="F21">
        <f t="shared" si="1"/>
        <v>1137.6666666666667</v>
      </c>
      <c r="G21">
        <f t="shared" si="1"/>
        <v>0.21949166666666664</v>
      </c>
      <c r="H21">
        <f t="shared" si="1"/>
        <v>0.60022500000000012</v>
      </c>
      <c r="I21">
        <f t="shared" si="1"/>
        <v>0.54689999999999994</v>
      </c>
      <c r="J21">
        <f t="shared" si="1"/>
        <v>0.33</v>
      </c>
      <c r="K21">
        <f t="shared" si="1"/>
        <v>29373.583333333332</v>
      </c>
      <c r="L21">
        <f t="shared" si="1"/>
        <v>26014.75</v>
      </c>
      <c r="M21">
        <f t="shared" si="0"/>
        <v>0.85157071035294174</v>
      </c>
    </row>
    <row r="22" spans="1:13" x14ac:dyDescent="0.2">
      <c r="B22" t="s">
        <v>14</v>
      </c>
      <c r="C22">
        <f>STDEV(C2:C13)</f>
        <v>10803.377632257027</v>
      </c>
      <c r="D22">
        <f t="shared" ref="D22:L22" si="2">STDEV(D2:D13)</f>
        <v>6.2006656534161354E-2</v>
      </c>
      <c r="E22">
        <f t="shared" si="2"/>
        <v>0.14958803706624851</v>
      </c>
      <c r="F22">
        <f t="shared" si="2"/>
        <v>399.1692129987739</v>
      </c>
      <c r="G22">
        <f t="shared" si="2"/>
        <v>0.12037969066351037</v>
      </c>
      <c r="H22">
        <f t="shared" si="2"/>
        <v>0.30359481108573239</v>
      </c>
      <c r="I22">
        <f t="shared" si="2"/>
        <v>0.25487146956848677</v>
      </c>
      <c r="J22">
        <f t="shared" si="2"/>
        <v>0.17878711566349717</v>
      </c>
      <c r="K22">
        <f t="shared" si="2"/>
        <v>8439.2305601262997</v>
      </c>
      <c r="L22">
        <f t="shared" si="2"/>
        <v>5484.5027474114404</v>
      </c>
    </row>
    <row r="23" spans="1:13" x14ac:dyDescent="0.2">
      <c r="B23" t="s">
        <v>15</v>
      </c>
      <c r="C23">
        <f>AVERAGE(C14:C19)</f>
        <v>49581.333333333336</v>
      </c>
      <c r="D23">
        <f t="shared" ref="D23:L23" si="3">AVERAGE(D14:D19)</f>
        <v>0.80346666666666666</v>
      </c>
      <c r="E23">
        <f t="shared" si="3"/>
        <v>0.65166666666666673</v>
      </c>
      <c r="F23">
        <f t="shared" si="3"/>
        <v>1213</v>
      </c>
      <c r="G23">
        <f t="shared" si="3"/>
        <v>7.4099999999999999E-2</v>
      </c>
      <c r="H23">
        <f t="shared" si="3"/>
        <v>0.10925</v>
      </c>
      <c r="I23">
        <f t="shared" si="3"/>
        <v>0.25836666666666669</v>
      </c>
      <c r="J23">
        <f t="shared" si="3"/>
        <v>0.105</v>
      </c>
      <c r="K23">
        <f t="shared" si="3"/>
        <v>39308.333333333336</v>
      </c>
      <c r="L23">
        <f t="shared" si="3"/>
        <v>31290</v>
      </c>
      <c r="M23">
        <f t="shared" si="0"/>
        <v>0.7928050879363201</v>
      </c>
    </row>
    <row r="24" spans="1:13" x14ac:dyDescent="0.2">
      <c r="B24" t="s">
        <v>16</v>
      </c>
      <c r="C24">
        <f>STDEV(C14:C19)</f>
        <v>5423.2778526152124</v>
      </c>
      <c r="D24">
        <f t="shared" ref="D24:L24" si="4">STDEV(D14:D19)</f>
        <v>4.3973795227006125E-2</v>
      </c>
      <c r="E24">
        <f t="shared" si="4"/>
        <v>3.7638632635454063E-2</v>
      </c>
      <c r="F24">
        <f t="shared" si="4"/>
        <v>142.37977384446148</v>
      </c>
      <c r="G24">
        <f t="shared" si="4"/>
        <v>2.3455660297676567E-2</v>
      </c>
      <c r="H24">
        <f t="shared" si="4"/>
        <v>2.8927132592083831E-2</v>
      </c>
      <c r="I24">
        <f t="shared" si="4"/>
        <v>9.3583068269140729E-2</v>
      </c>
      <c r="J24">
        <f t="shared" si="4"/>
        <v>4.7879014192023631E-2</v>
      </c>
      <c r="K24">
        <f t="shared" si="4"/>
        <v>5274.4205621723786</v>
      </c>
      <c r="L24">
        <f t="shared" si="4"/>
        <v>3401.7171546147101</v>
      </c>
    </row>
    <row r="26" spans="1:13" x14ac:dyDescent="0.2">
      <c r="C26" t="s">
        <v>18</v>
      </c>
      <c r="D26" t="s">
        <v>19</v>
      </c>
      <c r="F26" t="s">
        <v>21</v>
      </c>
      <c r="K26" t="s">
        <v>37</v>
      </c>
    </row>
    <row r="27" spans="1:13" x14ac:dyDescent="0.2">
      <c r="A27">
        <v>24510060200</v>
      </c>
      <c r="B27" t="s">
        <v>7</v>
      </c>
      <c r="C27">
        <f>K2-C2</f>
        <v>-3748</v>
      </c>
      <c r="D27" s="1">
        <f>K2/C2</f>
        <v>0.86335131981916291</v>
      </c>
      <c r="F27">
        <f>L2-12*F2</f>
        <v>5953</v>
      </c>
      <c r="K27">
        <v>33000</v>
      </c>
    </row>
    <row r="28" spans="1:13" x14ac:dyDescent="0.2">
      <c r="A28">
        <v>24510070100</v>
      </c>
      <c r="B28" t="s">
        <v>7</v>
      </c>
      <c r="C28">
        <f t="shared" ref="C28:C44" si="5">K3-C3</f>
        <v>-2744</v>
      </c>
      <c r="D28" s="1">
        <f t="shared" ref="D28:D44" si="6">K3/C3</f>
        <v>0.89709356834802179</v>
      </c>
      <c r="F28">
        <f t="shared" ref="F28:F44" si="7">L3-12*F3</f>
        <v>10647</v>
      </c>
      <c r="K28">
        <v>36000</v>
      </c>
    </row>
    <row r="29" spans="1:13" x14ac:dyDescent="0.2">
      <c r="A29">
        <v>24510100200</v>
      </c>
      <c r="B29" t="s">
        <v>7</v>
      </c>
      <c r="C29">
        <f t="shared" si="5"/>
        <v>-3181</v>
      </c>
      <c r="D29" s="1">
        <f t="shared" si="6"/>
        <v>0.85569769551805475</v>
      </c>
      <c r="F29">
        <f t="shared" si="7"/>
        <v>15265</v>
      </c>
      <c r="K29">
        <v>23000</v>
      </c>
    </row>
    <row r="30" spans="1:13" x14ac:dyDescent="0.2">
      <c r="A30">
        <v>24510120201</v>
      </c>
      <c r="B30" t="s">
        <v>7</v>
      </c>
      <c r="C30">
        <f t="shared" si="5"/>
        <v>-5195</v>
      </c>
      <c r="D30" s="1">
        <f t="shared" si="6"/>
        <v>0.87642133307959469</v>
      </c>
      <c r="F30">
        <f t="shared" si="7"/>
        <v>11427</v>
      </c>
      <c r="K30">
        <v>15000</v>
      </c>
    </row>
    <row r="31" spans="1:13" x14ac:dyDescent="0.2">
      <c r="A31">
        <v>24510120202</v>
      </c>
      <c r="B31" t="s">
        <v>7</v>
      </c>
      <c r="C31">
        <f t="shared" si="5"/>
        <v>-20878</v>
      </c>
      <c r="D31" s="1">
        <f t="shared" si="6"/>
        <v>0.63099383163364497</v>
      </c>
      <c r="F31">
        <f t="shared" si="7"/>
        <v>25771</v>
      </c>
      <c r="K31">
        <v>16000</v>
      </c>
    </row>
    <row r="32" spans="1:13" x14ac:dyDescent="0.2">
      <c r="A32">
        <v>24510200600</v>
      </c>
      <c r="B32" t="s">
        <v>7</v>
      </c>
      <c r="C32">
        <f t="shared" si="5"/>
        <v>-3830</v>
      </c>
      <c r="D32" s="1">
        <f t="shared" si="6"/>
        <v>0.85987633995536528</v>
      </c>
      <c r="F32">
        <f t="shared" si="7"/>
        <v>9110</v>
      </c>
      <c r="K32">
        <v>4000</v>
      </c>
    </row>
    <row r="33" spans="1:11" x14ac:dyDescent="0.2">
      <c r="A33">
        <v>24510220100</v>
      </c>
      <c r="B33" t="s">
        <v>7</v>
      </c>
      <c r="C33">
        <f t="shared" si="5"/>
        <v>-2310</v>
      </c>
      <c r="D33" s="1">
        <f t="shared" si="6"/>
        <v>0.94910100475938652</v>
      </c>
      <c r="F33">
        <f t="shared" si="7"/>
        <v>17232</v>
      </c>
      <c r="K33">
        <v>9000</v>
      </c>
    </row>
    <row r="34" spans="1:11" x14ac:dyDescent="0.2">
      <c r="A34">
        <v>24510230100</v>
      </c>
      <c r="B34" t="s">
        <v>7</v>
      </c>
      <c r="C34">
        <f t="shared" si="5"/>
        <v>-4602</v>
      </c>
      <c r="D34" s="1">
        <f t="shared" si="6"/>
        <v>0.81930974910675725</v>
      </c>
      <c r="F34">
        <f t="shared" si="7"/>
        <v>1841</v>
      </c>
      <c r="K34">
        <v>12000</v>
      </c>
    </row>
    <row r="35" spans="1:11" x14ac:dyDescent="0.2">
      <c r="A35">
        <v>24510260900</v>
      </c>
      <c r="B35" t="s">
        <v>7</v>
      </c>
      <c r="C35">
        <f t="shared" si="5"/>
        <v>-1469</v>
      </c>
      <c r="D35" s="1">
        <f t="shared" si="6"/>
        <v>0.95710072131530533</v>
      </c>
      <c r="F35">
        <f t="shared" si="7"/>
        <v>1403</v>
      </c>
      <c r="K35">
        <v>12000</v>
      </c>
    </row>
    <row r="36" spans="1:11" x14ac:dyDescent="0.2">
      <c r="A36">
        <v>24510271001</v>
      </c>
      <c r="B36" t="s">
        <v>7</v>
      </c>
      <c r="C36">
        <f t="shared" si="5"/>
        <v>-4981</v>
      </c>
      <c r="D36" s="1">
        <f t="shared" si="6"/>
        <v>0.81255409626312425</v>
      </c>
      <c r="F36">
        <f t="shared" si="7"/>
        <v>14787</v>
      </c>
      <c r="K36">
        <v>12000</v>
      </c>
    </row>
    <row r="37" spans="1:11" x14ac:dyDescent="0.2">
      <c r="A37">
        <v>24510272003</v>
      </c>
      <c r="B37" t="s">
        <v>7</v>
      </c>
      <c r="C37">
        <f t="shared" si="5"/>
        <v>-5495</v>
      </c>
      <c r="D37" s="1">
        <f t="shared" si="6"/>
        <v>0.88314477713507999</v>
      </c>
      <c r="F37">
        <f t="shared" si="7"/>
        <v>14468</v>
      </c>
      <c r="K37">
        <v>7800</v>
      </c>
    </row>
    <row r="38" spans="1:11" x14ac:dyDescent="0.2">
      <c r="A38">
        <v>24510280401</v>
      </c>
      <c r="B38" t="s">
        <v>7</v>
      </c>
      <c r="C38">
        <f t="shared" si="5"/>
        <v>-3005</v>
      </c>
      <c r="D38" s="1">
        <f t="shared" si="6"/>
        <v>0.90932681572674334</v>
      </c>
      <c r="F38">
        <f t="shared" si="7"/>
        <v>20449</v>
      </c>
      <c r="K38">
        <v>5600</v>
      </c>
    </row>
    <row r="39" spans="1:11" x14ac:dyDescent="0.2">
      <c r="A39">
        <v>10005050803</v>
      </c>
      <c r="B39" t="s">
        <v>1</v>
      </c>
      <c r="C39">
        <f t="shared" si="5"/>
        <v>-9829</v>
      </c>
      <c r="D39" s="1">
        <f t="shared" si="6"/>
        <v>0.76661522023032169</v>
      </c>
      <c r="F39">
        <f t="shared" si="7"/>
        <v>11960</v>
      </c>
      <c r="K39">
        <v>358</v>
      </c>
    </row>
    <row r="40" spans="1:11" x14ac:dyDescent="0.2">
      <c r="A40">
        <v>10005050901</v>
      </c>
      <c r="B40" t="s">
        <v>1</v>
      </c>
      <c r="C40">
        <f t="shared" si="5"/>
        <v>-6742</v>
      </c>
      <c r="D40" s="1">
        <f t="shared" si="6"/>
        <v>0.87579905311055029</v>
      </c>
      <c r="F40">
        <f t="shared" si="7"/>
        <v>21042</v>
      </c>
      <c r="K40">
        <v>393</v>
      </c>
    </row>
    <row r="41" spans="1:11" x14ac:dyDescent="0.2">
      <c r="A41">
        <v>10005050902</v>
      </c>
      <c r="B41" t="s">
        <v>1</v>
      </c>
      <c r="C41">
        <f t="shared" si="5"/>
        <v>-9254</v>
      </c>
      <c r="D41" s="1">
        <f t="shared" si="6"/>
        <v>0.82040832168917865</v>
      </c>
      <c r="F41">
        <f t="shared" si="7"/>
        <v>14953</v>
      </c>
      <c r="K41">
        <v>393</v>
      </c>
    </row>
    <row r="42" spans="1:11" x14ac:dyDescent="0.2">
      <c r="A42">
        <v>10005051004</v>
      </c>
      <c r="B42" t="s">
        <v>1</v>
      </c>
      <c r="C42">
        <f t="shared" si="5"/>
        <v>-16301</v>
      </c>
      <c r="D42" s="1">
        <f t="shared" si="6"/>
        <v>0.71097005266050817</v>
      </c>
      <c r="F42">
        <f t="shared" si="7"/>
        <v>20793</v>
      </c>
      <c r="K42">
        <v>535</v>
      </c>
    </row>
    <row r="43" spans="1:11" x14ac:dyDescent="0.2">
      <c r="A43">
        <v>10005051005</v>
      </c>
      <c r="B43" t="s">
        <v>1</v>
      </c>
      <c r="C43">
        <f t="shared" si="5"/>
        <v>-10802</v>
      </c>
      <c r="D43" s="1">
        <f t="shared" si="6"/>
        <v>0.77146846637188737</v>
      </c>
      <c r="F43">
        <f t="shared" si="7"/>
        <v>15474</v>
      </c>
      <c r="K43">
        <v>391</v>
      </c>
    </row>
    <row r="44" spans="1:11" x14ac:dyDescent="0.2">
      <c r="A44">
        <v>10005051006</v>
      </c>
      <c r="B44" t="s">
        <v>1</v>
      </c>
      <c r="C44">
        <f t="shared" si="5"/>
        <v>-8710</v>
      </c>
      <c r="D44" s="1">
        <f t="shared" si="6"/>
        <v>0.8102231131253268</v>
      </c>
      <c r="F44">
        <f t="shared" si="7"/>
        <v>16182</v>
      </c>
      <c r="K44">
        <v>374</v>
      </c>
    </row>
    <row r="45" spans="1:11" x14ac:dyDescent="0.2">
      <c r="F45">
        <f>AVERAGE(F27:F38)</f>
        <v>12362.75</v>
      </c>
      <c r="K45">
        <f t="shared" ref="G45:K45" si="8">AVERAGE(K27:K38)</f>
        <v>15450</v>
      </c>
    </row>
    <row r="46" spans="1:11" x14ac:dyDescent="0.2">
      <c r="F46">
        <f>STDEV(F27:F38)</f>
        <v>7223.1847058935537</v>
      </c>
      <c r="K46">
        <f t="shared" ref="G46:K46" si="9">STDEV(K27:K38)</f>
        <v>10232.612747307681</v>
      </c>
    </row>
    <row r="47" spans="1:11" x14ac:dyDescent="0.2">
      <c r="F47">
        <f>AVERAGE(F39:F44)</f>
        <v>16734</v>
      </c>
      <c r="K47">
        <f t="shared" ref="G47:K47" si="10">AVERAGE(K39:K44)</f>
        <v>407.33333333333331</v>
      </c>
    </row>
    <row r="48" spans="1:11" x14ac:dyDescent="0.2">
      <c r="F48">
        <f>STDEV(F39:F44)</f>
        <v>3546.5387633578744</v>
      </c>
      <c r="K48">
        <f t="shared" ref="G48:K48" si="11">STDEV(K39:K44)</f>
        <v>64.064550780183225</v>
      </c>
    </row>
  </sheetData>
  <conditionalFormatting sqref="D1:D20 D50:D1048576 D25:D26">
    <cfRule type="colorScale" priority="14">
      <colorScale>
        <cfvo type="min"/>
        <cfvo type="max"/>
        <color rgb="FFFF7128"/>
        <color rgb="FFFFEF9C"/>
      </colorScale>
    </cfRule>
  </conditionalFormatting>
  <conditionalFormatting sqref="C1:C20 C50:C1048576 C25:C26">
    <cfRule type="colorScale" priority="13">
      <colorScale>
        <cfvo type="min"/>
        <cfvo type="max"/>
        <color rgb="FFFF7128"/>
        <color rgb="FFFFEF9C"/>
      </colorScale>
    </cfRule>
  </conditionalFormatting>
  <conditionalFormatting sqref="E1:E20 E50:E1048576 E25:E26">
    <cfRule type="colorScale" priority="12">
      <colorScale>
        <cfvo type="min"/>
        <cfvo type="max"/>
        <color rgb="FFFF7128"/>
        <color rgb="FFFFEF9C"/>
      </colorScale>
    </cfRule>
  </conditionalFormatting>
  <conditionalFormatting sqref="F1">
    <cfRule type="colorScale" priority="11">
      <colorScale>
        <cfvo type="min"/>
        <cfvo type="max"/>
        <color rgb="FFFF7128"/>
        <color rgb="FFFFEF9C"/>
      </colorScale>
    </cfRule>
  </conditionalFormatting>
  <conditionalFormatting sqref="F1:F20 F50:F1048576 F25:F26">
    <cfRule type="colorScale" priority="10">
      <colorScale>
        <cfvo type="min"/>
        <cfvo type="max"/>
        <color rgb="FFFF7128"/>
        <color rgb="FFFFEF9C"/>
      </colorScale>
    </cfRule>
  </conditionalFormatting>
  <conditionalFormatting sqref="G1:G20 G50:G1048576 G25:G28">
    <cfRule type="colorScale" priority="9">
      <colorScale>
        <cfvo type="min"/>
        <cfvo type="max"/>
        <color rgb="FFFF7128"/>
        <color rgb="FFFFEF9C"/>
      </colorScale>
    </cfRule>
  </conditionalFormatting>
  <conditionalFormatting sqref="H1:H20 H50:H1048576 H25">
    <cfRule type="colorScale" priority="8">
      <colorScale>
        <cfvo type="min"/>
        <cfvo type="max"/>
        <color rgb="FFFF7128"/>
        <color rgb="FFFFEF9C"/>
      </colorScale>
    </cfRule>
  </conditionalFormatting>
  <conditionalFormatting sqref="I1:I20 I50:I1048576 I25:I28">
    <cfRule type="colorScale" priority="7">
      <colorScale>
        <cfvo type="min"/>
        <cfvo type="max"/>
        <color rgb="FFFF7128"/>
        <color rgb="FFFFEF9C"/>
      </colorScale>
    </cfRule>
  </conditionalFormatting>
  <conditionalFormatting sqref="J1:J20 J50:J1048576 J25:J28">
    <cfRule type="colorScale" priority="6">
      <colorScale>
        <cfvo type="min"/>
        <cfvo type="max"/>
        <color rgb="FFFF7128"/>
        <color rgb="FFFFEF9C"/>
      </colorScale>
    </cfRule>
  </conditionalFormatting>
  <conditionalFormatting sqref="K1:K20 K50:K1048576 K25:K26">
    <cfRule type="colorScale" priority="5">
      <colorScale>
        <cfvo type="min"/>
        <cfvo type="max"/>
        <color rgb="FFFF7128"/>
        <color rgb="FFFFEF9C"/>
      </colorScale>
    </cfRule>
  </conditionalFormatting>
  <conditionalFormatting sqref="L1:L20 L50:L1048576 L25:L28">
    <cfRule type="colorScale" priority="3">
      <colorScale>
        <cfvo type="min"/>
        <cfvo type="max"/>
        <color rgb="FFFF7128"/>
        <color rgb="FFFFEF9C"/>
      </colorScale>
    </cfRule>
  </conditionalFormatting>
  <conditionalFormatting sqref="O41:O1048576 O1:O20 P1">
    <cfRule type="colorScale" priority="42">
      <colorScale>
        <cfvo type="min"/>
        <cfvo type="max"/>
        <color rgb="FFFF7128"/>
        <color rgb="FFFFEF9C"/>
      </colorScale>
    </cfRule>
  </conditionalFormatting>
  <conditionalFormatting sqref="P2:P19">
    <cfRule type="colorScale" priority="2">
      <colorScale>
        <cfvo type="min"/>
        <cfvo type="max"/>
        <color rgb="FFFF7128"/>
        <color rgb="FFFFEF9C"/>
      </colorScale>
    </cfRule>
  </conditionalFormatting>
  <conditionalFormatting sqref="H26:H43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953-D43F-0245-8447-AE578FB6BFB1}">
  <dimension ref="A3:C6"/>
  <sheetViews>
    <sheetView zoomScale="200" workbookViewId="0">
      <selection activeCell="B9" sqref="B9"/>
    </sheetView>
  </sheetViews>
  <sheetFormatPr baseColWidth="10" defaultRowHeight="16" x14ac:dyDescent="0.2"/>
  <cols>
    <col min="1" max="1" width="13.1640625" bestFit="1" customWidth="1"/>
    <col min="2" max="2" width="25.83203125" bestFit="1" customWidth="1"/>
    <col min="3" max="3" width="27.33203125" bestFit="1" customWidth="1"/>
  </cols>
  <sheetData>
    <row r="3" spans="1:3" x14ac:dyDescent="0.2">
      <c r="A3" s="2" t="s">
        <v>34</v>
      </c>
      <c r="B3" t="s">
        <v>24</v>
      </c>
      <c r="C3" t="s">
        <v>33</v>
      </c>
    </row>
    <row r="4" spans="1:3" x14ac:dyDescent="0.2">
      <c r="A4" s="3" t="s">
        <v>7</v>
      </c>
      <c r="B4" s="4">
        <v>0.70579999999999998</v>
      </c>
      <c r="C4" s="4">
        <v>0.60022500000000012</v>
      </c>
    </row>
    <row r="5" spans="1:3" x14ac:dyDescent="0.2">
      <c r="A5" s="3" t="s">
        <v>1</v>
      </c>
      <c r="B5" s="4">
        <v>0.80346666666666666</v>
      </c>
      <c r="C5" s="4">
        <v>0.10925</v>
      </c>
    </row>
    <row r="6" spans="1:3" x14ac:dyDescent="0.2">
      <c r="A6" s="3" t="s">
        <v>22</v>
      </c>
      <c r="B6" s="4">
        <v>0.73835555555555565</v>
      </c>
      <c r="C6" s="4">
        <v>0.43656666666666677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FB88-7D9A-2440-ABA5-394712383BD1}">
  <dimension ref="A3:F6"/>
  <sheetViews>
    <sheetView tabSelected="1" zoomScale="125" workbookViewId="0">
      <selection activeCell="D4" sqref="D4"/>
    </sheetView>
  </sheetViews>
  <sheetFormatPr baseColWidth="10" defaultRowHeight="16" x14ac:dyDescent="0.2"/>
  <cols>
    <col min="1" max="1" width="13.1640625" bestFit="1" customWidth="1"/>
    <col min="2" max="2" width="27" bestFit="1" customWidth="1"/>
    <col min="3" max="3" width="40" bestFit="1" customWidth="1"/>
    <col min="4" max="4" width="21.6640625" bestFit="1" customWidth="1"/>
    <col min="5" max="5" width="25.5" bestFit="1" customWidth="1"/>
    <col min="6" max="6" width="21.5" bestFit="1" customWidth="1"/>
  </cols>
  <sheetData>
    <row r="3" spans="1:6" x14ac:dyDescent="0.2">
      <c r="A3" s="2" t="s">
        <v>23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2">
      <c r="A4" s="3" t="s">
        <v>7</v>
      </c>
      <c r="B4" s="4">
        <v>0.33</v>
      </c>
      <c r="C4" s="4">
        <v>0.54689999999999994</v>
      </c>
      <c r="D4" s="1">
        <v>0.21949166666666664</v>
      </c>
      <c r="E4" s="9">
        <v>26014.75</v>
      </c>
      <c r="F4" s="9">
        <v>1137.6666666666667</v>
      </c>
    </row>
    <row r="5" spans="1:6" x14ac:dyDescent="0.2">
      <c r="A5" s="3" t="s">
        <v>1</v>
      </c>
      <c r="B5" s="4">
        <v>0.105</v>
      </c>
      <c r="C5" s="1">
        <v>0.25836666666666669</v>
      </c>
      <c r="D5" s="4">
        <v>7.4099999999999999E-2</v>
      </c>
      <c r="E5" s="9">
        <v>31290</v>
      </c>
      <c r="F5" s="9">
        <v>1213</v>
      </c>
    </row>
    <row r="6" spans="1:6" x14ac:dyDescent="0.2">
      <c r="A6" s="3" t="s">
        <v>22</v>
      </c>
      <c r="B6" s="4">
        <v>0.25500000000000006</v>
      </c>
      <c r="C6" s="4">
        <v>0.44506470588235292</v>
      </c>
      <c r="D6" s="4">
        <v>0.17102777777777772</v>
      </c>
      <c r="E6" s="9">
        <v>27773.166666666668</v>
      </c>
      <c r="F6" s="9">
        <v>1162.7777777777778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BA66-13F2-B649-B31A-E5AA8F136C4C}">
  <dimension ref="A3:E6"/>
  <sheetViews>
    <sheetView workbookViewId="0">
      <selection activeCell="H6" sqref="H6"/>
    </sheetView>
  </sheetViews>
  <sheetFormatPr baseColWidth="10" defaultRowHeight="16" x14ac:dyDescent="0.2"/>
  <cols>
    <col min="1" max="1" width="13.1640625" bestFit="1" customWidth="1"/>
    <col min="2" max="2" width="26.1640625" bestFit="1" customWidth="1"/>
    <col min="3" max="3" width="49.6640625" bestFit="1" customWidth="1"/>
    <col min="4" max="4" width="42.33203125" bestFit="1" customWidth="1"/>
    <col min="5" max="5" width="35.5" bestFit="1" customWidth="1"/>
  </cols>
  <sheetData>
    <row r="3" spans="1:5" x14ac:dyDescent="0.2">
      <c r="A3" s="2" t="s">
        <v>23</v>
      </c>
      <c r="B3" t="s">
        <v>25</v>
      </c>
      <c r="C3" t="s">
        <v>27</v>
      </c>
      <c r="D3" t="s">
        <v>36</v>
      </c>
      <c r="E3" t="s">
        <v>26</v>
      </c>
    </row>
    <row r="4" spans="1:5" x14ac:dyDescent="0.2">
      <c r="A4" s="3" t="s">
        <v>7</v>
      </c>
      <c r="B4" s="9">
        <v>34493.416666666664</v>
      </c>
      <c r="C4" s="9">
        <v>29373.583333333332</v>
      </c>
      <c r="D4" s="8">
        <v>0.85949760438835332</v>
      </c>
      <c r="E4" s="8">
        <v>0.7780083333333333</v>
      </c>
    </row>
    <row r="5" spans="1:5" x14ac:dyDescent="0.2">
      <c r="A5" s="3" t="s">
        <v>1</v>
      </c>
      <c r="B5" s="9">
        <v>49581.333333333336</v>
      </c>
      <c r="C5" s="9">
        <v>39308.333333333336</v>
      </c>
      <c r="D5" s="8">
        <v>0.79258070453129548</v>
      </c>
      <c r="E5" s="8">
        <v>0.65166666666666673</v>
      </c>
    </row>
    <row r="6" spans="1:5" x14ac:dyDescent="0.2">
      <c r="A6" s="3" t="s">
        <v>22</v>
      </c>
      <c r="B6" s="9">
        <v>39522.722222222219</v>
      </c>
      <c r="C6" s="9">
        <v>32685.166666666668</v>
      </c>
      <c r="D6" s="8">
        <v>0.8371919711026673</v>
      </c>
      <c r="E6" s="8">
        <v>0.73589444444444441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Refined_data_and_plots</vt:lpstr>
      <vt:lpstr>Key_demographic_points</vt:lpstr>
      <vt:lpstr>Teenage_Single_Mother_and_Incom</vt:lpstr>
      <vt:lpstr>Stayed_in_CZ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Hurlock</dc:creator>
  <cp:lastModifiedBy>Matt Hurlock</cp:lastModifiedBy>
  <dcterms:created xsi:type="dcterms:W3CDTF">2021-02-10T00:02:41Z</dcterms:created>
  <dcterms:modified xsi:type="dcterms:W3CDTF">2021-02-11T16:18:43Z</dcterms:modified>
</cp:coreProperties>
</file>