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meier/Desktop/DataAnalysis/Data/gerltm/MDI/01_References/"/>
    </mc:Choice>
  </mc:AlternateContent>
  <xr:revisionPtr revIDLastSave="0" documentId="13_ncr:1_{39734B5D-62C0-B343-84D2-9B3EB31D8650}" xr6:coauthVersionLast="47" xr6:coauthVersionMax="47" xr10:uidLastSave="{00000000-0000-0000-0000-000000000000}"/>
  <bookViews>
    <workbookView xWindow="0" yWindow="0" windowWidth="38400" windowHeight="21600" activeTab="3" xr2:uid="{5C202504-B744-42B6-9D0F-B73813CAD620}"/>
  </bookViews>
  <sheets>
    <sheet name="Data" sheetId="1" r:id="rId1"/>
    <sheet name="Error" sheetId="6" r:id="rId2"/>
    <sheet name="RAW20x" sheetId="3" r:id="rId3"/>
    <sheet name="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2" i="1"/>
  <c r="D2" i="1"/>
  <c r="E2" i="1"/>
  <c r="F2" i="1"/>
  <c r="G2" i="1"/>
  <c r="C1" i="1"/>
  <c r="D1" i="1"/>
  <c r="E1" i="1"/>
  <c r="F1" i="1"/>
  <c r="G1" i="1"/>
  <c r="C4" i="1"/>
  <c r="D4" i="1"/>
  <c r="E4" i="1"/>
  <c r="F4" i="1"/>
  <c r="G4" i="1"/>
  <c r="B3" i="1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B15" i="3"/>
  <c r="B16" i="3"/>
  <c r="B14" i="3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20" i="3"/>
  <c r="D20" i="3"/>
  <c r="E20" i="3"/>
  <c r="F20" i="3"/>
  <c r="G20" i="3"/>
  <c r="H20" i="3"/>
  <c r="I20" i="3"/>
  <c r="C21" i="3"/>
  <c r="D21" i="3"/>
  <c r="E21" i="3"/>
  <c r="F21" i="3"/>
  <c r="F4" i="6" s="1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B8" i="3"/>
  <c r="B9" i="3"/>
  <c r="B10" i="3"/>
  <c r="B11" i="3"/>
  <c r="B12" i="3"/>
  <c r="B13" i="3"/>
  <c r="B20" i="3"/>
  <c r="B21" i="3"/>
  <c r="B22" i="3"/>
  <c r="B23" i="3"/>
  <c r="B24" i="3"/>
  <c r="B25" i="3"/>
  <c r="B3" i="3"/>
  <c r="B2" i="3"/>
  <c r="B1" i="6" s="1"/>
  <c r="G4" i="6"/>
  <c r="B4" i="6"/>
  <c r="G1" i="6" l="1"/>
  <c r="G3" i="6"/>
  <c r="F1" i="6"/>
  <c r="C1" i="6"/>
  <c r="B1" i="1"/>
  <c r="E1" i="6"/>
  <c r="D1" i="6"/>
  <c r="B3" i="6"/>
  <c r="F3" i="6"/>
  <c r="E3" i="6"/>
  <c r="D3" i="6"/>
  <c r="C3" i="6"/>
  <c r="B4" i="1"/>
  <c r="E4" i="6"/>
  <c r="D4" i="6"/>
  <c r="C4" i="6"/>
  <c r="G2" i="6"/>
  <c r="D2" i="6"/>
  <c r="C2" i="6"/>
  <c r="B2" i="1"/>
  <c r="B2" i="6"/>
  <c r="F2" i="6"/>
  <c r="E2" i="6"/>
</calcChain>
</file>

<file path=xl/sharedStrings.xml><?xml version="1.0" encoding="utf-8"?>
<sst xmlns="http://schemas.openxmlformats.org/spreadsheetml/2006/main" count="60" uniqueCount="20">
  <si>
    <t>RAW</t>
  </si>
  <si>
    <t>ECD 1_2:Concentration</t>
  </si>
  <si>
    <t>ECD 2_5:Concentration</t>
  </si>
  <si>
    <t>ECD 5_10:Concentration</t>
  </si>
  <si>
    <t>ECD 10_25:Concentration</t>
  </si>
  <si>
    <t>ECD 25_70:Concentration</t>
  </si>
  <si>
    <t>ECD ge70:Concentration</t>
  </si>
  <si>
    <t>MFD ge70:Concentration</t>
  </si>
  <si>
    <t>MFD ge125:Concentration</t>
  </si>
  <si>
    <t>err</t>
  </si>
  <si>
    <t>0R 10m D1</t>
  </si>
  <si>
    <t>JJ1 R</t>
  </si>
  <si>
    <t>MQH20 200r 10m D3</t>
  </si>
  <si>
    <t>MQH20 200r 10m A1</t>
  </si>
  <si>
    <t>MQH20 200r 10m C1</t>
  </si>
  <si>
    <t>MQH20 A</t>
  </si>
  <si>
    <t>MQH20 B</t>
  </si>
  <si>
    <t>MQH20</t>
  </si>
  <si>
    <t>MQH20 200r 10m</t>
  </si>
  <si>
    <t>JJ1 0R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</si>
</sst>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FC0D-9FD5-43E3-A8A0-051C74EA4746}">
  <dimension ref="A1:G4"/>
  <sheetViews>
    <sheetView workbookViewId="0">
      <selection activeCell="D1" sqref="D1"/>
    </sheetView>
  </sheetViews>
  <sheetFormatPr baseColWidth="10" defaultRowHeight="15" x14ac:dyDescent="0.2"/>
  <cols>
    <col min="1" max="1" width="16.6640625" customWidth="1"/>
    <col min="2" max="3" width="9.5" bestFit="1" customWidth="1"/>
    <col min="4" max="4" width="8.5" bestFit="1" customWidth="1"/>
    <col min="5" max="5" width="7.5" bestFit="1" customWidth="1"/>
    <col min="6" max="6" width="6.5" bestFit="1" customWidth="1"/>
    <col min="7" max="7" width="4.5" bestFit="1" customWidth="1"/>
  </cols>
  <sheetData>
    <row r="1" spans="1:7" x14ac:dyDescent="0.2">
      <c r="A1" t="s">
        <v>17</v>
      </c>
      <c r="B1" s="2">
        <f>AVERAGE(RAW20x!B14:B19)</f>
        <v>47.956666666666671</v>
      </c>
      <c r="C1" s="2">
        <f>AVERAGE(RAW20x!C14:C19)</f>
        <v>19.48</v>
      </c>
      <c r="D1" s="2">
        <f>AVERAGE(RAW20x!D14:D19)</f>
        <v>3.75</v>
      </c>
      <c r="E1" s="2">
        <f>AVERAGE(RAW20x!E14:E19)</f>
        <v>0.75</v>
      </c>
      <c r="F1" s="2">
        <f>AVERAGE(RAW20x!F14:F19)</f>
        <v>0</v>
      </c>
      <c r="G1" s="2">
        <f>AVERAGE(RAW20x!G14:G19)</f>
        <v>0</v>
      </c>
    </row>
    <row r="2" spans="1:7" x14ac:dyDescent="0.2">
      <c r="A2" t="s">
        <v>11</v>
      </c>
      <c r="B2" s="2">
        <f>AVERAGE(RAW20x!B8:B13)</f>
        <v>2218.1</v>
      </c>
      <c r="C2" s="2">
        <f>AVERAGE(RAW20x!C8:C13)</f>
        <v>1408.1999999999998</v>
      </c>
      <c r="D2" s="2">
        <f>AVERAGE(RAW20x!D8:D13)</f>
        <v>756.36666666666679</v>
      </c>
      <c r="E2" s="2">
        <f>AVERAGE(RAW20x!E8:E13)</f>
        <v>97.40000000000002</v>
      </c>
      <c r="F2" s="2">
        <f>AVERAGE(RAW20x!F8:F13)</f>
        <v>0</v>
      </c>
      <c r="G2" s="2">
        <f>AVERAGE(RAW20x!G8:G13)</f>
        <v>0</v>
      </c>
    </row>
    <row r="3" spans="1:7" x14ac:dyDescent="0.2">
      <c r="A3" t="s">
        <v>19</v>
      </c>
      <c r="B3" s="2">
        <f>AVERAGE(RAW20x!B2:B7)</f>
        <v>9769.7999999999993</v>
      </c>
      <c r="C3" s="2">
        <f>AVERAGE(RAW20x!C2:C7)</f>
        <v>2610.9</v>
      </c>
      <c r="D3" s="2">
        <f>AVERAGE(RAW20x!D2:D7)</f>
        <v>720.4</v>
      </c>
      <c r="E3" s="2">
        <f>AVERAGE(RAW20x!E2:E7)</f>
        <v>202.7</v>
      </c>
      <c r="F3" s="2">
        <f>AVERAGE(RAW20x!F2:F7)</f>
        <v>45.099999999999994</v>
      </c>
      <c r="G3" s="2">
        <f>AVERAGE(RAW20x!G2:G7)</f>
        <v>0</v>
      </c>
    </row>
    <row r="4" spans="1:7" x14ac:dyDescent="0.2">
      <c r="A4" t="s">
        <v>18</v>
      </c>
      <c r="B4" s="2">
        <f>AVERAGE(RAW20x!B20:B25)</f>
        <v>64298.333333333336</v>
      </c>
      <c r="C4" s="2">
        <f>AVERAGE(RAW20x!C20:C25)</f>
        <v>16540.5</v>
      </c>
      <c r="D4" s="2">
        <f>AVERAGE(RAW20x!D20:D25)</f>
        <v>907.43333333333339</v>
      </c>
      <c r="E4" s="2">
        <f>AVERAGE(RAW20x!E20:E25)</f>
        <v>82.633333333333326</v>
      </c>
      <c r="F4" s="2">
        <f>AVERAGE(RAW20x!F20:F25)</f>
        <v>15</v>
      </c>
      <c r="G4" s="2">
        <f>AVERAGE(RAW20x!G20:G25)</f>
        <v>7.5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A1DE-35AA-4CC5-91E7-58B8BB1AB836}">
  <dimension ref="A1:G4"/>
  <sheetViews>
    <sheetView workbookViewId="0">
      <selection activeCell="B6" sqref="B6"/>
    </sheetView>
  </sheetViews>
  <sheetFormatPr baseColWidth="10" defaultRowHeight="15" x14ac:dyDescent="0.2"/>
  <sheetData>
    <row r="1" spans="1:7" x14ac:dyDescent="0.2">
      <c r="A1" t="s">
        <v>9</v>
      </c>
      <c r="B1" s="2">
        <f>STDEVP(RAW20x!B2:B7)</f>
        <v>1046.200000000006</v>
      </c>
      <c r="C1" s="2">
        <f>STDEVP(RAW20x!C2:C7)</f>
        <v>42.099999999999909</v>
      </c>
      <c r="D1" s="2">
        <f>STDEVP(RAW20x!D2:D7)</f>
        <v>45.800000000000068</v>
      </c>
      <c r="E1" s="2">
        <f>STDEVP(RAW20x!E2:E7)</f>
        <v>112.7</v>
      </c>
      <c r="F1" s="2">
        <f>STDEVP(RAW20x!F2:F7)</f>
        <v>45.099999999999994</v>
      </c>
      <c r="G1" s="2">
        <f>STDEVP(RAW20x!G2:G7)</f>
        <v>0</v>
      </c>
    </row>
    <row r="2" spans="1:7" x14ac:dyDescent="0.2">
      <c r="A2" t="s">
        <v>9</v>
      </c>
      <c r="B2" s="2">
        <f>STDEV(RAW20x!B8:B13)</f>
        <v>1233.5191072699286</v>
      </c>
      <c r="C2" s="2">
        <f>STDEV(RAW20x!C8:C13)</f>
        <v>1141.2031125088997</v>
      </c>
      <c r="D2" s="2">
        <f>STDEV(RAW20x!D8:D13)</f>
        <v>830.72271587255091</v>
      </c>
      <c r="E2" s="2">
        <f>STDEV(RAW20x!E8:E13)</f>
        <v>95.986165669850578</v>
      </c>
      <c r="F2" s="2">
        <f>STDEV(RAW20x!F8:F13)</f>
        <v>0</v>
      </c>
      <c r="G2" s="2">
        <f>STDEV(RAW20x!G8:G13)</f>
        <v>0</v>
      </c>
    </row>
    <row r="3" spans="1:7" x14ac:dyDescent="0.2">
      <c r="A3" t="s">
        <v>9</v>
      </c>
      <c r="B3" s="2">
        <f>_xlfn.STDEV.P(RAW20x!B14:B19)</f>
        <v>13.05567139428512</v>
      </c>
      <c r="C3" s="2">
        <f>_xlfn.STDEV.P(RAW20x!C14:C19)</f>
        <v>5.8953767196564044</v>
      </c>
      <c r="D3" s="2">
        <f>_xlfn.STDEV.P(RAW20x!D14:D19)</f>
        <v>2.1213203435596424</v>
      </c>
      <c r="E3" s="2">
        <f>_xlfn.STDEV.P(RAW20x!E14:E19)</f>
        <v>1.0606601717798212</v>
      </c>
      <c r="F3" s="2">
        <f>_xlfn.STDEV.P(RAW20x!F14:F19)</f>
        <v>0</v>
      </c>
      <c r="G3" s="2">
        <f>_xlfn.STDEV.P(RAW20x!G14:G19)</f>
        <v>0</v>
      </c>
    </row>
    <row r="4" spans="1:7" x14ac:dyDescent="0.2">
      <c r="A4" t="s">
        <v>9</v>
      </c>
      <c r="B4" s="2">
        <f>_xlfn.STDEV.P(RAW20x!B20:B25)</f>
        <v>59149.13101459921</v>
      </c>
      <c r="C4" s="2">
        <f>_xlfn.STDEV.P(RAW20x!C20:C25)</f>
        <v>13046.878901739936</v>
      </c>
      <c r="D4" s="2">
        <f>_xlfn.STDEV.P(RAW20x!D20:D25)</f>
        <v>822.06143660650775</v>
      </c>
      <c r="E4" s="2">
        <f>_xlfn.STDEV.P(RAW20x!E20:E25)</f>
        <v>88.001698215937211</v>
      </c>
      <c r="F4" s="2">
        <f>_xlfn.STDEV.P(RAW20x!F20:F25)</f>
        <v>21.213203435596427</v>
      </c>
      <c r="G4" s="2">
        <f>_xlfn.STDEV.P(RAW20x!G20:G25)</f>
        <v>16.770509831248422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AA8A-35E9-457A-8E0C-A34798B657DE}">
  <dimension ref="A1:I25"/>
  <sheetViews>
    <sheetView zoomScale="150" workbookViewId="0">
      <selection activeCell="B20" sqref="B20"/>
    </sheetView>
  </sheetViews>
  <sheetFormatPr baseColWidth="10" defaultRowHeight="15" x14ac:dyDescent="0.2"/>
  <cols>
    <col min="1" max="1" width="19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10</v>
      </c>
      <c r="B2">
        <f>RAW!B2*20</f>
        <v>10816</v>
      </c>
      <c r="C2">
        <f>RAW!C2*20</f>
        <v>2568.8000000000002</v>
      </c>
      <c r="D2">
        <f>RAW!D2*20</f>
        <v>766.2</v>
      </c>
      <c r="E2">
        <f>RAW!E2*20</f>
        <v>315.39999999999998</v>
      </c>
      <c r="F2">
        <f>RAW!F2*20</f>
        <v>90.199999999999989</v>
      </c>
      <c r="G2">
        <f>RAW!G2*20</f>
        <v>0</v>
      </c>
      <c r="H2">
        <f>RAW!H2*20</f>
        <v>45</v>
      </c>
      <c r="I2">
        <f>RAW!I2*20</f>
        <v>45</v>
      </c>
    </row>
    <row r="3" spans="1:9" x14ac:dyDescent="0.2">
      <c r="A3" t="s">
        <v>10</v>
      </c>
      <c r="B3">
        <f>RAW!B3*20</f>
        <v>8723.6</v>
      </c>
      <c r="C3">
        <f>RAW!C3*20</f>
        <v>2653</v>
      </c>
      <c r="D3">
        <f>RAW!D3*20</f>
        <v>674.59999999999991</v>
      </c>
      <c r="E3">
        <f>RAW!E3*20</f>
        <v>90</v>
      </c>
      <c r="F3">
        <f>RAW!F3*20</f>
        <v>0</v>
      </c>
      <c r="G3">
        <f>RAW!G3*20</f>
        <v>0</v>
      </c>
      <c r="H3">
        <f>RAW!H3*20</f>
        <v>0</v>
      </c>
      <c r="I3">
        <f>RAW!I3*20</f>
        <v>0</v>
      </c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t="s">
        <v>11</v>
      </c>
      <c r="B8">
        <f>RAW!B8*20</f>
        <v>3728</v>
      </c>
      <c r="C8">
        <f>RAW!C8*20</f>
        <v>2470.4</v>
      </c>
      <c r="D8">
        <f>RAW!D8*20</f>
        <v>1482.2</v>
      </c>
      <c r="E8">
        <f>RAW!E8*20</f>
        <v>45</v>
      </c>
      <c r="F8">
        <f>RAW!F8*20</f>
        <v>0</v>
      </c>
      <c r="G8">
        <f>RAW!G8*20</f>
        <v>0</v>
      </c>
      <c r="H8">
        <f>RAW!H8*20</f>
        <v>0</v>
      </c>
      <c r="I8">
        <f>RAW!I8*20</f>
        <v>0</v>
      </c>
    </row>
    <row r="9" spans="1:9" x14ac:dyDescent="0.2">
      <c r="A9" t="s">
        <v>11</v>
      </c>
      <c r="B9">
        <f>RAW!B9*20</f>
        <v>3370.6</v>
      </c>
      <c r="C9">
        <f>RAW!C9*20</f>
        <v>3056</v>
      </c>
      <c r="D9">
        <f>RAW!D9*20</f>
        <v>2067.4</v>
      </c>
      <c r="E9">
        <f>RAW!E9*20</f>
        <v>269.60000000000002</v>
      </c>
      <c r="F9">
        <f>RAW!F9*20</f>
        <v>0</v>
      </c>
      <c r="G9">
        <f>RAW!G9*20</f>
        <v>0</v>
      </c>
      <c r="H9">
        <f>RAW!H9*20</f>
        <v>0</v>
      </c>
      <c r="I9">
        <f>RAW!I9*20</f>
        <v>0</v>
      </c>
    </row>
    <row r="10" spans="1:9" x14ac:dyDescent="0.2">
      <c r="A10" t="s">
        <v>11</v>
      </c>
      <c r="B10">
        <f>RAW!B10*20</f>
        <v>1977.4</v>
      </c>
      <c r="C10">
        <f>RAW!C10*20</f>
        <v>988.8</v>
      </c>
      <c r="D10">
        <f>RAW!D10*20</f>
        <v>449.4</v>
      </c>
      <c r="E10">
        <f>RAW!E10*20</f>
        <v>134.80000000000001</v>
      </c>
      <c r="F10">
        <f>RAW!F10*20</f>
        <v>0</v>
      </c>
      <c r="G10">
        <f>RAW!G10*20</f>
        <v>0</v>
      </c>
      <c r="H10">
        <f>RAW!H10*20</f>
        <v>0</v>
      </c>
      <c r="I10">
        <f>RAW!I10*20</f>
        <v>0</v>
      </c>
    </row>
    <row r="11" spans="1:9" x14ac:dyDescent="0.2">
      <c r="A11" t="s">
        <v>11</v>
      </c>
      <c r="B11">
        <f>RAW!B11*20</f>
        <v>2471.8000000000002</v>
      </c>
      <c r="C11">
        <f>RAW!C11*20</f>
        <v>1348.1999999999998</v>
      </c>
      <c r="D11">
        <f>RAW!D11*20</f>
        <v>449.4</v>
      </c>
      <c r="E11">
        <f>RAW!E11*20</f>
        <v>89.800000000000011</v>
      </c>
      <c r="F11">
        <f>RAW!F11*20</f>
        <v>0</v>
      </c>
      <c r="G11">
        <f>RAW!G11*20</f>
        <v>0</v>
      </c>
      <c r="H11">
        <f>RAW!H11*20</f>
        <v>0</v>
      </c>
      <c r="I11">
        <f>RAW!I11*20</f>
        <v>0</v>
      </c>
    </row>
    <row r="12" spans="1:9" x14ac:dyDescent="0.2">
      <c r="A12" t="s">
        <v>11</v>
      </c>
      <c r="B12">
        <f>RAW!B12*20</f>
        <v>1266.8000000000002</v>
      </c>
      <c r="C12">
        <f>RAW!C12*20</f>
        <v>271.39999999999998</v>
      </c>
      <c r="D12">
        <f>RAW!D12*20</f>
        <v>0</v>
      </c>
      <c r="E12">
        <f>RAW!E12*20</f>
        <v>45.199999999999996</v>
      </c>
      <c r="F12">
        <f>RAW!F12*20</f>
        <v>0</v>
      </c>
      <c r="G12">
        <f>RAW!G12*20</f>
        <v>0</v>
      </c>
      <c r="H12">
        <f>RAW!H12*20</f>
        <v>0</v>
      </c>
      <c r="I12">
        <f>RAW!I12*20</f>
        <v>0</v>
      </c>
    </row>
    <row r="13" spans="1:9" x14ac:dyDescent="0.2">
      <c r="A13" s="1" t="s">
        <v>11</v>
      </c>
      <c r="B13" s="1">
        <f>RAW!B13*20</f>
        <v>494</v>
      </c>
      <c r="C13" s="1">
        <f>RAW!C13*20</f>
        <v>314.40000000000003</v>
      </c>
      <c r="D13" s="1">
        <f>RAW!D13*20</f>
        <v>89.800000000000011</v>
      </c>
      <c r="E13" s="1">
        <f>RAW!E13*20</f>
        <v>0</v>
      </c>
      <c r="F13" s="1">
        <f>RAW!F13*20</f>
        <v>0</v>
      </c>
      <c r="G13" s="1">
        <f>RAW!G13*20</f>
        <v>0</v>
      </c>
      <c r="H13" s="1">
        <f>RAW!H13*20</f>
        <v>0</v>
      </c>
      <c r="I13" s="1">
        <f>RAW!I13*20</f>
        <v>0</v>
      </c>
    </row>
    <row r="14" spans="1:9" x14ac:dyDescent="0.2">
      <c r="A14" t="s">
        <v>15</v>
      </c>
      <c r="B14">
        <f>RAW!B14</f>
        <v>44.94</v>
      </c>
      <c r="C14">
        <f>RAW!C14</f>
        <v>11.24</v>
      </c>
      <c r="D14">
        <f>RAW!D14</f>
        <v>2.25</v>
      </c>
      <c r="E14">
        <f>RAW!E14</f>
        <v>2.25</v>
      </c>
      <c r="F14">
        <f>RAW!F14</f>
        <v>0</v>
      </c>
      <c r="G14">
        <f>RAW!G14</f>
        <v>0</v>
      </c>
      <c r="H14">
        <f>RAW!H14</f>
        <v>0</v>
      </c>
      <c r="I14">
        <f>RAW!I14</f>
        <v>0</v>
      </c>
    </row>
    <row r="15" spans="1:9" x14ac:dyDescent="0.2">
      <c r="A15" t="s">
        <v>16</v>
      </c>
      <c r="B15">
        <f>RAW!B15</f>
        <v>65.239999999999995</v>
      </c>
      <c r="C15">
        <f>RAW!C15</f>
        <v>22.5</v>
      </c>
      <c r="D15">
        <f>RAW!D15</f>
        <v>6.75</v>
      </c>
      <c r="E15">
        <f>RAW!E15</f>
        <v>0</v>
      </c>
      <c r="F15">
        <f>RAW!F15</f>
        <v>0</v>
      </c>
      <c r="G15">
        <f>RAW!G15</f>
        <v>0</v>
      </c>
      <c r="H15">
        <f>RAW!H15</f>
        <v>0</v>
      </c>
      <c r="I15">
        <f>RAW!I15</f>
        <v>0</v>
      </c>
    </row>
    <row r="16" spans="1:9" x14ac:dyDescent="0.2">
      <c r="A16" t="s">
        <v>16</v>
      </c>
      <c r="B16">
        <f>RAW!B16</f>
        <v>33.69</v>
      </c>
      <c r="C16">
        <f>RAW!C16</f>
        <v>24.7</v>
      </c>
      <c r="D16">
        <f>RAW!D16</f>
        <v>2.25</v>
      </c>
      <c r="E16">
        <f>RAW!E16</f>
        <v>0</v>
      </c>
      <c r="F16">
        <f>RAW!F16</f>
        <v>0</v>
      </c>
      <c r="G16">
        <f>RAW!G16</f>
        <v>0</v>
      </c>
      <c r="H16">
        <f>RAW!H16</f>
        <v>0</v>
      </c>
      <c r="I16">
        <f>RAW!I16</f>
        <v>0</v>
      </c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t="s">
        <v>12</v>
      </c>
      <c r="B20">
        <f>RAW!B20*20</f>
        <v>19999</v>
      </c>
      <c r="C20">
        <f>RAW!C20*20</f>
        <v>5797.4</v>
      </c>
      <c r="D20">
        <f>RAW!D20*20</f>
        <v>224.8</v>
      </c>
      <c r="E20">
        <f>RAW!E20*20</f>
        <v>45</v>
      </c>
      <c r="F20">
        <f>RAW!F20*20</f>
        <v>0</v>
      </c>
      <c r="G20">
        <f>RAW!G20*20</f>
        <v>0</v>
      </c>
      <c r="H20">
        <f>RAW!H20*20</f>
        <v>0</v>
      </c>
      <c r="I20">
        <f>RAW!I20*20</f>
        <v>0</v>
      </c>
    </row>
    <row r="21" spans="1:9" x14ac:dyDescent="0.2">
      <c r="A21" t="s">
        <v>12</v>
      </c>
      <c r="B21">
        <f>RAW!B21*20</f>
        <v>19089.599999999999</v>
      </c>
      <c r="C21">
        <f>RAW!C21*20</f>
        <v>4671.3999999999996</v>
      </c>
      <c r="D21">
        <f>RAW!D21*20</f>
        <v>134.80000000000001</v>
      </c>
      <c r="E21">
        <f>RAW!E21*20</f>
        <v>45</v>
      </c>
      <c r="F21">
        <f>RAW!F21*20</f>
        <v>0</v>
      </c>
      <c r="G21">
        <f>RAW!G21*20</f>
        <v>0</v>
      </c>
      <c r="H21">
        <f>RAW!H21*20</f>
        <v>0</v>
      </c>
      <c r="I21">
        <f>RAW!I21*20</f>
        <v>0</v>
      </c>
    </row>
    <row r="22" spans="1:9" x14ac:dyDescent="0.2">
      <c r="A22" t="s">
        <v>13</v>
      </c>
      <c r="B22">
        <f>RAW!B22*20</f>
        <v>26739.599999999999</v>
      </c>
      <c r="C22">
        <f>RAW!C22*20</f>
        <v>10145.599999999999</v>
      </c>
      <c r="D22">
        <f>RAW!D22*20</f>
        <v>405.79999999999995</v>
      </c>
      <c r="E22">
        <f>RAW!E22*20</f>
        <v>270.59999999999997</v>
      </c>
      <c r="F22">
        <f>RAW!F22*20</f>
        <v>45</v>
      </c>
      <c r="G22">
        <f>RAW!G22*20</f>
        <v>45</v>
      </c>
      <c r="H22">
        <f>RAW!H22*20</f>
        <v>90.199999999999989</v>
      </c>
      <c r="I22">
        <f>RAW!I22*20</f>
        <v>45</v>
      </c>
    </row>
    <row r="23" spans="1:9" x14ac:dyDescent="0.2">
      <c r="A23" t="s">
        <v>13</v>
      </c>
      <c r="B23">
        <f>RAW!B23*20</f>
        <v>24561.399999999998</v>
      </c>
      <c r="C23">
        <f>RAW!C23*20</f>
        <v>9328.7999999999993</v>
      </c>
      <c r="D23">
        <f>RAW!D23*20</f>
        <v>721</v>
      </c>
      <c r="E23">
        <f>RAW!E23*20</f>
        <v>90.199999999999989</v>
      </c>
      <c r="F23">
        <f>RAW!F23*20</f>
        <v>45</v>
      </c>
      <c r="G23">
        <f>RAW!G23*20</f>
        <v>0</v>
      </c>
      <c r="H23">
        <f>RAW!H23*20</f>
        <v>45</v>
      </c>
      <c r="I23">
        <f>RAW!I23*20</f>
        <v>0</v>
      </c>
    </row>
    <row r="24" spans="1:9" x14ac:dyDescent="0.2">
      <c r="A24" t="s">
        <v>14</v>
      </c>
      <c r="B24">
        <f>RAW!B24*20</f>
        <v>154182.19999999998</v>
      </c>
      <c r="C24">
        <f>RAW!C24*20</f>
        <v>37498.800000000003</v>
      </c>
      <c r="D24">
        <f>RAW!D24*20</f>
        <v>2431</v>
      </c>
      <c r="E24">
        <f>RAW!E24*20</f>
        <v>45</v>
      </c>
      <c r="F24">
        <f>RAW!F24*20</f>
        <v>0</v>
      </c>
      <c r="G24">
        <f>RAW!G24*20</f>
        <v>0</v>
      </c>
      <c r="H24">
        <f>RAW!H24*20</f>
        <v>0</v>
      </c>
      <c r="I24">
        <f>RAW!I24*20</f>
        <v>0</v>
      </c>
    </row>
    <row r="25" spans="1:9" x14ac:dyDescent="0.2">
      <c r="A25" s="1" t="s">
        <v>14</v>
      </c>
      <c r="B25">
        <f>RAW!B25*20</f>
        <v>141218.20000000001</v>
      </c>
      <c r="C25">
        <f>RAW!C25*20</f>
        <v>31801</v>
      </c>
      <c r="D25">
        <f>RAW!D25*20</f>
        <v>1527.2</v>
      </c>
      <c r="E25">
        <f>RAW!E25*20</f>
        <v>0</v>
      </c>
      <c r="F25">
        <f>RAW!F25*20</f>
        <v>0</v>
      </c>
      <c r="G25">
        <f>RAW!G25*20</f>
        <v>0</v>
      </c>
      <c r="H25">
        <f>RAW!H25*20</f>
        <v>0</v>
      </c>
      <c r="I25">
        <f>RAW!I25*20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470-5220-480B-B374-9A107419B087}">
  <dimension ref="A1:I25"/>
  <sheetViews>
    <sheetView tabSelected="1" zoomScale="167" workbookViewId="0">
      <selection activeCell="A20" sqref="A20:A25"/>
    </sheetView>
  </sheetViews>
  <sheetFormatPr baseColWidth="10" defaultRowHeight="15" x14ac:dyDescent="0.2"/>
  <cols>
    <col min="1" max="1" width="21.6640625" customWidth="1"/>
    <col min="5" max="5" width="13.33203125" customWidth="1"/>
    <col min="6" max="6" width="15" customWidth="1"/>
    <col min="7" max="7" width="1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10</v>
      </c>
      <c r="B2">
        <v>540.79999999999995</v>
      </c>
      <c r="C2">
        <v>128.44</v>
      </c>
      <c r="D2">
        <v>38.31</v>
      </c>
      <c r="E2">
        <v>15.77</v>
      </c>
      <c r="F2">
        <v>4.51</v>
      </c>
      <c r="G2">
        <v>0</v>
      </c>
      <c r="H2">
        <v>2.25</v>
      </c>
      <c r="I2">
        <v>2.25</v>
      </c>
    </row>
    <row r="3" spans="1:9" x14ac:dyDescent="0.2">
      <c r="A3" t="s">
        <v>10</v>
      </c>
      <c r="B3">
        <v>436.18</v>
      </c>
      <c r="C3">
        <v>132.65</v>
      </c>
      <c r="D3">
        <v>33.729999999999997</v>
      </c>
      <c r="E3">
        <v>4.5</v>
      </c>
      <c r="F3">
        <v>0</v>
      </c>
      <c r="G3">
        <v>0</v>
      </c>
      <c r="H3">
        <v>0</v>
      </c>
      <c r="I3">
        <v>0</v>
      </c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t="s">
        <v>11</v>
      </c>
      <c r="B8">
        <v>186.4</v>
      </c>
      <c r="C8">
        <v>123.52</v>
      </c>
      <c r="D8">
        <v>74.11</v>
      </c>
      <c r="E8">
        <v>2.25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11</v>
      </c>
      <c r="B9">
        <v>168.53</v>
      </c>
      <c r="C9">
        <v>152.80000000000001</v>
      </c>
      <c r="D9">
        <v>103.37</v>
      </c>
      <c r="E9">
        <v>13.48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11</v>
      </c>
      <c r="B10">
        <v>98.87</v>
      </c>
      <c r="C10">
        <v>49.44</v>
      </c>
      <c r="D10">
        <v>22.47</v>
      </c>
      <c r="E10">
        <v>6.74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11</v>
      </c>
      <c r="B11">
        <v>123.59</v>
      </c>
      <c r="C11">
        <v>67.41</v>
      </c>
      <c r="D11">
        <v>22.47</v>
      </c>
      <c r="E11">
        <v>4.49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11</v>
      </c>
      <c r="B12">
        <v>63.34</v>
      </c>
      <c r="C12">
        <v>13.57</v>
      </c>
      <c r="D12">
        <v>0</v>
      </c>
      <c r="E12">
        <v>2.2599999999999998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 t="s">
        <v>11</v>
      </c>
      <c r="B13" s="1">
        <v>24.7</v>
      </c>
      <c r="C13" s="1">
        <v>15.72</v>
      </c>
      <c r="D13" s="1">
        <v>4.49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">
      <c r="A14" t="s">
        <v>15</v>
      </c>
      <c r="B14">
        <v>44.94</v>
      </c>
      <c r="C14">
        <v>11.24</v>
      </c>
      <c r="D14">
        <v>2.25</v>
      </c>
      <c r="E14">
        <v>2.25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16</v>
      </c>
      <c r="B15">
        <v>65.239999999999995</v>
      </c>
      <c r="C15">
        <v>22.5</v>
      </c>
      <c r="D15">
        <v>6.75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16</v>
      </c>
      <c r="B16">
        <v>33.69</v>
      </c>
      <c r="C16">
        <v>24.7</v>
      </c>
      <c r="D16">
        <v>2.25</v>
      </c>
      <c r="E16">
        <v>0</v>
      </c>
      <c r="F16">
        <v>0</v>
      </c>
      <c r="G16">
        <v>0</v>
      </c>
      <c r="H16">
        <v>0</v>
      </c>
      <c r="I16">
        <v>0</v>
      </c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t="s">
        <v>12</v>
      </c>
      <c r="B20">
        <v>999.95</v>
      </c>
      <c r="C20">
        <v>289.87</v>
      </c>
      <c r="D20">
        <v>11.24</v>
      </c>
      <c r="E20">
        <v>2.25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12</v>
      </c>
      <c r="B21">
        <v>954.48</v>
      </c>
      <c r="C21">
        <v>233.57</v>
      </c>
      <c r="D21">
        <v>6.74</v>
      </c>
      <c r="E21">
        <v>2.25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13</v>
      </c>
      <c r="B22">
        <v>1336.98</v>
      </c>
      <c r="C22">
        <v>507.28</v>
      </c>
      <c r="D22">
        <v>20.29</v>
      </c>
      <c r="E22">
        <v>13.53</v>
      </c>
      <c r="F22">
        <v>2.25</v>
      </c>
      <c r="G22">
        <v>2.25</v>
      </c>
      <c r="H22">
        <v>4.51</v>
      </c>
      <c r="I22">
        <v>2.25</v>
      </c>
    </row>
    <row r="23" spans="1:9" ht="17.25" customHeight="1" x14ac:dyDescent="0.2">
      <c r="A23" t="s">
        <v>13</v>
      </c>
      <c r="B23">
        <v>1228.07</v>
      </c>
      <c r="C23">
        <v>466.44</v>
      </c>
      <c r="D23">
        <v>36.049999999999997</v>
      </c>
      <c r="E23">
        <v>4.51</v>
      </c>
      <c r="F23">
        <v>2.25</v>
      </c>
      <c r="G23">
        <v>0</v>
      </c>
      <c r="H23">
        <v>2.25</v>
      </c>
      <c r="I23">
        <v>0</v>
      </c>
    </row>
    <row r="24" spans="1:9" x14ac:dyDescent="0.2">
      <c r="A24" t="s">
        <v>14</v>
      </c>
      <c r="B24">
        <v>7709.11</v>
      </c>
      <c r="C24">
        <v>1874.94</v>
      </c>
      <c r="D24">
        <v>121.55</v>
      </c>
      <c r="E24">
        <v>2.25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 t="s">
        <v>14</v>
      </c>
      <c r="B25" s="1">
        <v>7060.91</v>
      </c>
      <c r="C25" s="1">
        <v>1590.05</v>
      </c>
      <c r="D25" s="1">
        <v>76.36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Error</vt:lpstr>
      <vt:lpstr>RAW20x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Eduard Meier</cp:lastModifiedBy>
  <dcterms:created xsi:type="dcterms:W3CDTF">2023-01-24T10:31:03Z</dcterms:created>
  <dcterms:modified xsi:type="dcterms:W3CDTF">2023-05-23T09:42:04Z</dcterms:modified>
</cp:coreProperties>
</file>