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My Laptop\SEMESTER 6\TA\"/>
    </mc:Choice>
  </mc:AlternateContent>
  <xr:revisionPtr revIDLastSave="0" documentId="13_ncr:1_{AA9FEACC-F57D-4D3D-85B2-7CA9C91BCB9B}" xr6:coauthVersionLast="47" xr6:coauthVersionMax="47" xr10:uidLastSave="{00000000-0000-0000-0000-000000000000}"/>
  <bookViews>
    <workbookView xWindow="-108" yWindow="-108" windowWidth="23256" windowHeight="12576" activeTab="4" xr2:uid="{16D9768C-0BFD-48C4-BD6C-1C07F71A754B}"/>
  </bookViews>
  <sheets>
    <sheet name="dataset" sheetId="1" r:id="rId1"/>
    <sheet name="centroid" sheetId="2" r:id="rId2"/>
    <sheet name="centroid 2" sheetId="9" r:id="rId3"/>
    <sheet name="ssw_1" sheetId="10" r:id="rId4"/>
    <sheet name="ssw_2" sheetId="8" r:id="rId5"/>
    <sheet name="ssb" sheetId="11" r:id="rId6"/>
    <sheet name="ratio dan DBI" sheetId="6" r:id="rId7"/>
    <sheet name="silhouete score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3" l="1"/>
  <c r="A20" i="13"/>
  <c r="A19" i="13"/>
  <c r="A29" i="13" s="1"/>
  <c r="A18" i="13"/>
  <c r="B6" i="6"/>
  <c r="B35" i="13"/>
  <c r="H29" i="13"/>
  <c r="G29" i="13"/>
  <c r="F29" i="13"/>
  <c r="E29" i="13"/>
  <c r="D29" i="13"/>
  <c r="C29" i="13"/>
  <c r="B29" i="13"/>
  <c r="H19" i="13"/>
  <c r="H20" i="13"/>
  <c r="H21" i="13"/>
  <c r="H22" i="13"/>
  <c r="H23" i="13"/>
  <c r="H24" i="13"/>
  <c r="H25" i="13"/>
  <c r="H26" i="13"/>
  <c r="H27" i="13"/>
  <c r="H28" i="13"/>
  <c r="H18" i="13"/>
  <c r="G19" i="13"/>
  <c r="G20" i="13"/>
  <c r="G21" i="13"/>
  <c r="G22" i="13"/>
  <c r="G23" i="13"/>
  <c r="G24" i="13"/>
  <c r="G25" i="13"/>
  <c r="G26" i="13"/>
  <c r="G27" i="13"/>
  <c r="G28" i="13"/>
  <c r="G18" i="13"/>
  <c r="F28" i="13"/>
  <c r="F19" i="13"/>
  <c r="F20" i="13"/>
  <c r="F21" i="13"/>
  <c r="F22" i="13"/>
  <c r="F23" i="13"/>
  <c r="F24" i="13"/>
  <c r="F25" i="13"/>
  <c r="F26" i="13"/>
  <c r="F27" i="13"/>
  <c r="F18" i="13"/>
  <c r="E19" i="13"/>
  <c r="E20" i="13"/>
  <c r="E21" i="13"/>
  <c r="E22" i="13"/>
  <c r="E23" i="13"/>
  <c r="E24" i="13"/>
  <c r="E25" i="13"/>
  <c r="E26" i="13"/>
  <c r="E27" i="13"/>
  <c r="E28" i="13"/>
  <c r="E18" i="13"/>
  <c r="D19" i="13"/>
  <c r="D20" i="13"/>
  <c r="D21" i="13"/>
  <c r="D22" i="13"/>
  <c r="D23" i="13"/>
  <c r="D24" i="13"/>
  <c r="D25" i="13"/>
  <c r="D26" i="13"/>
  <c r="D27" i="13"/>
  <c r="D28" i="13"/>
  <c r="D18" i="13"/>
  <c r="C19" i="13"/>
  <c r="C20" i="13"/>
  <c r="C21" i="13"/>
  <c r="C22" i="13"/>
  <c r="C23" i="13"/>
  <c r="C24" i="13"/>
  <c r="C25" i="13"/>
  <c r="C26" i="13"/>
  <c r="C27" i="13"/>
  <c r="C28" i="13"/>
  <c r="C18" i="13"/>
  <c r="B19" i="13"/>
  <c r="B20" i="13"/>
  <c r="B21" i="13"/>
  <c r="B22" i="13"/>
  <c r="B23" i="13"/>
  <c r="B24" i="13"/>
  <c r="B25" i="13"/>
  <c r="B26" i="13"/>
  <c r="B27" i="13"/>
  <c r="B28" i="13"/>
  <c r="B18" i="13"/>
  <c r="A21" i="13"/>
  <c r="A22" i="13"/>
  <c r="A23" i="13"/>
  <c r="A24" i="13"/>
  <c r="A25" i="13"/>
  <c r="A26" i="13"/>
  <c r="A27" i="13"/>
  <c r="A28" i="13"/>
  <c r="A7" i="11"/>
  <c r="A29" i="8"/>
  <c r="A20" i="8"/>
  <c r="A21" i="8"/>
  <c r="A22" i="8"/>
  <c r="A23" i="8"/>
  <c r="A24" i="8"/>
  <c r="A25" i="8"/>
  <c r="A26" i="8"/>
  <c r="A27" i="8"/>
  <c r="A32" i="8" s="1"/>
  <c r="A28" i="8"/>
  <c r="A19" i="8"/>
  <c r="A16" i="10"/>
  <c r="A26" i="10" s="1"/>
  <c r="A17" i="10"/>
  <c r="A18" i="10"/>
  <c r="A19" i="10"/>
  <c r="A20" i="10"/>
  <c r="A21" i="10"/>
  <c r="A22" i="10"/>
  <c r="A23" i="10"/>
  <c r="G26" i="9"/>
  <c r="F26" i="9"/>
  <c r="E26" i="9"/>
  <c r="D26" i="9"/>
  <c r="C26" i="9"/>
  <c r="G25" i="9"/>
  <c r="F25" i="9"/>
  <c r="E25" i="9"/>
  <c r="D25" i="9"/>
  <c r="C25" i="9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B5" i="6"/>
  <c r="B37" i="13" l="1"/>
  <c r="H6" i="9"/>
  <c r="I15" i="9"/>
  <c r="I8" i="9"/>
  <c r="I16" i="9"/>
  <c r="I9" i="9"/>
  <c r="I17" i="9"/>
  <c r="I2" i="9"/>
  <c r="I10" i="9"/>
  <c r="I18" i="9"/>
  <c r="I3" i="9"/>
  <c r="I11" i="9"/>
  <c r="I19" i="9"/>
  <c r="I4" i="9"/>
  <c r="I12" i="9"/>
  <c r="I20" i="9"/>
  <c r="I5" i="9"/>
  <c r="I13" i="9"/>
  <c r="I6" i="9"/>
  <c r="I14" i="9"/>
  <c r="I7" i="9"/>
  <c r="H16" i="9"/>
  <c r="H10" i="9"/>
  <c r="H5" i="9"/>
  <c r="H14" i="9"/>
  <c r="H17" i="9"/>
  <c r="H2" i="9"/>
  <c r="H13" i="9"/>
  <c r="H18" i="9"/>
  <c r="H9" i="9"/>
  <c r="H7" i="9"/>
  <c r="H15" i="9"/>
  <c r="H8" i="9"/>
  <c r="H20" i="9"/>
  <c r="H3" i="9"/>
  <c r="H11" i="9"/>
  <c r="H19" i="9"/>
  <c r="H4" i="9"/>
  <c r="H12" i="9"/>
</calcChain>
</file>

<file path=xl/sharedStrings.xml><?xml version="1.0" encoding="utf-8"?>
<sst xmlns="http://schemas.openxmlformats.org/spreadsheetml/2006/main" count="286" uniqueCount="77">
  <si>
    <t>Nama</t>
  </si>
  <si>
    <t>Penghasilan</t>
  </si>
  <si>
    <t>Dewa Sugiani</t>
  </si>
  <si>
    <t>&lt;1000000</t>
  </si>
  <si>
    <t>Nelayan</t>
  </si>
  <si>
    <t>Putu Candra</t>
  </si>
  <si>
    <t>&lt;1500000</t>
  </si>
  <si>
    <t>Nyoman Dedi</t>
  </si>
  <si>
    <t>&lt;500000</t>
  </si>
  <si>
    <t>Petani</t>
  </si>
  <si>
    <t>Wayan Dedi</t>
  </si>
  <si>
    <t>PNS</t>
  </si>
  <si>
    <t>Wayan Aldi</t>
  </si>
  <si>
    <t>Luh Agus</t>
  </si>
  <si>
    <t>Kadek Ardin</t>
  </si>
  <si>
    <t>Desak Edi</t>
  </si>
  <si>
    <t>Buruh</t>
  </si>
  <si>
    <t>Dewa Ayu</t>
  </si>
  <si>
    <t>&lt;4500000</t>
  </si>
  <si>
    <t>Dewa Eka</t>
  </si>
  <si>
    <t>&lt;4000000</t>
  </si>
  <si>
    <t>Pedagang</t>
  </si>
  <si>
    <t>Nyoman Fauzan</t>
  </si>
  <si>
    <t>Ketut Budi</t>
  </si>
  <si>
    <t>&lt;3000000</t>
  </si>
  <si>
    <t>Karyawan</t>
  </si>
  <si>
    <t>Komang Catur</t>
  </si>
  <si>
    <t>Komang Arnika</t>
  </si>
  <si>
    <t>Gede Bagus</t>
  </si>
  <si>
    <t>Dewa Dwi</t>
  </si>
  <si>
    <t>&lt;3500000</t>
  </si>
  <si>
    <t>Made Bagus</t>
  </si>
  <si>
    <t>Ketut Panca</t>
  </si>
  <si>
    <t>Luh Eri</t>
  </si>
  <si>
    <t>Pekerjaan</t>
  </si>
  <si>
    <t>Kepemilikan rumah</t>
  </si>
  <si>
    <t>sendiri</t>
  </si>
  <si>
    <t>hibah</t>
  </si>
  <si>
    <t>sewa</t>
  </si>
  <si>
    <t>Lantai</t>
  </si>
  <si>
    <t>tanah</t>
  </si>
  <si>
    <t>semen</t>
  </si>
  <si>
    <t>keramik</t>
  </si>
  <si>
    <t>Sanitasi</t>
  </si>
  <si>
    <t>tidak ada</t>
  </si>
  <si>
    <t>bersama</t>
  </si>
  <si>
    <t>No</t>
  </si>
  <si>
    <t>Centroid</t>
  </si>
  <si>
    <t>C1</t>
  </si>
  <si>
    <t>C2</t>
  </si>
  <si>
    <t>i</t>
  </si>
  <si>
    <t>j</t>
  </si>
  <si>
    <t>k</t>
  </si>
  <si>
    <t>l</t>
  </si>
  <si>
    <t>m</t>
  </si>
  <si>
    <t>ssw2</t>
  </si>
  <si>
    <t>ssb</t>
  </si>
  <si>
    <t>ratio</t>
  </si>
  <si>
    <t>ssw1</t>
  </si>
  <si>
    <t>DBI</t>
  </si>
  <si>
    <t>a</t>
  </si>
  <si>
    <t>b</t>
  </si>
  <si>
    <t>s</t>
  </si>
  <si>
    <t>c1</t>
  </si>
  <si>
    <t>c2</t>
  </si>
  <si>
    <t>cluster</t>
  </si>
  <si>
    <t>centroid dengan rata rata ke 1</t>
  </si>
  <si>
    <t>ED</t>
  </si>
  <si>
    <t>centroid dengan rata rata ke 2</t>
  </si>
  <si>
    <t>SSW 1</t>
  </si>
  <si>
    <t>SSW 2</t>
  </si>
  <si>
    <t>sparation</t>
  </si>
  <si>
    <t>aC1</t>
  </si>
  <si>
    <t>aC2</t>
  </si>
  <si>
    <t>ED C1</t>
  </si>
  <si>
    <t>ED C2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</si>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</sst>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2" borderId="1" xfId="0" applyFill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2147-7F64-4DD4-8288-3795B9D730BE}">
  <dimension ref="A1:L20"/>
  <sheetViews>
    <sheetView workbookViewId="0">
      <selection sqref="A1:G20"/>
    </sheetView>
  </sheetViews>
  <sheetFormatPr defaultRowHeight="14.4" x14ac:dyDescent="0.3"/>
  <cols>
    <col min="2" max="2" width="18.109375" customWidth="1"/>
    <col min="4" max="4" width="13.6640625" customWidth="1"/>
    <col min="5" max="5" width="18.5546875" customWidth="1"/>
    <col min="12" max="12" width="13.6640625" customWidth="1"/>
  </cols>
  <sheetData>
    <row r="1" spans="1:12" x14ac:dyDescent="0.3">
      <c r="A1" s="5" t="s">
        <v>46</v>
      </c>
      <c r="B1" s="5" t="s">
        <v>0</v>
      </c>
      <c r="C1" s="5" t="s">
        <v>34</v>
      </c>
      <c r="D1" s="5" t="s">
        <v>1</v>
      </c>
      <c r="E1" s="5" t="s">
        <v>35</v>
      </c>
      <c r="F1" s="5" t="s">
        <v>39</v>
      </c>
      <c r="G1" s="6" t="s">
        <v>43</v>
      </c>
      <c r="H1" s="1"/>
    </row>
    <row r="2" spans="1:12" x14ac:dyDescent="0.3">
      <c r="A2" s="3">
        <v>1</v>
      </c>
      <c r="B2" s="3" t="s">
        <v>2</v>
      </c>
      <c r="C2" s="3" t="s">
        <v>4</v>
      </c>
      <c r="D2" s="4" t="s">
        <v>3</v>
      </c>
      <c r="E2" s="3" t="s">
        <v>36</v>
      </c>
      <c r="F2" s="3" t="s">
        <v>40</v>
      </c>
      <c r="G2" s="4" t="s">
        <v>44</v>
      </c>
      <c r="H2" s="1"/>
      <c r="L2" s="1"/>
    </row>
    <row r="3" spans="1:12" x14ac:dyDescent="0.3">
      <c r="A3" s="3">
        <v>2</v>
      </c>
      <c r="B3" s="3" t="s">
        <v>5</v>
      </c>
      <c r="C3" s="3" t="s">
        <v>4</v>
      </c>
      <c r="D3" s="4" t="s">
        <v>6</v>
      </c>
      <c r="E3" s="3" t="s">
        <v>37</v>
      </c>
      <c r="F3" s="3" t="s">
        <v>41</v>
      </c>
      <c r="G3" s="4" t="s">
        <v>36</v>
      </c>
      <c r="H3" s="1"/>
      <c r="L3" s="1"/>
    </row>
    <row r="4" spans="1:12" x14ac:dyDescent="0.3">
      <c r="A4" s="3">
        <v>3</v>
      </c>
      <c r="B4" s="3" t="s">
        <v>7</v>
      </c>
      <c r="C4" s="3" t="s">
        <v>9</v>
      </c>
      <c r="D4" s="4" t="s">
        <v>8</v>
      </c>
      <c r="E4" s="3" t="s">
        <v>37</v>
      </c>
      <c r="F4" s="3" t="s">
        <v>41</v>
      </c>
      <c r="G4" s="4" t="s">
        <v>36</v>
      </c>
      <c r="H4" s="1"/>
      <c r="L4" s="1"/>
    </row>
    <row r="5" spans="1:12" x14ac:dyDescent="0.3">
      <c r="A5" s="3">
        <v>4</v>
      </c>
      <c r="B5" s="3" t="s">
        <v>10</v>
      </c>
      <c r="C5" s="3" t="s">
        <v>11</v>
      </c>
      <c r="D5" s="4">
        <v>4500000</v>
      </c>
      <c r="E5" s="3" t="s">
        <v>36</v>
      </c>
      <c r="F5" s="3" t="s">
        <v>42</v>
      </c>
      <c r="G5" s="4" t="s">
        <v>36</v>
      </c>
      <c r="H5" s="1"/>
      <c r="L5" s="1"/>
    </row>
    <row r="6" spans="1:12" x14ac:dyDescent="0.3">
      <c r="A6" s="3">
        <v>5</v>
      </c>
      <c r="B6" s="3" t="s">
        <v>12</v>
      </c>
      <c r="C6" s="3" t="s">
        <v>11</v>
      </c>
      <c r="D6" s="4">
        <v>3500000</v>
      </c>
      <c r="E6" s="3" t="s">
        <v>36</v>
      </c>
      <c r="F6" s="3" t="s">
        <v>42</v>
      </c>
      <c r="G6" s="4" t="s">
        <v>36</v>
      </c>
      <c r="H6" s="1"/>
      <c r="L6" s="1"/>
    </row>
    <row r="7" spans="1:12" x14ac:dyDescent="0.3">
      <c r="A7" s="3">
        <v>6</v>
      </c>
      <c r="B7" s="3" t="s">
        <v>13</v>
      </c>
      <c r="C7" s="3" t="s">
        <v>11</v>
      </c>
      <c r="D7" s="4">
        <v>4500000</v>
      </c>
      <c r="E7" s="3" t="s">
        <v>38</v>
      </c>
      <c r="F7" s="3" t="s">
        <v>42</v>
      </c>
      <c r="G7" s="4" t="s">
        <v>36</v>
      </c>
      <c r="H7" s="1"/>
      <c r="L7" s="1"/>
    </row>
    <row r="8" spans="1:12" x14ac:dyDescent="0.3">
      <c r="A8" s="3">
        <v>7</v>
      </c>
      <c r="B8" s="3" t="s">
        <v>14</v>
      </c>
      <c r="C8" s="3" t="s">
        <v>11</v>
      </c>
      <c r="D8" s="4">
        <v>4500000</v>
      </c>
      <c r="E8" s="3" t="s">
        <v>36</v>
      </c>
      <c r="F8" s="3" t="s">
        <v>42</v>
      </c>
      <c r="G8" s="4" t="s">
        <v>36</v>
      </c>
      <c r="H8" s="1"/>
      <c r="L8" s="1"/>
    </row>
    <row r="9" spans="1:12" x14ac:dyDescent="0.3">
      <c r="A9" s="3">
        <v>8</v>
      </c>
      <c r="B9" s="3" t="s">
        <v>15</v>
      </c>
      <c r="C9" s="3" t="s">
        <v>16</v>
      </c>
      <c r="D9" s="4" t="s">
        <v>8</v>
      </c>
      <c r="E9" s="3" t="s">
        <v>38</v>
      </c>
      <c r="F9" s="3" t="s">
        <v>42</v>
      </c>
      <c r="G9" s="4" t="s">
        <v>45</v>
      </c>
      <c r="H9" s="1"/>
      <c r="L9" s="1"/>
    </row>
    <row r="10" spans="1:12" x14ac:dyDescent="0.3">
      <c r="A10" s="3">
        <v>9</v>
      </c>
      <c r="B10" s="3" t="s">
        <v>17</v>
      </c>
      <c r="C10" s="3" t="s">
        <v>9</v>
      </c>
      <c r="D10" s="4" t="s">
        <v>18</v>
      </c>
      <c r="E10" s="3" t="s">
        <v>38</v>
      </c>
      <c r="F10" s="3" t="s">
        <v>42</v>
      </c>
      <c r="G10" s="4" t="s">
        <v>45</v>
      </c>
      <c r="H10" s="1"/>
      <c r="L10" s="1"/>
    </row>
    <row r="11" spans="1:12" x14ac:dyDescent="0.3">
      <c r="A11" s="3">
        <v>10</v>
      </c>
      <c r="B11" s="3" t="s">
        <v>19</v>
      </c>
      <c r="C11" s="3" t="s">
        <v>21</v>
      </c>
      <c r="D11" s="4" t="s">
        <v>20</v>
      </c>
      <c r="E11" s="3" t="s">
        <v>36</v>
      </c>
      <c r="F11" s="3" t="s">
        <v>42</v>
      </c>
      <c r="G11" s="4" t="s">
        <v>36</v>
      </c>
      <c r="H11" s="1"/>
      <c r="L11" s="1"/>
    </row>
    <row r="12" spans="1:12" x14ac:dyDescent="0.3">
      <c r="A12" s="3">
        <v>11</v>
      </c>
      <c r="B12" s="3" t="s">
        <v>22</v>
      </c>
      <c r="C12" s="3" t="s">
        <v>4</v>
      </c>
      <c r="D12" s="4" t="s">
        <v>8</v>
      </c>
      <c r="E12" s="3" t="s">
        <v>37</v>
      </c>
      <c r="F12" s="3" t="s">
        <v>41</v>
      </c>
      <c r="G12" s="4" t="s">
        <v>44</v>
      </c>
      <c r="H12" s="1"/>
      <c r="L12" s="1"/>
    </row>
    <row r="13" spans="1:12" x14ac:dyDescent="0.3">
      <c r="A13" s="3">
        <v>12</v>
      </c>
      <c r="B13" s="3" t="s">
        <v>23</v>
      </c>
      <c r="C13" s="3" t="s">
        <v>25</v>
      </c>
      <c r="D13" s="4" t="s">
        <v>24</v>
      </c>
      <c r="E13" s="3" t="s">
        <v>38</v>
      </c>
      <c r="F13" s="3" t="s">
        <v>41</v>
      </c>
      <c r="G13" s="4" t="s">
        <v>45</v>
      </c>
      <c r="H13" s="1"/>
      <c r="L13" s="1"/>
    </row>
    <row r="14" spans="1:12" x14ac:dyDescent="0.3">
      <c r="A14" s="3">
        <v>13</v>
      </c>
      <c r="B14" s="3" t="s">
        <v>26</v>
      </c>
      <c r="C14" s="3" t="s">
        <v>25</v>
      </c>
      <c r="D14" s="4" t="s">
        <v>6</v>
      </c>
      <c r="E14" s="3" t="s">
        <v>36</v>
      </c>
      <c r="F14" s="3" t="s">
        <v>41</v>
      </c>
      <c r="G14" s="4" t="s">
        <v>36</v>
      </c>
      <c r="H14" s="1"/>
      <c r="L14" s="1"/>
    </row>
    <row r="15" spans="1:12" x14ac:dyDescent="0.3">
      <c r="A15" s="3">
        <v>14</v>
      </c>
      <c r="B15" s="3" t="s">
        <v>27</v>
      </c>
      <c r="C15" s="3" t="s">
        <v>21</v>
      </c>
      <c r="D15" s="4" t="s">
        <v>20</v>
      </c>
      <c r="E15" s="3" t="s">
        <v>36</v>
      </c>
      <c r="F15" s="3" t="s">
        <v>42</v>
      </c>
      <c r="G15" s="4" t="s">
        <v>36</v>
      </c>
      <c r="H15" s="1"/>
      <c r="L15" s="1"/>
    </row>
    <row r="16" spans="1:12" x14ac:dyDescent="0.3">
      <c r="A16" s="3">
        <v>15</v>
      </c>
      <c r="B16" s="3" t="s">
        <v>28</v>
      </c>
      <c r="C16" s="3" t="s">
        <v>11</v>
      </c>
      <c r="D16" s="4">
        <v>4500000</v>
      </c>
      <c r="E16" s="3" t="s">
        <v>36</v>
      </c>
      <c r="F16" s="3" t="s">
        <v>42</v>
      </c>
      <c r="G16" s="4" t="s">
        <v>36</v>
      </c>
      <c r="H16" s="1"/>
      <c r="L16" s="1"/>
    </row>
    <row r="17" spans="1:12" x14ac:dyDescent="0.3">
      <c r="A17" s="3">
        <v>16</v>
      </c>
      <c r="B17" s="3" t="s">
        <v>29</v>
      </c>
      <c r="C17" s="3" t="s">
        <v>21</v>
      </c>
      <c r="D17" s="4" t="s">
        <v>30</v>
      </c>
      <c r="E17" s="3" t="s">
        <v>36</v>
      </c>
      <c r="F17" s="3" t="s">
        <v>41</v>
      </c>
      <c r="G17" s="4" t="s">
        <v>36</v>
      </c>
      <c r="H17" s="1"/>
      <c r="L17" s="1"/>
    </row>
    <row r="18" spans="1:12" x14ac:dyDescent="0.3">
      <c r="A18" s="3">
        <v>17</v>
      </c>
      <c r="B18" s="3" t="s">
        <v>31</v>
      </c>
      <c r="C18" s="3" t="s">
        <v>9</v>
      </c>
      <c r="D18" s="4" t="s">
        <v>24</v>
      </c>
      <c r="E18" s="3" t="s">
        <v>38</v>
      </c>
      <c r="F18" s="3" t="s">
        <v>42</v>
      </c>
      <c r="G18" s="4" t="s">
        <v>45</v>
      </c>
      <c r="H18" s="1"/>
      <c r="L18" s="1"/>
    </row>
    <row r="19" spans="1:12" x14ac:dyDescent="0.3">
      <c r="A19" s="3">
        <v>18</v>
      </c>
      <c r="B19" s="3" t="s">
        <v>32</v>
      </c>
      <c r="C19" s="3" t="s">
        <v>25</v>
      </c>
      <c r="D19" s="4">
        <v>3500000</v>
      </c>
      <c r="E19" s="3" t="s">
        <v>38</v>
      </c>
      <c r="F19" s="3" t="s">
        <v>42</v>
      </c>
      <c r="G19" s="4" t="s">
        <v>45</v>
      </c>
      <c r="H19" s="1"/>
      <c r="L19" s="1"/>
    </row>
    <row r="20" spans="1:12" x14ac:dyDescent="0.3">
      <c r="A20" s="3">
        <v>19</v>
      </c>
      <c r="B20" s="3" t="s">
        <v>33</v>
      </c>
      <c r="C20" s="3" t="s">
        <v>4</v>
      </c>
      <c r="D20" s="4" t="s">
        <v>3</v>
      </c>
      <c r="E20" s="3" t="s">
        <v>37</v>
      </c>
      <c r="F20" s="3" t="s">
        <v>41</v>
      </c>
      <c r="G20" s="4" t="s">
        <v>36</v>
      </c>
      <c r="H20" s="1"/>
      <c r="L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27B6-CA0A-4B72-9B47-B74FC0B4B187}">
  <dimension ref="A1:J26"/>
  <sheetViews>
    <sheetView workbookViewId="0">
      <selection activeCell="E29" sqref="E29"/>
    </sheetView>
  </sheetViews>
  <sheetFormatPr defaultRowHeight="14.4" x14ac:dyDescent="0.3"/>
  <cols>
    <col min="1" max="1" width="3.44140625" bestFit="1" customWidth="1"/>
    <col min="2" max="2" width="14.109375" bestFit="1" customWidth="1"/>
    <col min="3" max="3" width="9" bestFit="1" customWidth="1"/>
    <col min="4" max="4" width="10.5546875" bestFit="1" customWidth="1"/>
    <col min="5" max="5" width="16.5546875" bestFit="1" customWidth="1"/>
    <col min="6" max="6" width="7.44140625" bestFit="1" customWidth="1"/>
    <col min="7" max="7" width="8.44140625" bestFit="1" customWidth="1"/>
  </cols>
  <sheetData>
    <row r="1" spans="1:10" x14ac:dyDescent="0.3">
      <c r="A1" s="14" t="s">
        <v>46</v>
      </c>
      <c r="B1" s="14" t="s">
        <v>0</v>
      </c>
      <c r="C1" s="14" t="s">
        <v>34</v>
      </c>
      <c r="D1" s="14" t="s">
        <v>1</v>
      </c>
      <c r="E1" s="14" t="s">
        <v>35</v>
      </c>
      <c r="F1" s="14" t="s">
        <v>39</v>
      </c>
      <c r="G1" s="15" t="s">
        <v>43</v>
      </c>
      <c r="H1" s="14" t="s">
        <v>63</v>
      </c>
      <c r="I1" s="14" t="s">
        <v>64</v>
      </c>
      <c r="J1" s="5" t="s">
        <v>65</v>
      </c>
    </row>
    <row r="2" spans="1:10" x14ac:dyDescent="0.3">
      <c r="A2" s="10">
        <v>1</v>
      </c>
      <c r="B2" s="10" t="s">
        <v>2</v>
      </c>
      <c r="C2" s="10">
        <v>1</v>
      </c>
      <c r="D2" s="10">
        <v>1</v>
      </c>
      <c r="E2" s="10">
        <v>3</v>
      </c>
      <c r="F2" s="10">
        <v>1</v>
      </c>
      <c r="G2" s="10">
        <v>1</v>
      </c>
      <c r="H2" s="12">
        <f>ABS(C2-$C$25)+ABS(D2-$D$25)+ABS(E2-$E$25)+ABS(F2-$F$25)+ABS(G2-$G$25)</f>
        <v>3.9999999999999996</v>
      </c>
      <c r="I2" s="12">
        <f>ABS(C2-$C$26)+ABS(D2-$D$26)+ABS(E2-$E$26)+ABS(F2-$F$26)+ABS(G2-$G$26)</f>
        <v>6.8333333333333339</v>
      </c>
      <c r="J2" s="7">
        <v>1</v>
      </c>
    </row>
    <row r="3" spans="1:10" x14ac:dyDescent="0.3">
      <c r="A3" s="10">
        <v>2</v>
      </c>
      <c r="B3" s="10" t="s">
        <v>5</v>
      </c>
      <c r="C3" s="10">
        <v>1</v>
      </c>
      <c r="D3" s="10">
        <v>1</v>
      </c>
      <c r="E3" s="10">
        <v>1</v>
      </c>
      <c r="F3" s="10">
        <v>2</v>
      </c>
      <c r="G3" s="10">
        <v>3</v>
      </c>
      <c r="H3" s="12">
        <f t="shared" ref="H3:H20" si="0">ABS(C3-$C$25)+ABS(D3-$D$25)+ABS(E3-$E$25)+ABS(F3-$F$25)+ABS(G3-$G$25)</f>
        <v>1.5714285714285714</v>
      </c>
      <c r="I3" s="12">
        <f t="shared" ref="I3:I20" si="1">ABS(C3-$C$26)+ABS(D3-$D$26)+ABS(E3-$E$26)+ABS(F3-$F$26)+ABS(G3-$G$26)</f>
        <v>5.6666666666666661</v>
      </c>
      <c r="J3" s="7">
        <v>1</v>
      </c>
    </row>
    <row r="4" spans="1:10" x14ac:dyDescent="0.3">
      <c r="A4" s="10">
        <v>3</v>
      </c>
      <c r="B4" s="10" t="s">
        <v>7</v>
      </c>
      <c r="C4" s="10">
        <v>1</v>
      </c>
      <c r="D4" s="10">
        <v>1</v>
      </c>
      <c r="E4" s="10">
        <v>1</v>
      </c>
      <c r="F4" s="10">
        <v>2</v>
      </c>
      <c r="G4" s="10">
        <v>3</v>
      </c>
      <c r="H4" s="12">
        <f t="shared" si="0"/>
        <v>1.5714285714285714</v>
      </c>
      <c r="I4" s="12">
        <f t="shared" si="1"/>
        <v>5.6666666666666661</v>
      </c>
      <c r="J4" s="7">
        <v>1</v>
      </c>
    </row>
    <row r="5" spans="1:10" x14ac:dyDescent="0.3">
      <c r="A5" s="10">
        <v>4</v>
      </c>
      <c r="B5" s="10" t="s">
        <v>10</v>
      </c>
      <c r="C5" s="10">
        <v>3</v>
      </c>
      <c r="D5" s="10">
        <v>3</v>
      </c>
      <c r="E5" s="10">
        <v>3</v>
      </c>
      <c r="F5" s="10">
        <v>3</v>
      </c>
      <c r="G5" s="10">
        <v>3</v>
      </c>
      <c r="H5" s="12">
        <f t="shared" si="0"/>
        <v>7.1428571428571441</v>
      </c>
      <c r="I5" s="12">
        <f t="shared" si="1"/>
        <v>1.8333333333333335</v>
      </c>
      <c r="J5" s="10">
        <v>2</v>
      </c>
    </row>
    <row r="6" spans="1:10" x14ac:dyDescent="0.3">
      <c r="A6" s="10">
        <v>5</v>
      </c>
      <c r="B6" s="10" t="s">
        <v>12</v>
      </c>
      <c r="C6" s="10">
        <v>3</v>
      </c>
      <c r="D6" s="10">
        <v>3</v>
      </c>
      <c r="E6" s="10">
        <v>3</v>
      </c>
      <c r="F6" s="10">
        <v>3</v>
      </c>
      <c r="G6" s="10">
        <v>3</v>
      </c>
      <c r="H6" s="12">
        <f t="shared" si="0"/>
        <v>7.1428571428571441</v>
      </c>
      <c r="I6" s="12">
        <f t="shared" si="1"/>
        <v>1.8333333333333335</v>
      </c>
      <c r="J6" s="10">
        <v>2</v>
      </c>
    </row>
    <row r="7" spans="1:10" x14ac:dyDescent="0.3">
      <c r="A7" s="10">
        <v>6</v>
      </c>
      <c r="B7" s="10" t="s">
        <v>13</v>
      </c>
      <c r="C7" s="10">
        <v>3</v>
      </c>
      <c r="D7" s="10">
        <v>3</v>
      </c>
      <c r="E7" s="10">
        <v>2</v>
      </c>
      <c r="F7" s="10">
        <v>3</v>
      </c>
      <c r="G7" s="10">
        <v>3</v>
      </c>
      <c r="H7" s="12">
        <f t="shared" si="0"/>
        <v>6.1428571428571441</v>
      </c>
      <c r="I7" s="12">
        <f t="shared" si="1"/>
        <v>2.1666666666666665</v>
      </c>
      <c r="J7" s="10">
        <v>2</v>
      </c>
    </row>
    <row r="8" spans="1:10" x14ac:dyDescent="0.3">
      <c r="A8" s="10">
        <v>7</v>
      </c>
      <c r="B8" s="10" t="s">
        <v>14</v>
      </c>
      <c r="C8" s="10">
        <v>3</v>
      </c>
      <c r="D8" s="10">
        <v>3</v>
      </c>
      <c r="E8" s="10">
        <v>3</v>
      </c>
      <c r="F8" s="10">
        <v>3</v>
      </c>
      <c r="G8" s="10">
        <v>3</v>
      </c>
      <c r="H8" s="12">
        <f t="shared" si="0"/>
        <v>7.1428571428571441</v>
      </c>
      <c r="I8" s="12">
        <f t="shared" si="1"/>
        <v>1.8333333333333335</v>
      </c>
      <c r="J8" s="10">
        <v>2</v>
      </c>
    </row>
    <row r="9" spans="1:10" x14ac:dyDescent="0.3">
      <c r="A9" s="10">
        <v>8</v>
      </c>
      <c r="B9" s="10" t="s">
        <v>15</v>
      </c>
      <c r="C9" s="10">
        <v>1</v>
      </c>
      <c r="D9" s="10">
        <v>1</v>
      </c>
      <c r="E9" s="10">
        <v>2</v>
      </c>
      <c r="F9" s="10">
        <v>3</v>
      </c>
      <c r="G9" s="10">
        <v>2</v>
      </c>
      <c r="H9" s="12">
        <f t="shared" si="0"/>
        <v>1.7142857142857142</v>
      </c>
      <c r="I9" s="12">
        <f t="shared" si="1"/>
        <v>4.6666666666666661</v>
      </c>
      <c r="J9" s="7">
        <v>1</v>
      </c>
    </row>
    <row r="10" spans="1:10" x14ac:dyDescent="0.3">
      <c r="A10" s="10">
        <v>9</v>
      </c>
      <c r="B10" s="10" t="s">
        <v>17</v>
      </c>
      <c r="C10" s="10">
        <v>1</v>
      </c>
      <c r="D10" s="10">
        <v>3</v>
      </c>
      <c r="E10" s="10">
        <v>2</v>
      </c>
      <c r="F10" s="10">
        <v>3</v>
      </c>
      <c r="G10" s="10">
        <v>2</v>
      </c>
      <c r="H10" s="12">
        <f t="shared" si="0"/>
        <v>3.4285714285714288</v>
      </c>
      <c r="I10" s="12">
        <f t="shared" si="1"/>
        <v>3.1666666666666665</v>
      </c>
      <c r="J10" s="10">
        <v>2</v>
      </c>
    </row>
    <row r="11" spans="1:10" x14ac:dyDescent="0.3">
      <c r="A11" s="10">
        <v>10</v>
      </c>
      <c r="B11" s="10" t="s">
        <v>19</v>
      </c>
      <c r="C11" s="10">
        <v>2</v>
      </c>
      <c r="D11" s="10">
        <v>3</v>
      </c>
      <c r="E11" s="10">
        <v>3</v>
      </c>
      <c r="F11" s="10">
        <v>3</v>
      </c>
      <c r="G11" s="10">
        <v>3</v>
      </c>
      <c r="H11" s="12">
        <f t="shared" si="0"/>
        <v>6.1428571428571441</v>
      </c>
      <c r="I11" s="12">
        <f t="shared" si="1"/>
        <v>1.3333333333333335</v>
      </c>
      <c r="J11" s="10">
        <v>2</v>
      </c>
    </row>
    <row r="12" spans="1:10" x14ac:dyDescent="0.3">
      <c r="A12" s="10">
        <v>11</v>
      </c>
      <c r="B12" s="10" t="s">
        <v>22</v>
      </c>
      <c r="C12" s="10">
        <v>1</v>
      </c>
      <c r="D12" s="10">
        <v>1</v>
      </c>
      <c r="E12" s="10">
        <v>1</v>
      </c>
      <c r="F12" s="10">
        <v>2</v>
      </c>
      <c r="G12" s="10">
        <v>1</v>
      </c>
      <c r="H12" s="12">
        <f t="shared" si="0"/>
        <v>1.857142857142857</v>
      </c>
      <c r="I12" s="12">
        <f t="shared" si="1"/>
        <v>7.1666666666666661</v>
      </c>
      <c r="J12" s="7">
        <v>1</v>
      </c>
    </row>
    <row r="13" spans="1:10" x14ac:dyDescent="0.3">
      <c r="A13" s="10">
        <v>12</v>
      </c>
      <c r="B13" s="10" t="s">
        <v>23</v>
      </c>
      <c r="C13" s="10">
        <v>2</v>
      </c>
      <c r="D13" s="10">
        <v>2</v>
      </c>
      <c r="E13" s="10">
        <v>2</v>
      </c>
      <c r="F13" s="10">
        <v>2</v>
      </c>
      <c r="G13" s="10">
        <v>2</v>
      </c>
      <c r="H13" s="12">
        <f t="shared" si="0"/>
        <v>2.7142857142857144</v>
      </c>
      <c r="I13" s="12">
        <f t="shared" si="1"/>
        <v>3.1666666666666665</v>
      </c>
      <c r="J13" s="7">
        <v>1</v>
      </c>
    </row>
    <row r="14" spans="1:10" x14ac:dyDescent="0.3">
      <c r="A14" s="10">
        <v>13</v>
      </c>
      <c r="B14" s="10" t="s">
        <v>26</v>
      </c>
      <c r="C14" s="10">
        <v>2</v>
      </c>
      <c r="D14" s="10">
        <v>1</v>
      </c>
      <c r="E14" s="10">
        <v>3</v>
      </c>
      <c r="F14" s="10">
        <v>2</v>
      </c>
      <c r="G14" s="10">
        <v>3</v>
      </c>
      <c r="H14" s="12">
        <f t="shared" si="0"/>
        <v>3.7142857142857144</v>
      </c>
      <c r="I14" s="12">
        <f t="shared" si="1"/>
        <v>3.3333333333333335</v>
      </c>
      <c r="J14" s="10">
        <v>2</v>
      </c>
    </row>
    <row r="15" spans="1:10" x14ac:dyDescent="0.3">
      <c r="A15" s="10">
        <v>14</v>
      </c>
      <c r="B15" s="10" t="s">
        <v>27</v>
      </c>
      <c r="C15" s="10">
        <v>2</v>
      </c>
      <c r="D15" s="10">
        <v>3</v>
      </c>
      <c r="E15" s="10">
        <v>3</v>
      </c>
      <c r="F15" s="10">
        <v>3</v>
      </c>
      <c r="G15" s="10">
        <v>3</v>
      </c>
      <c r="H15" s="12">
        <f t="shared" si="0"/>
        <v>6.1428571428571441</v>
      </c>
      <c r="I15" s="12">
        <f t="shared" si="1"/>
        <v>1.3333333333333335</v>
      </c>
      <c r="J15" s="10">
        <v>2</v>
      </c>
    </row>
    <row r="16" spans="1:10" x14ac:dyDescent="0.3">
      <c r="A16" s="10">
        <v>15</v>
      </c>
      <c r="B16" s="10" t="s">
        <v>28</v>
      </c>
      <c r="C16" s="10">
        <v>3</v>
      </c>
      <c r="D16" s="10">
        <v>3</v>
      </c>
      <c r="E16" s="10">
        <v>3</v>
      </c>
      <c r="F16" s="10">
        <v>3</v>
      </c>
      <c r="G16" s="10">
        <v>3</v>
      </c>
      <c r="H16" s="12">
        <f t="shared" si="0"/>
        <v>7.1428571428571441</v>
      </c>
      <c r="I16" s="12">
        <f t="shared" si="1"/>
        <v>1.8333333333333335</v>
      </c>
      <c r="J16" s="10">
        <v>2</v>
      </c>
    </row>
    <row r="17" spans="1:10" x14ac:dyDescent="0.3">
      <c r="A17" s="10">
        <v>16</v>
      </c>
      <c r="B17" s="10" t="s">
        <v>29</v>
      </c>
      <c r="C17" s="10">
        <v>2</v>
      </c>
      <c r="D17" s="10">
        <v>3</v>
      </c>
      <c r="E17" s="10">
        <v>3</v>
      </c>
      <c r="F17" s="10">
        <v>2</v>
      </c>
      <c r="G17" s="10">
        <v>3</v>
      </c>
      <c r="H17" s="12">
        <f t="shared" si="0"/>
        <v>5.4285714285714288</v>
      </c>
      <c r="I17" s="12">
        <f t="shared" si="1"/>
        <v>1.8333333333333335</v>
      </c>
      <c r="J17" s="10">
        <v>2</v>
      </c>
    </row>
    <row r="18" spans="1:10" x14ac:dyDescent="0.3">
      <c r="A18" s="10">
        <v>17</v>
      </c>
      <c r="B18" s="10" t="s">
        <v>31</v>
      </c>
      <c r="C18" s="10">
        <v>1</v>
      </c>
      <c r="D18" s="10">
        <v>2</v>
      </c>
      <c r="E18" s="10">
        <v>2</v>
      </c>
      <c r="F18" s="10">
        <v>3</v>
      </c>
      <c r="G18" s="10">
        <v>2</v>
      </c>
      <c r="H18" s="12">
        <f t="shared" si="0"/>
        <v>2.4285714285714284</v>
      </c>
      <c r="I18" s="12">
        <f t="shared" si="1"/>
        <v>3.6666666666666665</v>
      </c>
      <c r="J18" s="7">
        <v>1</v>
      </c>
    </row>
    <row r="19" spans="1:10" x14ac:dyDescent="0.3">
      <c r="A19" s="10">
        <v>18</v>
      </c>
      <c r="B19" s="10" t="s">
        <v>32</v>
      </c>
      <c r="C19" s="10">
        <v>2</v>
      </c>
      <c r="D19" s="10">
        <v>3</v>
      </c>
      <c r="E19" s="10">
        <v>2</v>
      </c>
      <c r="F19" s="10">
        <v>3</v>
      </c>
      <c r="G19" s="10">
        <v>2</v>
      </c>
      <c r="H19" s="12">
        <f t="shared" si="0"/>
        <v>4.4285714285714288</v>
      </c>
      <c r="I19" s="12">
        <f t="shared" si="1"/>
        <v>2.1666666666666665</v>
      </c>
      <c r="J19" s="10">
        <v>2</v>
      </c>
    </row>
    <row r="20" spans="1:10" x14ac:dyDescent="0.3">
      <c r="A20" s="10">
        <v>19</v>
      </c>
      <c r="B20" s="10" t="s">
        <v>33</v>
      </c>
      <c r="C20" s="10">
        <v>1</v>
      </c>
      <c r="D20" s="10">
        <v>1</v>
      </c>
      <c r="E20" s="10">
        <v>1</v>
      </c>
      <c r="F20" s="10">
        <v>2</v>
      </c>
      <c r="G20" s="10">
        <v>3</v>
      </c>
      <c r="H20" s="12">
        <f t="shared" si="0"/>
        <v>1.5714285714285714</v>
      </c>
      <c r="I20" s="12">
        <f t="shared" si="1"/>
        <v>5.6666666666666661</v>
      </c>
      <c r="J20" s="7">
        <v>1</v>
      </c>
    </row>
    <row r="23" spans="1:10" x14ac:dyDescent="0.3">
      <c r="B23" s="11" t="s">
        <v>66</v>
      </c>
    </row>
    <row r="24" spans="1:10" x14ac:dyDescent="0.3">
      <c r="B24" s="5" t="s">
        <v>47</v>
      </c>
      <c r="C24" s="5" t="s">
        <v>34</v>
      </c>
      <c r="D24" s="5" t="s">
        <v>1</v>
      </c>
      <c r="E24" s="5" t="s">
        <v>35</v>
      </c>
      <c r="F24" s="5" t="s">
        <v>39</v>
      </c>
      <c r="G24" s="6" t="s">
        <v>43</v>
      </c>
    </row>
    <row r="25" spans="1:10" x14ac:dyDescent="0.3">
      <c r="B25" s="2" t="s">
        <v>48</v>
      </c>
      <c r="C25" s="2">
        <v>1</v>
      </c>
      <c r="D25" s="2">
        <v>1.1428571428571428</v>
      </c>
      <c r="E25" s="2">
        <v>1.4285714285714286</v>
      </c>
      <c r="F25" s="2">
        <v>2.1428571428571428</v>
      </c>
      <c r="G25" s="2">
        <v>2.1428571428571428</v>
      </c>
    </row>
    <row r="26" spans="1:10" x14ac:dyDescent="0.3">
      <c r="B26" s="2" t="s">
        <v>49</v>
      </c>
      <c r="C26" s="2">
        <v>2.25</v>
      </c>
      <c r="D26" s="2">
        <v>2.75</v>
      </c>
      <c r="E26" s="2">
        <v>2.6666666666666665</v>
      </c>
      <c r="F26" s="2">
        <v>2.75</v>
      </c>
      <c r="G26" s="2">
        <v>2.75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82E0-D509-4495-AAB7-C6B3B96496A2}">
  <dimension ref="A1:J26"/>
  <sheetViews>
    <sheetView workbookViewId="0">
      <selection activeCell="C24" sqref="C24:G24"/>
    </sheetView>
  </sheetViews>
  <sheetFormatPr defaultRowHeight="14.4" x14ac:dyDescent="0.3"/>
  <cols>
    <col min="2" max="2" width="25.88671875" bestFit="1" customWidth="1"/>
  </cols>
  <sheetData>
    <row r="1" spans="1:10" x14ac:dyDescent="0.3">
      <c r="A1" s="5" t="s">
        <v>46</v>
      </c>
      <c r="B1" s="5" t="s">
        <v>0</v>
      </c>
      <c r="C1" s="5" t="s">
        <v>34</v>
      </c>
      <c r="D1" s="5" t="s">
        <v>1</v>
      </c>
      <c r="E1" s="5" t="s">
        <v>35</v>
      </c>
      <c r="F1" s="5" t="s">
        <v>39</v>
      </c>
      <c r="G1" s="6" t="s">
        <v>43</v>
      </c>
      <c r="H1" s="5" t="s">
        <v>63</v>
      </c>
      <c r="I1" s="5" t="s">
        <v>64</v>
      </c>
      <c r="J1" s="5" t="s">
        <v>65</v>
      </c>
    </row>
    <row r="2" spans="1:10" x14ac:dyDescent="0.3">
      <c r="A2" s="3">
        <v>1</v>
      </c>
      <c r="B2" s="3" t="s">
        <v>2</v>
      </c>
      <c r="C2" s="7">
        <v>1</v>
      </c>
      <c r="D2" s="7">
        <v>1</v>
      </c>
      <c r="E2" s="7">
        <v>3</v>
      </c>
      <c r="F2" s="7">
        <v>1</v>
      </c>
      <c r="G2" s="7">
        <v>1</v>
      </c>
      <c r="H2" s="8">
        <f>ABS(C2-$C$25)+ABS(D2-$D$25)+ABS(E2-$E$25)+ABS(F2-$F$25)+ABS(G2-$G$25)</f>
        <v>4</v>
      </c>
      <c r="I2" s="8">
        <f>ABS(C2-$C$26)+ABS(D2-$D$26)+ABS(E2-$E$26)+ABS(F2-$F$26)+ABS(G2-$G$26)</f>
        <v>6.4166666666666679</v>
      </c>
      <c r="J2" s="7">
        <v>1</v>
      </c>
    </row>
    <row r="3" spans="1:10" x14ac:dyDescent="0.3">
      <c r="A3" s="3">
        <v>2</v>
      </c>
      <c r="B3" s="3" t="s">
        <v>5</v>
      </c>
      <c r="C3" s="7">
        <v>1</v>
      </c>
      <c r="D3" s="7">
        <v>1</v>
      </c>
      <c r="E3" s="7">
        <v>1</v>
      </c>
      <c r="F3" s="7">
        <v>2</v>
      </c>
      <c r="G3" s="7">
        <v>3</v>
      </c>
      <c r="H3" s="8">
        <f t="shared" ref="H3:H20" si="0">ABS(C3-$C$25)+ABS(D3-$D$25)+ABS(E3-$E$25)+ABS(F3-$F$25)+ABS(G3-$G$25)</f>
        <v>2</v>
      </c>
      <c r="I3" s="8">
        <f t="shared" ref="I3:I20" si="1">ABS(C3-$C$26)+ABS(D3-$D$26)+ABS(E3-$E$26)+ABS(F3-$F$26)+ABS(G3-$G$26)</f>
        <v>5.25</v>
      </c>
      <c r="J3" s="7">
        <v>1</v>
      </c>
    </row>
    <row r="4" spans="1:10" x14ac:dyDescent="0.3">
      <c r="A4" s="3">
        <v>3</v>
      </c>
      <c r="B4" s="3" t="s">
        <v>7</v>
      </c>
      <c r="C4" s="7">
        <v>1</v>
      </c>
      <c r="D4" s="7">
        <v>1</v>
      </c>
      <c r="E4" s="7">
        <v>1</v>
      </c>
      <c r="F4" s="7">
        <v>2</v>
      </c>
      <c r="G4" s="7">
        <v>3</v>
      </c>
      <c r="H4" s="8">
        <f t="shared" si="0"/>
        <v>2</v>
      </c>
      <c r="I4" s="8">
        <f t="shared" si="1"/>
        <v>5.25</v>
      </c>
      <c r="J4" s="7">
        <v>1</v>
      </c>
    </row>
    <row r="5" spans="1:10" x14ac:dyDescent="0.3">
      <c r="A5" s="3">
        <v>4</v>
      </c>
      <c r="B5" s="3" t="s">
        <v>10</v>
      </c>
      <c r="C5" s="10">
        <v>3</v>
      </c>
      <c r="D5" s="10">
        <v>3</v>
      </c>
      <c r="E5" s="10">
        <v>3</v>
      </c>
      <c r="F5" s="10">
        <v>3</v>
      </c>
      <c r="G5" s="10">
        <v>3</v>
      </c>
      <c r="H5" s="12">
        <f t="shared" si="0"/>
        <v>6.75</v>
      </c>
      <c r="I5" s="2">
        <f t="shared" si="1"/>
        <v>2.583333333333333</v>
      </c>
      <c r="J5" s="10">
        <v>2</v>
      </c>
    </row>
    <row r="6" spans="1:10" x14ac:dyDescent="0.3">
      <c r="A6" s="3">
        <v>5</v>
      </c>
      <c r="B6" s="3" t="s">
        <v>12</v>
      </c>
      <c r="C6" s="10">
        <v>3</v>
      </c>
      <c r="D6" s="10">
        <v>3</v>
      </c>
      <c r="E6" s="10">
        <v>3</v>
      </c>
      <c r="F6" s="10">
        <v>3</v>
      </c>
      <c r="G6" s="10">
        <v>3</v>
      </c>
      <c r="H6" s="12">
        <f t="shared" si="0"/>
        <v>6.75</v>
      </c>
      <c r="I6" s="2">
        <f t="shared" si="1"/>
        <v>2.583333333333333</v>
      </c>
      <c r="J6" s="10">
        <v>2</v>
      </c>
    </row>
    <row r="7" spans="1:10" x14ac:dyDescent="0.3">
      <c r="A7" s="3">
        <v>6</v>
      </c>
      <c r="B7" s="3" t="s">
        <v>13</v>
      </c>
      <c r="C7" s="10">
        <v>3</v>
      </c>
      <c r="D7" s="10">
        <v>3</v>
      </c>
      <c r="E7" s="10">
        <v>2</v>
      </c>
      <c r="F7" s="10">
        <v>3</v>
      </c>
      <c r="G7" s="10">
        <v>3</v>
      </c>
      <c r="H7" s="12">
        <f t="shared" si="0"/>
        <v>5.75</v>
      </c>
      <c r="I7" s="2">
        <f t="shared" si="1"/>
        <v>2.583333333333333</v>
      </c>
      <c r="J7" s="10">
        <v>2</v>
      </c>
    </row>
    <row r="8" spans="1:10" x14ac:dyDescent="0.3">
      <c r="A8" s="3">
        <v>7</v>
      </c>
      <c r="B8" s="3" t="s">
        <v>14</v>
      </c>
      <c r="C8" s="10">
        <v>3</v>
      </c>
      <c r="D8" s="10">
        <v>3</v>
      </c>
      <c r="E8" s="10">
        <v>3</v>
      </c>
      <c r="F8" s="10">
        <v>3</v>
      </c>
      <c r="G8" s="10">
        <v>3</v>
      </c>
      <c r="H8" s="12">
        <f t="shared" si="0"/>
        <v>6.75</v>
      </c>
      <c r="I8" s="2">
        <f t="shared" si="1"/>
        <v>2.583333333333333</v>
      </c>
      <c r="J8" s="10">
        <v>2</v>
      </c>
    </row>
    <row r="9" spans="1:10" x14ac:dyDescent="0.3">
      <c r="A9" s="3">
        <v>8</v>
      </c>
      <c r="B9" s="3" t="s">
        <v>15</v>
      </c>
      <c r="C9" s="7">
        <v>1</v>
      </c>
      <c r="D9" s="7">
        <v>1</v>
      </c>
      <c r="E9" s="7">
        <v>2</v>
      </c>
      <c r="F9" s="7">
        <v>3</v>
      </c>
      <c r="G9" s="7">
        <v>2</v>
      </c>
      <c r="H9" s="8">
        <f t="shared" si="0"/>
        <v>1.75</v>
      </c>
      <c r="I9" s="8">
        <f t="shared" si="1"/>
        <v>4.25</v>
      </c>
      <c r="J9" s="7">
        <v>1</v>
      </c>
    </row>
    <row r="10" spans="1:10" x14ac:dyDescent="0.3">
      <c r="A10" s="3">
        <v>9</v>
      </c>
      <c r="B10" s="3" t="s">
        <v>17</v>
      </c>
      <c r="C10" s="10">
        <v>1</v>
      </c>
      <c r="D10" s="10">
        <v>3</v>
      </c>
      <c r="E10" s="10">
        <v>2</v>
      </c>
      <c r="F10" s="10">
        <v>3</v>
      </c>
      <c r="G10" s="10">
        <v>2</v>
      </c>
      <c r="H10" s="12">
        <f t="shared" si="0"/>
        <v>3.25</v>
      </c>
      <c r="I10" s="2">
        <f t="shared" si="1"/>
        <v>3.083333333333333</v>
      </c>
      <c r="J10" s="10">
        <v>2</v>
      </c>
    </row>
    <row r="11" spans="1:10" x14ac:dyDescent="0.3">
      <c r="A11" s="3">
        <v>10</v>
      </c>
      <c r="B11" s="3" t="s">
        <v>19</v>
      </c>
      <c r="C11" s="10">
        <v>2</v>
      </c>
      <c r="D11" s="10">
        <v>3</v>
      </c>
      <c r="E11" s="10">
        <v>3</v>
      </c>
      <c r="F11" s="10">
        <v>3</v>
      </c>
      <c r="G11" s="10">
        <v>3</v>
      </c>
      <c r="H11" s="12">
        <f t="shared" si="0"/>
        <v>5.75</v>
      </c>
      <c r="I11" s="2">
        <f t="shared" si="1"/>
        <v>1.9166666666666661</v>
      </c>
      <c r="J11" s="10">
        <v>2</v>
      </c>
    </row>
    <row r="12" spans="1:10" x14ac:dyDescent="0.3">
      <c r="A12" s="3">
        <v>11</v>
      </c>
      <c r="B12" s="3" t="s">
        <v>22</v>
      </c>
      <c r="C12" s="7">
        <v>1</v>
      </c>
      <c r="D12" s="7">
        <v>1</v>
      </c>
      <c r="E12" s="7">
        <v>1</v>
      </c>
      <c r="F12" s="7">
        <v>2</v>
      </c>
      <c r="G12" s="7">
        <v>1</v>
      </c>
      <c r="H12" s="8">
        <f t="shared" si="0"/>
        <v>2.25</v>
      </c>
      <c r="I12" s="8">
        <f t="shared" si="1"/>
        <v>6.4166666666666679</v>
      </c>
      <c r="J12" s="7">
        <v>1</v>
      </c>
    </row>
    <row r="13" spans="1:10" x14ac:dyDescent="0.3">
      <c r="A13" s="3">
        <v>12</v>
      </c>
      <c r="B13" s="3" t="s">
        <v>23</v>
      </c>
      <c r="C13" s="7">
        <v>2</v>
      </c>
      <c r="D13" s="7">
        <v>2</v>
      </c>
      <c r="E13" s="7">
        <v>2</v>
      </c>
      <c r="F13" s="7">
        <v>2</v>
      </c>
      <c r="G13" s="7">
        <v>2</v>
      </c>
      <c r="H13" s="8">
        <f t="shared" si="0"/>
        <v>2.25</v>
      </c>
      <c r="I13" s="8">
        <f t="shared" si="1"/>
        <v>2.416666666666667</v>
      </c>
      <c r="J13" s="7">
        <v>1</v>
      </c>
    </row>
    <row r="14" spans="1:10" x14ac:dyDescent="0.3">
      <c r="A14" s="3">
        <v>13</v>
      </c>
      <c r="B14" s="3" t="s">
        <v>26</v>
      </c>
      <c r="C14" s="10">
        <v>2</v>
      </c>
      <c r="D14" s="10">
        <v>1</v>
      </c>
      <c r="E14" s="10">
        <v>3</v>
      </c>
      <c r="F14" s="10">
        <v>2</v>
      </c>
      <c r="G14" s="10">
        <v>3</v>
      </c>
      <c r="H14" s="12">
        <f t="shared" si="0"/>
        <v>3.5</v>
      </c>
      <c r="I14" s="2">
        <f t="shared" si="1"/>
        <v>3.25</v>
      </c>
      <c r="J14" s="10">
        <v>2</v>
      </c>
    </row>
    <row r="15" spans="1:10" x14ac:dyDescent="0.3">
      <c r="A15" s="3">
        <v>14</v>
      </c>
      <c r="B15" s="3" t="s">
        <v>27</v>
      </c>
      <c r="C15" s="10">
        <v>2</v>
      </c>
      <c r="D15" s="10">
        <v>3</v>
      </c>
      <c r="E15" s="10">
        <v>3</v>
      </c>
      <c r="F15" s="10">
        <v>3</v>
      </c>
      <c r="G15" s="10">
        <v>3</v>
      </c>
      <c r="H15" s="12">
        <f t="shared" si="0"/>
        <v>5.75</v>
      </c>
      <c r="I15" s="2">
        <f t="shared" si="1"/>
        <v>1.9166666666666661</v>
      </c>
      <c r="J15" s="10">
        <v>2</v>
      </c>
    </row>
    <row r="16" spans="1:10" x14ac:dyDescent="0.3">
      <c r="A16" s="3">
        <v>15</v>
      </c>
      <c r="B16" s="3" t="s">
        <v>28</v>
      </c>
      <c r="C16" s="10">
        <v>3</v>
      </c>
      <c r="D16" s="10">
        <v>3</v>
      </c>
      <c r="E16" s="10">
        <v>3</v>
      </c>
      <c r="F16" s="10">
        <v>3</v>
      </c>
      <c r="G16" s="10">
        <v>3</v>
      </c>
      <c r="H16" s="12">
        <f t="shared" si="0"/>
        <v>6.75</v>
      </c>
      <c r="I16" s="2">
        <f t="shared" si="1"/>
        <v>2.583333333333333</v>
      </c>
      <c r="J16" s="10">
        <v>2</v>
      </c>
    </row>
    <row r="17" spans="1:10" x14ac:dyDescent="0.3">
      <c r="A17" s="3">
        <v>16</v>
      </c>
      <c r="B17" s="3" t="s">
        <v>29</v>
      </c>
      <c r="C17" s="10">
        <v>2</v>
      </c>
      <c r="D17" s="10">
        <v>3</v>
      </c>
      <c r="E17" s="10">
        <v>3</v>
      </c>
      <c r="F17" s="10">
        <v>2</v>
      </c>
      <c r="G17" s="10">
        <v>3</v>
      </c>
      <c r="H17" s="12">
        <f t="shared" si="0"/>
        <v>5</v>
      </c>
      <c r="I17" s="2">
        <f t="shared" si="1"/>
        <v>2.083333333333333</v>
      </c>
      <c r="J17" s="10">
        <v>2</v>
      </c>
    </row>
    <row r="18" spans="1:10" x14ac:dyDescent="0.3">
      <c r="A18" s="3">
        <v>17</v>
      </c>
      <c r="B18" s="3" t="s">
        <v>31</v>
      </c>
      <c r="C18" s="7">
        <v>1</v>
      </c>
      <c r="D18" s="7">
        <v>2</v>
      </c>
      <c r="E18" s="7">
        <v>2</v>
      </c>
      <c r="F18" s="7">
        <v>3</v>
      </c>
      <c r="G18" s="7">
        <v>2</v>
      </c>
      <c r="H18" s="8">
        <f t="shared" si="0"/>
        <v>2.25</v>
      </c>
      <c r="I18" s="8">
        <f t="shared" si="1"/>
        <v>3.25</v>
      </c>
      <c r="J18" s="7">
        <v>1</v>
      </c>
    </row>
    <row r="19" spans="1:10" x14ac:dyDescent="0.3">
      <c r="A19" s="3">
        <v>18</v>
      </c>
      <c r="B19" s="3" t="s">
        <v>32</v>
      </c>
      <c r="C19" s="10">
        <v>2</v>
      </c>
      <c r="D19" s="10">
        <v>3</v>
      </c>
      <c r="E19" s="10">
        <v>2</v>
      </c>
      <c r="F19" s="10">
        <v>3</v>
      </c>
      <c r="G19" s="10">
        <v>2</v>
      </c>
      <c r="H19" s="12">
        <f t="shared" si="0"/>
        <v>4</v>
      </c>
      <c r="I19" s="2">
        <f t="shared" si="1"/>
        <v>2.083333333333333</v>
      </c>
      <c r="J19" s="10">
        <v>2</v>
      </c>
    </row>
    <row r="20" spans="1:10" x14ac:dyDescent="0.3">
      <c r="A20" s="3">
        <v>19</v>
      </c>
      <c r="B20" s="3" t="s">
        <v>33</v>
      </c>
      <c r="C20" s="7">
        <v>1</v>
      </c>
      <c r="D20" s="7">
        <v>1</v>
      </c>
      <c r="E20" s="7">
        <v>1</v>
      </c>
      <c r="F20" s="7">
        <v>2</v>
      </c>
      <c r="G20" s="7">
        <v>3</v>
      </c>
      <c r="H20" s="8">
        <f t="shared" si="0"/>
        <v>2</v>
      </c>
      <c r="I20" s="8">
        <f t="shared" si="1"/>
        <v>5.25</v>
      </c>
      <c r="J20" s="7">
        <v>1</v>
      </c>
    </row>
    <row r="23" spans="1:10" x14ac:dyDescent="0.3">
      <c r="B23" s="11" t="s">
        <v>68</v>
      </c>
    </row>
    <row r="24" spans="1:10" x14ac:dyDescent="0.3">
      <c r="B24" s="5" t="s">
        <v>47</v>
      </c>
      <c r="C24" s="5" t="s">
        <v>34</v>
      </c>
      <c r="D24" s="5" t="s">
        <v>1</v>
      </c>
      <c r="E24" s="5" t="s">
        <v>35</v>
      </c>
      <c r="F24" s="5" t="s">
        <v>39</v>
      </c>
      <c r="G24" s="6" t="s">
        <v>43</v>
      </c>
    </row>
    <row r="25" spans="1:10" x14ac:dyDescent="0.3">
      <c r="B25" s="2" t="s">
        <v>48</v>
      </c>
      <c r="C25" s="2">
        <f>AVERAGE(C2,C3,C4,C9,C12,C13,C18,C20)</f>
        <v>1.125</v>
      </c>
      <c r="D25" s="2">
        <f>AVERAGE(D2,D3,D4,D9,D12,D13,D18,D20)</f>
        <v>1.25</v>
      </c>
      <c r="E25" s="2">
        <f>AVERAGE(E2,E3,E4,E9,E12,E13,E18,E20)</f>
        <v>1.625</v>
      </c>
      <c r="F25" s="2">
        <f>AVERAGE(F2,F3,F4,F9,F12,F13,F18,F20)</f>
        <v>2.125</v>
      </c>
      <c r="G25" s="2">
        <f>AVERAGE(G2,G3,G4,G9,G12,G13,G18,G20)</f>
        <v>2.125</v>
      </c>
    </row>
    <row r="26" spans="1:10" x14ac:dyDescent="0.3">
      <c r="B26" s="2" t="s">
        <v>49</v>
      </c>
      <c r="C26" s="2">
        <f>AVERAGE(C5,C6,C7,C8,C10,C11,C14,C15,C16,C17,C19,)</f>
        <v>2.1666666666666665</v>
      </c>
      <c r="D26" s="2">
        <f>AVERAGE(D5,D6,D7,D8,D10,D11,D14,D15,D16,D17,D19,)</f>
        <v>2.5833333333333335</v>
      </c>
      <c r="E26" s="2">
        <f>AVERAGE(E5,E6,E7,E8,E10,E11,E14,E15,E16,E17,E19,)</f>
        <v>2.5</v>
      </c>
      <c r="F26" s="2">
        <f>AVERAGE(F5,F6,F7,F8,F10,F11,F14,F15,F16,F17,F19,)</f>
        <v>2.5833333333333335</v>
      </c>
      <c r="G26" s="2">
        <f>AVERAGE(G5,G6,G7,G8,G10,G11,G14,G15,G16,G17,G19,)</f>
        <v>2.5833333333333335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3FBC-675A-4C10-B26C-A50CFB2E08DF}">
  <dimension ref="A1:G26"/>
  <sheetViews>
    <sheetView workbookViewId="0">
      <selection activeCell="B12" sqref="B12:F12"/>
    </sheetView>
  </sheetViews>
  <sheetFormatPr defaultRowHeight="14.4" x14ac:dyDescent="0.3"/>
  <cols>
    <col min="2" max="2" width="14" customWidth="1"/>
  </cols>
  <sheetData>
    <row r="1" spans="1:7" x14ac:dyDescent="0.3">
      <c r="A1" s="9" t="s">
        <v>46</v>
      </c>
      <c r="B1" s="9" t="s">
        <v>0</v>
      </c>
      <c r="C1" s="5" t="s">
        <v>34</v>
      </c>
      <c r="D1" s="5" t="s">
        <v>1</v>
      </c>
      <c r="E1" s="5" t="s">
        <v>35</v>
      </c>
      <c r="F1" s="5" t="s">
        <v>39</v>
      </c>
      <c r="G1" s="6" t="s">
        <v>43</v>
      </c>
    </row>
    <row r="2" spans="1:7" x14ac:dyDescent="0.3">
      <c r="A2" s="3">
        <v>1</v>
      </c>
      <c r="B2" s="3" t="s">
        <v>2</v>
      </c>
      <c r="C2" s="7">
        <v>1</v>
      </c>
      <c r="D2" s="7">
        <v>1</v>
      </c>
      <c r="E2" s="7">
        <v>3</v>
      </c>
      <c r="F2" s="7">
        <v>1</v>
      </c>
      <c r="G2" s="7">
        <v>1</v>
      </c>
    </row>
    <row r="3" spans="1:7" x14ac:dyDescent="0.3">
      <c r="A3" s="3">
        <v>2</v>
      </c>
      <c r="B3" s="3" t="s">
        <v>5</v>
      </c>
      <c r="C3" s="7">
        <v>1</v>
      </c>
      <c r="D3" s="7">
        <v>1</v>
      </c>
      <c r="E3" s="7">
        <v>1</v>
      </c>
      <c r="F3" s="7">
        <v>2</v>
      </c>
      <c r="G3" s="7">
        <v>3</v>
      </c>
    </row>
    <row r="4" spans="1:7" x14ac:dyDescent="0.3">
      <c r="A4" s="3">
        <v>3</v>
      </c>
      <c r="B4" s="3" t="s">
        <v>7</v>
      </c>
      <c r="C4" s="7">
        <v>1</v>
      </c>
      <c r="D4" s="7">
        <v>1</v>
      </c>
      <c r="E4" s="7">
        <v>1</v>
      </c>
      <c r="F4" s="7">
        <v>2</v>
      </c>
      <c r="G4" s="7">
        <v>3</v>
      </c>
    </row>
    <row r="5" spans="1:7" x14ac:dyDescent="0.3">
      <c r="A5" s="3">
        <v>8</v>
      </c>
      <c r="B5" s="3" t="s">
        <v>15</v>
      </c>
      <c r="C5" s="7">
        <v>1</v>
      </c>
      <c r="D5" s="7">
        <v>1</v>
      </c>
      <c r="E5" s="7">
        <v>2</v>
      </c>
      <c r="F5" s="7">
        <v>3</v>
      </c>
      <c r="G5" s="7">
        <v>2</v>
      </c>
    </row>
    <row r="6" spans="1:7" x14ac:dyDescent="0.3">
      <c r="A6" s="3">
        <v>11</v>
      </c>
      <c r="B6" s="3" t="s">
        <v>22</v>
      </c>
      <c r="C6" s="7">
        <v>1</v>
      </c>
      <c r="D6" s="7">
        <v>1</v>
      </c>
      <c r="E6" s="7">
        <v>1</v>
      </c>
      <c r="F6" s="7">
        <v>2</v>
      </c>
      <c r="G6" s="7">
        <v>1</v>
      </c>
    </row>
    <row r="7" spans="1:7" x14ac:dyDescent="0.3">
      <c r="A7" s="3">
        <v>12</v>
      </c>
      <c r="B7" s="3" t="s">
        <v>23</v>
      </c>
      <c r="C7" s="7">
        <v>2</v>
      </c>
      <c r="D7" s="7">
        <v>2</v>
      </c>
      <c r="E7" s="7">
        <v>2</v>
      </c>
      <c r="F7" s="7">
        <v>2</v>
      </c>
      <c r="G7" s="7">
        <v>2</v>
      </c>
    </row>
    <row r="8" spans="1:7" x14ac:dyDescent="0.3">
      <c r="A8" s="3">
        <v>17</v>
      </c>
      <c r="B8" s="3" t="s">
        <v>31</v>
      </c>
      <c r="C8" s="7">
        <v>1</v>
      </c>
      <c r="D8" s="7">
        <v>2</v>
      </c>
      <c r="E8" s="7">
        <v>2</v>
      </c>
      <c r="F8" s="7">
        <v>3</v>
      </c>
      <c r="G8" s="7">
        <v>2</v>
      </c>
    </row>
    <row r="9" spans="1:7" x14ac:dyDescent="0.3">
      <c r="A9" s="3">
        <v>19</v>
      </c>
      <c r="B9" s="3" t="s">
        <v>33</v>
      </c>
      <c r="C9" s="7">
        <v>1</v>
      </c>
      <c r="D9" s="7">
        <v>1</v>
      </c>
      <c r="E9" s="7">
        <v>1</v>
      </c>
      <c r="F9" s="7">
        <v>2</v>
      </c>
      <c r="G9" s="7">
        <v>3</v>
      </c>
    </row>
    <row r="11" spans="1:7" x14ac:dyDescent="0.3">
      <c r="A11" t="s">
        <v>68</v>
      </c>
    </row>
    <row r="12" spans="1:7" x14ac:dyDescent="0.3">
      <c r="A12" s="9" t="s">
        <v>47</v>
      </c>
      <c r="B12" s="5" t="s">
        <v>34</v>
      </c>
      <c r="C12" s="5" t="s">
        <v>1</v>
      </c>
      <c r="D12" s="5" t="s">
        <v>35</v>
      </c>
      <c r="E12" s="5" t="s">
        <v>39</v>
      </c>
      <c r="F12" s="6" t="s">
        <v>43</v>
      </c>
    </row>
    <row r="13" spans="1:7" x14ac:dyDescent="0.3">
      <c r="A13" s="2" t="s">
        <v>48</v>
      </c>
      <c r="B13" s="2">
        <v>1.125</v>
      </c>
      <c r="C13" s="2">
        <v>1.25</v>
      </c>
      <c r="D13" s="2">
        <v>1.625</v>
      </c>
      <c r="E13" s="2">
        <v>2.125</v>
      </c>
      <c r="F13" s="2">
        <v>2.125</v>
      </c>
    </row>
    <row r="15" spans="1:7" x14ac:dyDescent="0.3">
      <c r="A15" s="9" t="s">
        <v>67</v>
      </c>
    </row>
    <row r="16" spans="1:7" x14ac:dyDescent="0.3">
      <c r="A16" s="2">
        <f>SQRT(((C2-$B$13)^2)+((D2-$C$13)^2)+((E2-$D$13)^2)+((F2-$E$13)^2)+((G2-$F$13)^2))</f>
        <v>2.1213203435596424</v>
      </c>
    </row>
    <row r="17" spans="1:1" x14ac:dyDescent="0.3">
      <c r="A17" s="2">
        <f>SQRT(((C3-$B$13)^2)+((D3-$C$13)^2)+((E3-$D$13)^2)+((F3-$E$13)^2)+((G3-$F$13)^2))</f>
        <v>1.1180339887498949</v>
      </c>
    </row>
    <row r="18" spans="1:1" x14ac:dyDescent="0.3">
      <c r="A18" s="2">
        <f>SQRT(((C4-$B$13)^2)+((D4-$C$13)^2)+((E4-$D$13)^2)+((F4-$E$13)^2)+((G4-$F$13)^2))</f>
        <v>1.1180339887498949</v>
      </c>
    </row>
    <row r="19" spans="1:1" x14ac:dyDescent="0.3">
      <c r="A19" s="2">
        <f>SQRT(((C5-$B$13)^2)+((D5-$C$13)^2)+((E5-$D$13)^2)+((F5-$E$13)^2)+((G5-$F$13)^2))</f>
        <v>1</v>
      </c>
    </row>
    <row r="20" spans="1:1" x14ac:dyDescent="0.3">
      <c r="A20" s="2">
        <f>SQRT(((C6-$B$13)^2)+((D6-$C$13)^2)+((E6-$D$13)^2)+((F6-$E$13)^2)+((G6-$F$13)^2))</f>
        <v>1.3228756555322954</v>
      </c>
    </row>
    <row r="21" spans="1:1" x14ac:dyDescent="0.3">
      <c r="A21" s="2">
        <f>SQRT(((C7-$B$13)^2)+((D7-$C$13)^2)+((E7-$D$13)^2)+((F7-$E$13)^2)+((G7-$F$13)^2))</f>
        <v>1.2247448713915889</v>
      </c>
    </row>
    <row r="22" spans="1:1" x14ac:dyDescent="0.3">
      <c r="A22" s="2">
        <f>SQRT(((C8-$B$13)^2)+((D8-$C$13)^2)+((E8-$D$13)^2)+((F8-$E$13)^2)+((G8-$F$13)^2))</f>
        <v>1.2247448713915889</v>
      </c>
    </row>
    <row r="23" spans="1:1" x14ac:dyDescent="0.3">
      <c r="A23" s="2">
        <f>SQRT(((C9-$B$13)^2)+((D9-$C$13)^2)+((E9-$D$13)^2)+((F9-$E$13)^2)+((G9-$F$13)^2))</f>
        <v>1.1180339887498949</v>
      </c>
    </row>
    <row r="25" spans="1:1" x14ac:dyDescent="0.3">
      <c r="A25" s="9" t="s">
        <v>69</v>
      </c>
    </row>
    <row r="26" spans="1:1" x14ac:dyDescent="0.3">
      <c r="A26" s="2">
        <f>AVERAGE(A16:A23)</f>
        <v>1.2809734635156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2246-6931-46AE-98E7-475BB920A6EA}">
  <dimension ref="A1:H32"/>
  <sheetViews>
    <sheetView tabSelected="1" workbookViewId="0">
      <selection activeCell="G18" sqref="G18"/>
    </sheetView>
  </sheetViews>
  <sheetFormatPr defaultRowHeight="14.4" x14ac:dyDescent="0.3"/>
  <sheetData>
    <row r="1" spans="1:8" x14ac:dyDescent="0.3">
      <c r="A1" s="9" t="s">
        <v>46</v>
      </c>
      <c r="B1" s="9" t="s">
        <v>0</v>
      </c>
      <c r="C1" s="5" t="s">
        <v>34</v>
      </c>
      <c r="D1" s="5" t="s">
        <v>1</v>
      </c>
      <c r="E1" s="5" t="s">
        <v>35</v>
      </c>
      <c r="F1" s="5" t="s">
        <v>39</v>
      </c>
      <c r="G1" s="6" t="s">
        <v>43</v>
      </c>
    </row>
    <row r="2" spans="1:8" x14ac:dyDescent="0.3">
      <c r="A2" s="3">
        <v>4</v>
      </c>
      <c r="B2" s="3" t="s">
        <v>10</v>
      </c>
      <c r="C2" s="10">
        <v>3</v>
      </c>
      <c r="D2" s="10">
        <v>3</v>
      </c>
      <c r="E2" s="10">
        <v>3</v>
      </c>
      <c r="F2" s="10">
        <v>3</v>
      </c>
      <c r="G2" s="10">
        <v>3</v>
      </c>
    </row>
    <row r="3" spans="1:8" x14ac:dyDescent="0.3">
      <c r="A3" s="3">
        <v>5</v>
      </c>
      <c r="B3" s="3" t="s">
        <v>12</v>
      </c>
      <c r="C3" s="10">
        <v>3</v>
      </c>
      <c r="D3" s="10">
        <v>3</v>
      </c>
      <c r="E3" s="10">
        <v>3</v>
      </c>
      <c r="F3" s="10">
        <v>3</v>
      </c>
      <c r="G3" s="10">
        <v>3</v>
      </c>
    </row>
    <row r="4" spans="1:8" x14ac:dyDescent="0.3">
      <c r="A4" s="3">
        <v>6</v>
      </c>
      <c r="B4" s="3" t="s">
        <v>13</v>
      </c>
      <c r="C4" s="10">
        <v>3</v>
      </c>
      <c r="D4" s="10">
        <v>3</v>
      </c>
      <c r="E4" s="10">
        <v>2</v>
      </c>
      <c r="F4" s="10">
        <v>3</v>
      </c>
      <c r="G4" s="10">
        <v>3</v>
      </c>
    </row>
    <row r="5" spans="1:8" x14ac:dyDescent="0.3">
      <c r="A5" s="3">
        <v>7</v>
      </c>
      <c r="B5" s="3" t="s">
        <v>14</v>
      </c>
      <c r="C5" s="10">
        <v>3</v>
      </c>
      <c r="D5" s="10">
        <v>3</v>
      </c>
      <c r="E5" s="10">
        <v>3</v>
      </c>
      <c r="F5" s="10">
        <v>3</v>
      </c>
      <c r="G5" s="10">
        <v>3</v>
      </c>
    </row>
    <row r="6" spans="1:8" x14ac:dyDescent="0.3">
      <c r="A6" s="3">
        <v>9</v>
      </c>
      <c r="B6" s="3" t="s">
        <v>17</v>
      </c>
      <c r="C6" s="10">
        <v>1</v>
      </c>
      <c r="D6" s="10">
        <v>3</v>
      </c>
      <c r="E6" s="10">
        <v>2</v>
      </c>
      <c r="F6" s="10">
        <v>3</v>
      </c>
      <c r="G6" s="10">
        <v>2</v>
      </c>
    </row>
    <row r="7" spans="1:8" x14ac:dyDescent="0.3">
      <c r="A7" s="3">
        <v>10</v>
      </c>
      <c r="B7" s="3" t="s">
        <v>19</v>
      </c>
      <c r="C7" s="10">
        <v>2</v>
      </c>
      <c r="D7" s="10">
        <v>3</v>
      </c>
      <c r="E7" s="10">
        <v>3</v>
      </c>
      <c r="F7" s="10">
        <v>3</v>
      </c>
      <c r="G7" s="10">
        <v>3</v>
      </c>
      <c r="H7" s="13"/>
    </row>
    <row r="8" spans="1:8" x14ac:dyDescent="0.3">
      <c r="A8" s="3">
        <v>13</v>
      </c>
      <c r="B8" s="3" t="s">
        <v>26</v>
      </c>
      <c r="C8" s="10">
        <v>2</v>
      </c>
      <c r="D8" s="10">
        <v>1</v>
      </c>
      <c r="E8" s="10">
        <v>3</v>
      </c>
      <c r="F8" s="10">
        <v>2</v>
      </c>
      <c r="G8" s="10">
        <v>3</v>
      </c>
      <c r="H8" s="13"/>
    </row>
    <row r="9" spans="1:8" x14ac:dyDescent="0.3">
      <c r="A9" s="3">
        <v>14</v>
      </c>
      <c r="B9" s="3" t="s">
        <v>27</v>
      </c>
      <c r="C9" s="10">
        <v>2</v>
      </c>
      <c r="D9" s="10">
        <v>3</v>
      </c>
      <c r="E9" s="10">
        <v>3</v>
      </c>
      <c r="F9" s="10">
        <v>3</v>
      </c>
      <c r="G9" s="10">
        <v>3</v>
      </c>
      <c r="H9" s="13"/>
    </row>
    <row r="10" spans="1:8" x14ac:dyDescent="0.3">
      <c r="A10" s="3">
        <v>15</v>
      </c>
      <c r="B10" s="3" t="s">
        <v>28</v>
      </c>
      <c r="C10" s="10">
        <v>3</v>
      </c>
      <c r="D10" s="10">
        <v>3</v>
      </c>
      <c r="E10" s="10">
        <v>3</v>
      </c>
      <c r="F10" s="10">
        <v>3</v>
      </c>
      <c r="G10" s="10">
        <v>3</v>
      </c>
      <c r="H10" s="13"/>
    </row>
    <row r="11" spans="1:8" x14ac:dyDescent="0.3">
      <c r="A11" s="3">
        <v>16</v>
      </c>
      <c r="B11" s="3" t="s">
        <v>29</v>
      </c>
      <c r="C11" s="10">
        <v>2</v>
      </c>
      <c r="D11" s="10">
        <v>3</v>
      </c>
      <c r="E11" s="10">
        <v>3</v>
      </c>
      <c r="F11" s="10">
        <v>2</v>
      </c>
      <c r="G11" s="10">
        <v>3</v>
      </c>
    </row>
    <row r="12" spans="1:8" x14ac:dyDescent="0.3">
      <c r="A12" s="3">
        <v>18</v>
      </c>
      <c r="B12" s="3" t="s">
        <v>32</v>
      </c>
      <c r="C12" s="10">
        <v>2</v>
      </c>
      <c r="D12" s="10">
        <v>3</v>
      </c>
      <c r="E12" s="10">
        <v>2</v>
      </c>
      <c r="F12" s="10">
        <v>3</v>
      </c>
      <c r="G12" s="10">
        <v>2</v>
      </c>
    </row>
    <row r="14" spans="1:8" x14ac:dyDescent="0.3">
      <c r="A14" t="s">
        <v>68</v>
      </c>
    </row>
    <row r="15" spans="1:8" x14ac:dyDescent="0.3">
      <c r="A15" s="9" t="s">
        <v>47</v>
      </c>
      <c r="B15" s="5" t="s">
        <v>34</v>
      </c>
      <c r="C15" s="5" t="s">
        <v>1</v>
      </c>
      <c r="D15" s="5" t="s">
        <v>35</v>
      </c>
      <c r="E15" s="5" t="s">
        <v>39</v>
      </c>
      <c r="F15" s="6" t="s">
        <v>43</v>
      </c>
    </row>
    <row r="16" spans="1:8" x14ac:dyDescent="0.3">
      <c r="A16" s="2" t="s">
        <v>49</v>
      </c>
      <c r="B16" s="2">
        <v>2.1666666666666665</v>
      </c>
      <c r="C16" s="2">
        <v>2.5833333333333335</v>
      </c>
      <c r="D16" s="2">
        <v>2.5</v>
      </c>
      <c r="E16" s="2">
        <v>2.5833333333333335</v>
      </c>
      <c r="F16" s="2">
        <v>2.5833333333333335</v>
      </c>
    </row>
    <row r="18" spans="1:1" x14ac:dyDescent="0.3">
      <c r="A18" s="9" t="s">
        <v>67</v>
      </c>
    </row>
    <row r="19" spans="1:1" x14ac:dyDescent="0.3">
      <c r="A19" s="2">
        <f>SQRT(((C2-$B$16)^2)+((D2-$C$16)^2)+((E2-$D$16)^2)+((F2-$E$16)^2)+((G2-$F$16)^2))</f>
        <v>1.2104865871944956</v>
      </c>
    </row>
    <row r="20" spans="1:1" x14ac:dyDescent="0.3">
      <c r="A20" s="2">
        <f>SQRT(((C3-$B$16)^2)+((D3-$C$16)^2)+((E3-$D$16)^2)+((F3-$E$16)^2)+((G3-$F$16)^2))</f>
        <v>1.2104865871944956</v>
      </c>
    </row>
    <row r="21" spans="1:1" x14ac:dyDescent="0.3">
      <c r="A21" s="2">
        <f>SQRT(((C4-$B$16)^2)+((D4-$C$16)^2)+((E4-$D$16)^2)+((F4-$E$16)^2)+((G4-$F$16)^2))</f>
        <v>1.2104865871944956</v>
      </c>
    </row>
    <row r="22" spans="1:1" x14ac:dyDescent="0.3">
      <c r="A22" s="2">
        <f>SQRT(((C5-$B$16)^2)+((D5-$C$16)^2)+((E5-$D$16)^2)+((F5-$E$16)^2)+((G5-$F$16)^2))</f>
        <v>1.2104865871944956</v>
      </c>
    </row>
    <row r="23" spans="1:1" x14ac:dyDescent="0.3">
      <c r="A23" s="2">
        <f>SQRT(((C6-$B$16)^2)+((D6-$C$16)^2)+((E6-$D$16)^2)+((F6-$E$16)^2)+((G6-$F$16)^2))</f>
        <v>1.5161171165550209</v>
      </c>
    </row>
    <row r="24" spans="1:1" x14ac:dyDescent="0.3">
      <c r="A24" s="2">
        <f>SQRT(((C7-$B$16)^2)+((D7-$C$16)^2)+((E7-$D$16)^2)+((F7-$E$16)^2)+((G7-$F$16)^2))</f>
        <v>0.89365044123030046</v>
      </c>
    </row>
    <row r="25" spans="1:1" x14ac:dyDescent="0.3">
      <c r="A25" s="2">
        <f>SQRT(((C8-$B$16)^2)+((D8-$C$16)^2)+((E8-$D$16)^2)+((F8-$E$16)^2)+((G8-$F$16)^2))</f>
        <v>1.8162078931419476</v>
      </c>
    </row>
    <row r="26" spans="1:1" x14ac:dyDescent="0.3">
      <c r="A26" s="2">
        <f>SQRT(((C9-$B$16)^2)+((D9-$C$16)^2)+((E9-$D$16)^2)+((F9-$E$16)^2)+((G9-$F$16)^2))</f>
        <v>0.89365044123030046</v>
      </c>
    </row>
    <row r="27" spans="1:1" x14ac:dyDescent="0.3">
      <c r="A27" s="2">
        <f>SQRT(((C10-$B$16)^2)+((D10-$C$16)^2)+((E10-$D$16)^2)+((F10-$E$16)^2)+((G10-$F$16)^2))</f>
        <v>1.2104865871944956</v>
      </c>
    </row>
    <row r="28" spans="1:1" x14ac:dyDescent="0.3">
      <c r="A28" s="2">
        <f>SQRT(((C11-$B$16)^2)+((D11-$C$16)^2)+((E11-$D$16)^2)+((F11-$E$16)^2)+((G11-$F$16)^2))</f>
        <v>0.98248551021263297</v>
      </c>
    </row>
    <row r="29" spans="1:1" x14ac:dyDescent="0.3">
      <c r="A29" s="2">
        <f>SQRT(((C12-$B$16)^2)+((D12-$C$16)^2)+((E12-$D$16)^2)+((F12-$E$16)^2)+((G12-$F$16)^2))</f>
        <v>0.98248551021263297</v>
      </c>
    </row>
    <row r="31" spans="1:1" x14ac:dyDescent="0.3">
      <c r="A31" s="9" t="s">
        <v>70</v>
      </c>
    </row>
    <row r="32" spans="1:1" x14ac:dyDescent="0.3">
      <c r="A32" s="2">
        <f>AVERAGE(A19:A29)</f>
        <v>1.1942754407777558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35184-3536-41A4-B3C4-45913848FC62}">
  <dimension ref="A1:F7"/>
  <sheetViews>
    <sheetView workbookViewId="0">
      <selection activeCell="A7" sqref="A7"/>
    </sheetView>
  </sheetViews>
  <sheetFormatPr defaultRowHeight="14.4" x14ac:dyDescent="0.3"/>
  <sheetData>
    <row r="1" spans="1:6" x14ac:dyDescent="0.3">
      <c r="A1" s="9" t="s">
        <v>47</v>
      </c>
      <c r="B1" s="9" t="s">
        <v>50</v>
      </c>
      <c r="C1" s="9" t="s">
        <v>51</v>
      </c>
      <c r="D1" s="9" t="s">
        <v>52</v>
      </c>
      <c r="E1" s="9" t="s">
        <v>53</v>
      </c>
      <c r="F1" s="9" t="s">
        <v>54</v>
      </c>
    </row>
    <row r="2" spans="1:6" x14ac:dyDescent="0.3">
      <c r="A2" s="2" t="s">
        <v>48</v>
      </c>
      <c r="B2" s="2">
        <v>1.125</v>
      </c>
      <c r="C2" s="2">
        <v>1.25</v>
      </c>
      <c r="D2" s="2">
        <v>1.625</v>
      </c>
      <c r="E2" s="2">
        <v>2.125</v>
      </c>
      <c r="F2" s="2">
        <v>2.125</v>
      </c>
    </row>
    <row r="3" spans="1:6" x14ac:dyDescent="0.3">
      <c r="A3" s="2" t="s">
        <v>49</v>
      </c>
      <c r="B3" s="2">
        <v>2.1666666666666665</v>
      </c>
      <c r="C3" s="2">
        <v>2.5833333333333335</v>
      </c>
      <c r="D3" s="2">
        <v>2.5</v>
      </c>
      <c r="E3" s="2">
        <v>2.5833333333333335</v>
      </c>
      <c r="F3" s="2">
        <v>2.5833333333333335</v>
      </c>
    </row>
    <row r="6" spans="1:6" x14ac:dyDescent="0.3">
      <c r="A6" s="9" t="s">
        <v>56</v>
      </c>
    </row>
    <row r="7" spans="1:6" x14ac:dyDescent="0.3">
      <c r="A7" s="2">
        <f>SQRT(((B2-B3)^2)+((C2-C3)^2)+((D2-D3)^2)+((E2-E3)^2)+((F2-F3)^2))</f>
        <v>2.0121160779416063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7100-4268-4F3A-B85E-694238B00F91}">
  <dimension ref="A1:B7"/>
  <sheetViews>
    <sheetView workbookViewId="0">
      <selection activeCell="B7" sqref="B7"/>
    </sheetView>
  </sheetViews>
  <sheetFormatPr defaultRowHeight="14.4" x14ac:dyDescent="0.3"/>
  <sheetData>
    <row r="1" spans="1:2" x14ac:dyDescent="0.3">
      <c r="A1" s="9" t="s">
        <v>58</v>
      </c>
      <c r="B1" s="2">
        <v>1.2809734635156</v>
      </c>
    </row>
    <row r="2" spans="1:2" x14ac:dyDescent="0.3">
      <c r="A2" s="9" t="s">
        <v>55</v>
      </c>
      <c r="B2" s="2">
        <v>1.1942754407777558</v>
      </c>
    </row>
    <row r="3" spans="1:2" x14ac:dyDescent="0.3">
      <c r="A3" s="9" t="s">
        <v>56</v>
      </c>
      <c r="B3" s="2">
        <v>2.0121160779416063</v>
      </c>
    </row>
    <row r="5" spans="1:2" x14ac:dyDescent="0.3">
      <c r="A5" s="9" t="s">
        <v>57</v>
      </c>
      <c r="B5" s="2">
        <f>(B1+B2)/B3</f>
        <v>1.2301720220960284</v>
      </c>
    </row>
    <row r="6" spans="1:2" x14ac:dyDescent="0.3">
      <c r="A6" s="9" t="s">
        <v>59</v>
      </c>
      <c r="B6" s="2">
        <f>B5*1/2</f>
        <v>0.61508601104801419</v>
      </c>
    </row>
    <row r="7" spans="1:2" x14ac:dyDescent="0.3">
      <c r="B7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28DA-0775-423E-95B5-50619E656D04}">
  <dimension ref="A1:P54"/>
  <sheetViews>
    <sheetView topLeftCell="A22" workbookViewId="0">
      <selection activeCell="C58" sqref="C58"/>
    </sheetView>
  </sheetViews>
  <sheetFormatPr defaultRowHeight="14.4" x14ac:dyDescent="0.3"/>
  <sheetData>
    <row r="1" spans="1:16" x14ac:dyDescent="0.3">
      <c r="A1" s="3">
        <v>1</v>
      </c>
      <c r="B1" s="3" t="s">
        <v>2</v>
      </c>
      <c r="C1" s="7">
        <v>1</v>
      </c>
      <c r="D1" s="7">
        <v>1</v>
      </c>
      <c r="E1" s="7">
        <v>3</v>
      </c>
      <c r="F1" s="7">
        <v>1</v>
      </c>
      <c r="G1" s="7">
        <v>1</v>
      </c>
      <c r="J1" s="3">
        <v>4</v>
      </c>
      <c r="K1" s="3" t="s">
        <v>10</v>
      </c>
      <c r="L1" s="10">
        <v>3</v>
      </c>
      <c r="M1" s="10">
        <v>3</v>
      </c>
      <c r="N1" s="10">
        <v>3</v>
      </c>
      <c r="O1" s="10">
        <v>3</v>
      </c>
      <c r="P1" s="10">
        <v>3</v>
      </c>
    </row>
    <row r="2" spans="1:16" x14ac:dyDescent="0.3">
      <c r="A2" s="3">
        <v>2</v>
      </c>
      <c r="B2" s="3" t="s">
        <v>5</v>
      </c>
      <c r="C2" s="7">
        <v>1</v>
      </c>
      <c r="D2" s="7">
        <v>1</v>
      </c>
      <c r="E2" s="7">
        <v>1</v>
      </c>
      <c r="F2" s="7">
        <v>2</v>
      </c>
      <c r="G2" s="7">
        <v>3</v>
      </c>
      <c r="J2" s="3">
        <v>5</v>
      </c>
      <c r="K2" s="3" t="s">
        <v>12</v>
      </c>
      <c r="L2" s="10">
        <v>3</v>
      </c>
      <c r="M2" s="10">
        <v>3</v>
      </c>
      <c r="N2" s="10">
        <v>3</v>
      </c>
      <c r="O2" s="10">
        <v>3</v>
      </c>
      <c r="P2" s="10">
        <v>3</v>
      </c>
    </row>
    <row r="3" spans="1:16" x14ac:dyDescent="0.3">
      <c r="A3" s="3">
        <v>3</v>
      </c>
      <c r="B3" s="3" t="s">
        <v>7</v>
      </c>
      <c r="C3" s="7">
        <v>1</v>
      </c>
      <c r="D3" s="7">
        <v>1</v>
      </c>
      <c r="E3" s="7">
        <v>1</v>
      </c>
      <c r="F3" s="7">
        <v>2</v>
      </c>
      <c r="G3" s="7">
        <v>3</v>
      </c>
      <c r="J3" s="3">
        <v>6</v>
      </c>
      <c r="K3" s="3" t="s">
        <v>13</v>
      </c>
      <c r="L3" s="10">
        <v>3</v>
      </c>
      <c r="M3" s="10">
        <v>3</v>
      </c>
      <c r="N3" s="10">
        <v>2</v>
      </c>
      <c r="O3" s="10">
        <v>3</v>
      </c>
      <c r="P3" s="10">
        <v>3</v>
      </c>
    </row>
    <row r="4" spans="1:16" x14ac:dyDescent="0.3">
      <c r="A4" s="3">
        <v>8</v>
      </c>
      <c r="B4" s="3" t="s">
        <v>15</v>
      </c>
      <c r="C4" s="7">
        <v>1</v>
      </c>
      <c r="D4" s="7">
        <v>1</v>
      </c>
      <c r="E4" s="7">
        <v>2</v>
      </c>
      <c r="F4" s="7">
        <v>3</v>
      </c>
      <c r="G4" s="7">
        <v>2</v>
      </c>
      <c r="J4" s="3">
        <v>7</v>
      </c>
      <c r="K4" s="3" t="s">
        <v>14</v>
      </c>
      <c r="L4" s="10">
        <v>3</v>
      </c>
      <c r="M4" s="10">
        <v>3</v>
      </c>
      <c r="N4" s="10">
        <v>3</v>
      </c>
      <c r="O4" s="10">
        <v>3</v>
      </c>
      <c r="P4" s="10">
        <v>3</v>
      </c>
    </row>
    <row r="5" spans="1:16" x14ac:dyDescent="0.3">
      <c r="A5" s="3">
        <v>11</v>
      </c>
      <c r="B5" s="3" t="s">
        <v>22</v>
      </c>
      <c r="C5" s="7">
        <v>1</v>
      </c>
      <c r="D5" s="7">
        <v>1</v>
      </c>
      <c r="E5" s="7">
        <v>1</v>
      </c>
      <c r="F5" s="7">
        <v>2</v>
      </c>
      <c r="G5" s="7">
        <v>1</v>
      </c>
      <c r="J5" s="3">
        <v>9</v>
      </c>
      <c r="K5" s="3" t="s">
        <v>17</v>
      </c>
      <c r="L5" s="10">
        <v>1</v>
      </c>
      <c r="M5" s="10">
        <v>3</v>
      </c>
      <c r="N5" s="10">
        <v>2</v>
      </c>
      <c r="O5" s="10">
        <v>3</v>
      </c>
      <c r="P5" s="10">
        <v>2</v>
      </c>
    </row>
    <row r="6" spans="1:16" x14ac:dyDescent="0.3">
      <c r="A6" s="3">
        <v>12</v>
      </c>
      <c r="B6" s="3" t="s">
        <v>23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J6" s="3">
        <v>10</v>
      </c>
      <c r="K6" s="3" t="s">
        <v>19</v>
      </c>
      <c r="L6" s="10">
        <v>2</v>
      </c>
      <c r="M6" s="10">
        <v>3</v>
      </c>
      <c r="N6" s="10">
        <v>3</v>
      </c>
      <c r="O6" s="10">
        <v>3</v>
      </c>
      <c r="P6" s="10">
        <v>3</v>
      </c>
    </row>
    <row r="7" spans="1:16" x14ac:dyDescent="0.3">
      <c r="A7" s="3">
        <v>17</v>
      </c>
      <c r="B7" s="3" t="s">
        <v>31</v>
      </c>
      <c r="C7" s="7">
        <v>1</v>
      </c>
      <c r="D7" s="7">
        <v>2</v>
      </c>
      <c r="E7" s="7">
        <v>2</v>
      </c>
      <c r="F7" s="7">
        <v>3</v>
      </c>
      <c r="G7" s="7">
        <v>2</v>
      </c>
      <c r="J7" s="3">
        <v>13</v>
      </c>
      <c r="K7" s="3" t="s">
        <v>26</v>
      </c>
      <c r="L7" s="10">
        <v>2</v>
      </c>
      <c r="M7" s="10">
        <v>1</v>
      </c>
      <c r="N7" s="10">
        <v>3</v>
      </c>
      <c r="O7" s="10">
        <v>2</v>
      </c>
      <c r="P7" s="10">
        <v>3</v>
      </c>
    </row>
    <row r="8" spans="1:16" x14ac:dyDescent="0.3">
      <c r="A8" s="3">
        <v>19</v>
      </c>
      <c r="B8" s="3" t="s">
        <v>33</v>
      </c>
      <c r="C8" s="7">
        <v>1</v>
      </c>
      <c r="D8" s="7">
        <v>1</v>
      </c>
      <c r="E8" s="7">
        <v>1</v>
      </c>
      <c r="F8" s="7">
        <v>2</v>
      </c>
      <c r="G8" s="7">
        <v>3</v>
      </c>
      <c r="J8" s="3">
        <v>14</v>
      </c>
      <c r="K8" s="3" t="s">
        <v>27</v>
      </c>
      <c r="L8" s="10">
        <v>2</v>
      </c>
      <c r="M8" s="10">
        <v>3</v>
      </c>
      <c r="N8" s="10">
        <v>3</v>
      </c>
      <c r="O8" s="10">
        <v>3</v>
      </c>
      <c r="P8" s="10">
        <v>3</v>
      </c>
    </row>
    <row r="9" spans="1:16" x14ac:dyDescent="0.3">
      <c r="J9" s="3">
        <v>15</v>
      </c>
      <c r="K9" s="3" t="s">
        <v>28</v>
      </c>
      <c r="L9" s="10">
        <v>3</v>
      </c>
      <c r="M9" s="10">
        <v>3</v>
      </c>
      <c r="N9" s="10">
        <v>3</v>
      </c>
      <c r="O9" s="10">
        <v>3</v>
      </c>
      <c r="P9" s="10">
        <v>3</v>
      </c>
    </row>
    <row r="10" spans="1:16" x14ac:dyDescent="0.3">
      <c r="J10" s="3">
        <v>16</v>
      </c>
      <c r="K10" s="3" t="s">
        <v>29</v>
      </c>
      <c r="L10" s="10">
        <v>2</v>
      </c>
      <c r="M10" s="10">
        <v>3</v>
      </c>
      <c r="N10" s="10">
        <v>3</v>
      </c>
      <c r="O10" s="10">
        <v>2</v>
      </c>
      <c r="P10" s="10">
        <v>3</v>
      </c>
    </row>
    <row r="11" spans="1:16" x14ac:dyDescent="0.3">
      <c r="J11" s="3">
        <v>18</v>
      </c>
      <c r="K11" s="3" t="s">
        <v>32</v>
      </c>
      <c r="L11" s="10">
        <v>2</v>
      </c>
      <c r="M11" s="10">
        <v>3</v>
      </c>
      <c r="N11" s="10">
        <v>2</v>
      </c>
      <c r="O11" s="10">
        <v>3</v>
      </c>
      <c r="P11" s="10">
        <v>2</v>
      </c>
    </row>
    <row r="17" spans="1:8" x14ac:dyDescent="0.3">
      <c r="A17" s="2" t="s">
        <v>71</v>
      </c>
    </row>
    <row r="18" spans="1:8" x14ac:dyDescent="0.3">
      <c r="A18" s="2">
        <f>SQRT((($C$1-L1)^2)+(($D$1-M1)^2)+(($E$1-N1)^2)+(($F$1-O1)^2)+(($G$1-P1)^2))</f>
        <v>4</v>
      </c>
      <c r="B18" s="2">
        <f>SQRT((($C$2-L1)^2)+(($D$2-M1)^2)+(($E$2-N1)^2)+(($F$2-O1)^2)+(($G$2-P1)^2))</f>
        <v>3.6055512754639891</v>
      </c>
      <c r="C18" s="2">
        <f>SQRT((($C$3-L1)^2)+(($D$3-M1)^2)+(($E$3-N1)^2)+(($F$3-O1)^2)+(($G$3-P1)^2))</f>
        <v>3.6055512754639891</v>
      </c>
      <c r="D18" s="2">
        <f>SQRT((($C$4-L1)^2)+(($D$4-M1)^2)+(($E$4-N1)^2)+(($F$4-O1)^2)+(($G$4-P1)^2))</f>
        <v>3.1622776601683795</v>
      </c>
      <c r="E18" s="2">
        <f>SQRT((($C$5-L1)^2)+(($D$5-M1)^2)+(($E$5-N1)^2)+(($F$5-O1)^2)+(($G$5-P1)^2))</f>
        <v>4.1231056256176606</v>
      </c>
      <c r="F18" s="2">
        <f>SQRT((($C$6-L1)^2)+(($D$6-M1)^2)+(($E$6-N1)^2)+(($F$6-O1)^2)+(($G$6-P1)^2))</f>
        <v>2.2360679774997898</v>
      </c>
      <c r="G18" s="2">
        <f>SQRT((($C$7-L1)^2)+(($D$7-M1)^2)+(($E$7-N1)^2)+(($F$7-O1)^2)+(($G$7-P1)^2))</f>
        <v>2.6457513110645907</v>
      </c>
      <c r="H18" s="2">
        <f>SQRT((($C$8-L1)^2)+(($D$8-M1)^2)+(($E$8-N1)^2)+(($F$8-O1)^2)+(($G$8-P1)^2))</f>
        <v>3.6055512754639891</v>
      </c>
    </row>
    <row r="19" spans="1:8" x14ac:dyDescent="0.3">
      <c r="A19" s="2">
        <f>SQRT((($C$1-L2)^2)+(($D$1-M2)^2)+(($E$1-N2)^2)+(($F$1-O2)^2)+(($G$1-P2)^2))</f>
        <v>4</v>
      </c>
      <c r="B19" s="2">
        <f t="shared" ref="B19:B28" si="0">SQRT((($C$2-L2)^2)+(($D$2-M2)^2)+(($E$2-N2)^2)+(($F$2-O2)^2)+(($G$2-P2)^2))</f>
        <v>3.6055512754639891</v>
      </c>
      <c r="C19" s="2">
        <f t="shared" ref="C19:C28" si="1">SQRT((($C$3-L2)^2)+(($D$3-M2)^2)+(($E$3-N2)^2)+(($F$3-O2)^2)+(($G$3-P2)^2))</f>
        <v>3.6055512754639891</v>
      </c>
      <c r="D19" s="2">
        <f t="shared" ref="D19:D28" si="2">SQRT((($C$4-L2)^2)+(($D$4-M2)^2)+(($E$4-N2)^2)+(($F$4-O2)^2)+(($G$4-P2)^2))</f>
        <v>3.1622776601683795</v>
      </c>
      <c r="E19" s="2">
        <f t="shared" ref="E19:E28" si="3">SQRT((($C$5-L2)^2)+(($D$5-M2)^2)+(($E$5-N2)^2)+(($F$5-O2)^2)+(($G$5-P2)^2))</f>
        <v>4.1231056256176606</v>
      </c>
      <c r="F19" s="2">
        <f t="shared" ref="F19:F27" si="4">SQRT((($C$6-L2)^2)+(($D$6-M2)^2)+(($E$6-N2)^2)+(($F$6-O2)^2)+(($G$6-P2)^2))</f>
        <v>2.2360679774997898</v>
      </c>
      <c r="G19" s="2">
        <f t="shared" ref="G19:G28" si="5">SQRT((($C$7-L2)^2)+(($D$7-M2)^2)+(($E$7-N2)^2)+(($F$7-O2)^2)+(($G$7-P2)^2))</f>
        <v>2.6457513110645907</v>
      </c>
      <c r="H19" s="2">
        <f t="shared" ref="H19:H28" si="6">SQRT((($C$8-L2)^2)+(($D$8-M2)^2)+(($E$8-N2)^2)+(($F$8-O2)^2)+(($G$8-P2)^2))</f>
        <v>3.6055512754639891</v>
      </c>
    </row>
    <row r="20" spans="1:8" x14ac:dyDescent="0.3">
      <c r="A20" s="2">
        <f>SQRT((($C$1-L3)^2)+(($D$1-M3)^2)+(($E$1-N3)^2)+(($F$1-O3)^2)+(($G$1-P3)^2))</f>
        <v>4.1231056256176606</v>
      </c>
      <c r="B20" s="2">
        <f t="shared" si="0"/>
        <v>3.1622776601683795</v>
      </c>
      <c r="C20" s="2">
        <f t="shared" si="1"/>
        <v>3.1622776601683795</v>
      </c>
      <c r="D20" s="2">
        <f t="shared" si="2"/>
        <v>3</v>
      </c>
      <c r="E20" s="2">
        <f t="shared" si="3"/>
        <v>3.7416573867739413</v>
      </c>
      <c r="F20" s="2">
        <f t="shared" si="4"/>
        <v>2</v>
      </c>
      <c r="G20" s="2">
        <f t="shared" si="5"/>
        <v>2.4494897427831779</v>
      </c>
      <c r="H20" s="2">
        <f t="shared" si="6"/>
        <v>3.1622776601683795</v>
      </c>
    </row>
    <row r="21" spans="1:8" x14ac:dyDescent="0.3">
      <c r="A21" s="2">
        <f t="shared" ref="A21:A28" si="7">SQRT((($C$1-L4)^2)+(($D$1-M4)^2)+(($E$1-N4)^2)+(($F$1-O4)^2)+(($G$1-P4)^2))</f>
        <v>4</v>
      </c>
      <c r="B21" s="2">
        <f t="shared" si="0"/>
        <v>3.6055512754639891</v>
      </c>
      <c r="C21" s="2">
        <f t="shared" si="1"/>
        <v>3.6055512754639891</v>
      </c>
      <c r="D21" s="2">
        <f t="shared" si="2"/>
        <v>3.1622776601683795</v>
      </c>
      <c r="E21" s="2">
        <f t="shared" si="3"/>
        <v>4.1231056256176606</v>
      </c>
      <c r="F21" s="2">
        <f t="shared" si="4"/>
        <v>2.2360679774997898</v>
      </c>
      <c r="G21" s="2">
        <f t="shared" si="5"/>
        <v>2.6457513110645907</v>
      </c>
      <c r="H21" s="2">
        <f t="shared" si="6"/>
        <v>3.6055512754639891</v>
      </c>
    </row>
    <row r="22" spans="1:8" x14ac:dyDescent="0.3">
      <c r="A22" s="2">
        <f t="shared" si="7"/>
        <v>3.1622776601683795</v>
      </c>
      <c r="B22" s="2">
        <f t="shared" si="0"/>
        <v>2.6457513110645907</v>
      </c>
      <c r="C22" s="2">
        <f t="shared" si="1"/>
        <v>2.6457513110645907</v>
      </c>
      <c r="D22" s="2">
        <f t="shared" si="2"/>
        <v>2</v>
      </c>
      <c r="E22" s="2">
        <f t="shared" si="3"/>
        <v>2.6457513110645907</v>
      </c>
      <c r="F22" s="2">
        <f t="shared" si="4"/>
        <v>1.7320508075688772</v>
      </c>
      <c r="G22" s="2">
        <f t="shared" si="5"/>
        <v>1</v>
      </c>
      <c r="H22" s="2">
        <f t="shared" si="6"/>
        <v>2.6457513110645907</v>
      </c>
    </row>
    <row r="23" spans="1:8" x14ac:dyDescent="0.3">
      <c r="A23" s="2">
        <f t="shared" si="7"/>
        <v>3.6055512754639891</v>
      </c>
      <c r="B23" s="2">
        <f t="shared" si="0"/>
        <v>3.1622776601683795</v>
      </c>
      <c r="C23" s="2">
        <f t="shared" si="1"/>
        <v>3.1622776601683795</v>
      </c>
      <c r="D23" s="2">
        <f t="shared" si="2"/>
        <v>2.6457513110645907</v>
      </c>
      <c r="E23" s="2">
        <f t="shared" si="3"/>
        <v>3.7416573867739413</v>
      </c>
      <c r="F23" s="2">
        <f t="shared" si="4"/>
        <v>2</v>
      </c>
      <c r="G23" s="2">
        <f t="shared" si="5"/>
        <v>2</v>
      </c>
      <c r="H23" s="2">
        <f t="shared" si="6"/>
        <v>3.1622776601683795</v>
      </c>
    </row>
    <row r="24" spans="1:8" x14ac:dyDescent="0.3">
      <c r="A24" s="2">
        <f t="shared" si="7"/>
        <v>2.4494897427831779</v>
      </c>
      <c r="B24" s="2">
        <f t="shared" si="0"/>
        <v>2.2360679774997898</v>
      </c>
      <c r="C24" s="2">
        <f t="shared" si="1"/>
        <v>2.2360679774997898</v>
      </c>
      <c r="D24" s="2">
        <f t="shared" si="2"/>
        <v>2</v>
      </c>
      <c r="E24" s="2">
        <f t="shared" si="3"/>
        <v>3</v>
      </c>
      <c r="F24" s="2">
        <f t="shared" si="4"/>
        <v>1.7320508075688772</v>
      </c>
      <c r="G24" s="2">
        <f t="shared" si="5"/>
        <v>2.2360679774997898</v>
      </c>
      <c r="H24" s="2">
        <f t="shared" si="6"/>
        <v>2.2360679774997898</v>
      </c>
    </row>
    <row r="25" spans="1:8" x14ac:dyDescent="0.3">
      <c r="A25" s="2">
        <f t="shared" si="7"/>
        <v>3.6055512754639891</v>
      </c>
      <c r="B25" s="2">
        <f t="shared" si="0"/>
        <v>3.1622776601683795</v>
      </c>
      <c r="C25" s="2">
        <f t="shared" si="1"/>
        <v>3.1622776601683795</v>
      </c>
      <c r="D25" s="2">
        <f t="shared" si="2"/>
        <v>2.6457513110645907</v>
      </c>
      <c r="E25" s="2">
        <f t="shared" si="3"/>
        <v>3.7416573867739413</v>
      </c>
      <c r="F25" s="2">
        <f t="shared" si="4"/>
        <v>2</v>
      </c>
      <c r="G25" s="2">
        <f t="shared" si="5"/>
        <v>2</v>
      </c>
      <c r="H25" s="2">
        <f t="shared" si="6"/>
        <v>3.1622776601683795</v>
      </c>
    </row>
    <row r="26" spans="1:8" x14ac:dyDescent="0.3">
      <c r="A26" s="2">
        <f t="shared" si="7"/>
        <v>4</v>
      </c>
      <c r="B26" s="2">
        <f t="shared" si="0"/>
        <v>3.6055512754639891</v>
      </c>
      <c r="C26" s="2">
        <f t="shared" si="1"/>
        <v>3.6055512754639891</v>
      </c>
      <c r="D26" s="2">
        <f t="shared" si="2"/>
        <v>3.1622776601683795</v>
      </c>
      <c r="E26" s="2">
        <f t="shared" si="3"/>
        <v>4.1231056256176606</v>
      </c>
      <c r="F26" s="2">
        <f t="shared" si="4"/>
        <v>2.2360679774997898</v>
      </c>
      <c r="G26" s="2">
        <f t="shared" si="5"/>
        <v>2.6457513110645907</v>
      </c>
      <c r="H26" s="2">
        <f t="shared" si="6"/>
        <v>3.6055512754639891</v>
      </c>
    </row>
    <row r="27" spans="1:8" x14ac:dyDescent="0.3">
      <c r="A27" s="2">
        <f t="shared" si="7"/>
        <v>3.1622776601683795</v>
      </c>
      <c r="B27" s="2">
        <f t="shared" si="0"/>
        <v>3</v>
      </c>
      <c r="C27" s="2">
        <f t="shared" si="1"/>
        <v>3</v>
      </c>
      <c r="D27" s="2">
        <f t="shared" si="2"/>
        <v>2.8284271247461903</v>
      </c>
      <c r="E27" s="2">
        <f t="shared" si="3"/>
        <v>3.6055512754639891</v>
      </c>
      <c r="F27" s="2">
        <f t="shared" si="4"/>
        <v>1.7320508075688772</v>
      </c>
      <c r="G27" s="2">
        <f t="shared" si="5"/>
        <v>2.2360679774997898</v>
      </c>
      <c r="H27" s="2">
        <f t="shared" si="6"/>
        <v>3</v>
      </c>
    </row>
    <row r="28" spans="1:8" x14ac:dyDescent="0.3">
      <c r="A28" s="2">
        <f t="shared" si="7"/>
        <v>3.3166247903553998</v>
      </c>
      <c r="B28" s="2">
        <f t="shared" si="0"/>
        <v>2.8284271247461903</v>
      </c>
      <c r="C28" s="2">
        <f t="shared" si="1"/>
        <v>2.8284271247461903</v>
      </c>
      <c r="D28" s="2">
        <f t="shared" si="2"/>
        <v>2.2360679774997898</v>
      </c>
      <c r="E28" s="2">
        <f t="shared" si="3"/>
        <v>2.8284271247461903</v>
      </c>
      <c r="F28" s="2">
        <f>SQRT((($C$6-L11)^2)+(($D$6-M11)^2)+(($E$6-N11)^2)+(($F$6-O11)^2)+(($G$6-P11)^2))</f>
        <v>1.4142135623730951</v>
      </c>
      <c r="G28" s="2">
        <f t="shared" si="5"/>
        <v>1.4142135623730951</v>
      </c>
      <c r="H28" s="2">
        <f t="shared" si="6"/>
        <v>2.8284271247461903</v>
      </c>
    </row>
    <row r="29" spans="1:8" x14ac:dyDescent="0.3">
      <c r="A29" s="9">
        <f t="shared" ref="A29:H29" si="8">AVERAGE(A18:A28)</f>
        <v>3.5840798209109974</v>
      </c>
      <c r="B29" s="9">
        <f t="shared" si="8"/>
        <v>3.1472076814246965</v>
      </c>
      <c r="C29" s="9">
        <f t="shared" si="8"/>
        <v>3.1472076814246965</v>
      </c>
      <c r="D29" s="9">
        <f t="shared" si="8"/>
        <v>2.7277371240953348</v>
      </c>
      <c r="E29" s="9">
        <f t="shared" si="8"/>
        <v>3.6179203976424756</v>
      </c>
      <c r="F29" s="9">
        <f t="shared" si="8"/>
        <v>1.9595125359162624</v>
      </c>
      <c r="G29" s="9">
        <f t="shared" si="8"/>
        <v>2.1744404094922012</v>
      </c>
      <c r="H29" s="9">
        <f t="shared" si="8"/>
        <v>3.1472076814246965</v>
      </c>
    </row>
    <row r="32" spans="1:8" x14ac:dyDescent="0.3">
      <c r="A32" s="9" t="s">
        <v>61</v>
      </c>
      <c r="B32" s="2">
        <f>MIN(A29:H29)</f>
        <v>1.9595125359162624</v>
      </c>
    </row>
    <row r="33" spans="1:2" x14ac:dyDescent="0.3">
      <c r="A33" s="9" t="s">
        <v>72</v>
      </c>
      <c r="B33" s="2">
        <v>0.28097346351560004</v>
      </c>
    </row>
    <row r="34" spans="1:2" x14ac:dyDescent="0.3">
      <c r="A34" s="9" t="s">
        <v>73</v>
      </c>
      <c r="B34" s="2">
        <v>0.19427544077775583</v>
      </c>
    </row>
    <row r="35" spans="1:2" x14ac:dyDescent="0.3">
      <c r="A35" s="9" t="s">
        <v>60</v>
      </c>
      <c r="B35" s="2">
        <f>(B33+B34)/2</f>
        <v>0.23762445214667793</v>
      </c>
    </row>
    <row r="37" spans="1:2" x14ac:dyDescent="0.3">
      <c r="A37" s="9" t="s">
        <v>62</v>
      </c>
      <c r="B37" s="2">
        <f>(B32-B35)/B32</f>
        <v>0.87873287473735628</v>
      </c>
    </row>
    <row r="43" spans="1:2" x14ac:dyDescent="0.3">
      <c r="A43" s="9" t="s">
        <v>74</v>
      </c>
      <c r="B43" s="9" t="s">
        <v>75</v>
      </c>
    </row>
    <row r="44" spans="1:2" x14ac:dyDescent="0.3">
      <c r="A44" s="2">
        <v>2.1213203435596424</v>
      </c>
      <c r="B44" s="2">
        <v>1.2104865871944956</v>
      </c>
    </row>
    <row r="45" spans="1:2" x14ac:dyDescent="0.3">
      <c r="A45" s="2">
        <v>1.1180339887498949</v>
      </c>
      <c r="B45" s="2">
        <v>1.2104865871944956</v>
      </c>
    </row>
    <row r="46" spans="1:2" x14ac:dyDescent="0.3">
      <c r="A46" s="2">
        <v>1.1180339887498949</v>
      </c>
      <c r="B46" s="2">
        <v>1.2104865871944956</v>
      </c>
    </row>
    <row r="47" spans="1:2" x14ac:dyDescent="0.3">
      <c r="A47" s="2">
        <v>1</v>
      </c>
      <c r="B47" s="2">
        <v>1.2104865871944956</v>
      </c>
    </row>
    <row r="48" spans="1:2" x14ac:dyDescent="0.3">
      <c r="A48" s="2">
        <v>1.3228756555322954</v>
      </c>
      <c r="B48" s="2">
        <v>1.5161171165550209</v>
      </c>
    </row>
    <row r="49" spans="1:2" x14ac:dyDescent="0.3">
      <c r="A49" s="2">
        <v>1.2247448713915889</v>
      </c>
      <c r="B49" s="2">
        <v>0.89365044123030046</v>
      </c>
    </row>
    <row r="50" spans="1:2" x14ac:dyDescent="0.3">
      <c r="A50" s="2">
        <v>1.2247448713915889</v>
      </c>
      <c r="B50" s="2">
        <v>1.8162078931419476</v>
      </c>
    </row>
    <row r="51" spans="1:2" x14ac:dyDescent="0.3">
      <c r="A51" s="2">
        <v>1.1180339887498949</v>
      </c>
      <c r="B51" s="2">
        <v>0.89365044123030046</v>
      </c>
    </row>
    <row r="52" spans="1:2" x14ac:dyDescent="0.3">
      <c r="B52" s="2">
        <v>1.2104865871944956</v>
      </c>
    </row>
    <row r="53" spans="1:2" x14ac:dyDescent="0.3">
      <c r="B53" s="2">
        <v>0.98248551021263297</v>
      </c>
    </row>
    <row r="54" spans="1:2" x14ac:dyDescent="0.3">
      <c r="B54" s="2">
        <v>0.98248551021263297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</vt:lpstr>
      <vt:lpstr>centroid</vt:lpstr>
      <vt:lpstr>centroid 2</vt:lpstr>
      <vt:lpstr>ssw_1</vt:lpstr>
      <vt:lpstr>ssw_2</vt:lpstr>
      <vt:lpstr>ssb</vt:lpstr>
      <vt:lpstr>ratio dan DBI</vt:lpstr>
      <vt:lpstr>silhouete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MEIISA</dc:creator>
  <cp:lastModifiedBy>MEIISA</cp:lastModifiedBy>
  <dcterms:created xsi:type="dcterms:W3CDTF">2023-08-10T13:00:45Z</dcterms:created>
  <dcterms:modified xsi:type="dcterms:W3CDTF">2023-08-11T14:05:54Z</dcterms:modified>
</cp:coreProperties>
</file>