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3\ファイル\"/>
    </mc:Choice>
  </mc:AlternateContent>
  <xr:revisionPtr revIDLastSave="0" documentId="13_ncr:1_{B2E1D1D3-4757-4D3D-8DEF-E47BF645DFF6}" xr6:coauthVersionLast="47" xr6:coauthVersionMax="47" xr10:uidLastSave="{00000000-0000-0000-0000-000000000000}"/>
  <bookViews>
    <workbookView xWindow="-120" yWindow="-120" windowWidth="20730" windowHeight="11160" xr2:uid="{21BEFD36-304D-4FEB-98F4-C1B6B3B32D9A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9" i="1"/>
  <c r="B10" i="1"/>
  <c r="B21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<sst xmlns="http://schemas.openxmlformats.org/spreadsheetml/2006/main" count="2" uniqueCount="2">
  <si>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メッシュ数</t>
    <rPh sb="4" eb="5">
      <t>カズ</t>
    </rPh>
    <phoneticPr fontId="1"/>
  </si>
  <si>
    <t>平均ヌッセルト数</t>
    <rPh sb="0" eb="2">
      <t>ヘイキン</t>
    </rPh>
    <rPh sb="7" eb="8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</si>
</sst>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平均ヌッセルト数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8.225933333333332</c:v>
                </c:pt>
                <c:pt idx="1">
                  <c:v>13.064690909090912</c:v>
                </c:pt>
                <c:pt idx="2">
                  <c:v>15.258862500000001</c:v>
                </c:pt>
                <c:pt idx="3">
                  <c:v>16.268952380952378</c:v>
                </c:pt>
                <c:pt idx="4">
                  <c:v>16.778461538461535</c:v>
                </c:pt>
                <c:pt idx="5">
                  <c:v>17.05703226</c:v>
                </c:pt>
                <c:pt idx="6">
                  <c:v>17.230500000000003</c:v>
                </c:pt>
                <c:pt idx="7">
                  <c:v>17.346341463414628</c:v>
                </c:pt>
                <c:pt idx="8">
                  <c:v>8.9578956521739102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1-4B94-87EE-76FA2DB7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307327"/>
        <c:axId val="1224308159"/>
      </c:scatterChart>
      <c:valAx>
        <c:axId val="12243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</a:rPr>
                  <a:t>メッシュ数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24308159"/>
        <c:crosses val="autoZero"/>
        <c:crossBetween val="midCat"/>
      </c:valAx>
      <c:valAx>
        <c:axId val="12243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</a:rPr>
                  <a:t>平均ヌッセルト数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2430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Sheet1!$A$11:$A$21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Sheet1!$B$11:$B$21</c:f>
              <c:numCache>
                <c:formatCode>General</c:formatCode>
                <c:ptCount val="11"/>
                <c:pt idx="0">
                  <c:v>-4736311.0967058809</c:v>
                </c:pt>
                <c:pt idx="1">
                  <c:v>2941521627.2532735</c:v>
                </c:pt>
                <c:pt idx="2">
                  <c:v>10668534.426373763</c:v>
                </c:pt>
                <c:pt idx="3">
                  <c:v>618501020.54433322</c:v>
                </c:pt>
                <c:pt idx="4">
                  <c:v>-40.40735605633801</c:v>
                </c:pt>
                <c:pt idx="5">
                  <c:v>-1117265933.2381577</c:v>
                </c:pt>
                <c:pt idx="6">
                  <c:v>-47122571.250883974</c:v>
                </c:pt>
                <c:pt idx="7">
                  <c:v>-7919822.841627907</c:v>
                </c:pt>
                <c:pt idx="8">
                  <c:v>29653603.342417564</c:v>
                </c:pt>
                <c:pt idx="9">
                  <c:v>-5311528.9608333325</c:v>
                </c:pt>
                <c:pt idx="10">
                  <c:v>-1979414142.9702971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A-4B78-BEFB-E6A5CF49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92639"/>
        <c:axId val="417391807"/>
      </c:scatterChart>
      <c:valAx>
        <c:axId val="417392639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</a:rPr>
                  <a:t>メッシュ数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7391807"/>
        <c:crosses val="autoZero"/>
        <c:crossBetween val="midCat"/>
      </c:valAx>
      <c:valAx>
        <c:axId val="417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</a:rPr>
                  <a:t>平均ヌッセルト数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739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191860</xdr:colOff>
      <xdr:row>1</xdr:row>
      <xdr:rowOff>42181</xdr:rowOff>
    </xdr:from>
    <xdr:to>
      <xdr:col>8</xdr:col>
      <xdr:colOff>557893</xdr:colOff>
      <xdr:row>12</xdr:row>
      <xdr:rowOff>108857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E1A4A3-FA87-FBC5-2F43-C51D9772B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649061</xdr:colOff>
      <xdr:row>1</xdr:row>
      <xdr:rowOff>50348</xdr:rowOff>
    </xdr:from>
    <xdr:to>
      <xdr:col>15</xdr:col>
      <xdr:colOff>326573</xdr:colOff>
      <xdr:row>12</xdr:row>
      <xdr:rowOff>122465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9CAB42-DF7F-6108-9FA4-4B3CB7EA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5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5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6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6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7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7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8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8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9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9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1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1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_takahashi/takahashi_workspace/c_workspace/&#35506;&#38988;1-3/koushi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2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3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4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koushi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5"/>
    </sheetNames>
    <sheetDataSet>
      <sheetData sheetId="0">
        <row r="2">
          <cell r="G2">
            <v>8.225933333333332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50"/>
    </sheetNames>
    <sheetDataSet>
      <sheetData sheetId="0">
        <row r="2">
          <cell r="G2">
            <v>-4736311.0967058809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55"/>
    </sheetNames>
    <sheetDataSet>
      <sheetData sheetId="0">
        <row r="2">
          <cell r="G2">
            <v>2941521627.2532735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60"/>
    </sheetNames>
    <sheetDataSet>
      <sheetData sheetId="0">
        <row r="2">
          <cell r="G2">
            <v>10668534.426373763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65"/>
    </sheetNames>
    <sheetDataSet>
      <sheetData sheetId="0">
        <row r="2">
          <cell r="G2">
            <v>618501020.54433322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70"/>
    </sheetNames>
    <sheetDataSet>
      <sheetData sheetId="0">
        <row r="2">
          <cell r="G2">
            <v>-40.40735605633801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75"/>
    </sheetNames>
    <sheetDataSet>
      <sheetData sheetId="0">
        <row r="2">
          <cell r="G2">
            <v>-1117265933.2381577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80"/>
    </sheetNames>
    <sheetDataSet>
      <sheetData sheetId="0">
        <row r="2">
          <cell r="G2">
            <v>-47122571.250883974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85"/>
    </sheetNames>
    <sheetDataSet>
      <sheetData sheetId="0">
        <row r="2">
          <cell r="G2">
            <v>-7919822.841627907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90"/>
    </sheetNames>
    <sheetDataSet>
      <sheetData sheetId="0">
        <row r="2">
          <cell r="G2">
            <v>29653603.342417564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95"/>
    </sheetNames>
    <sheetDataSet>
      <sheetData sheetId="0">
        <row r="2">
          <cell r="G2">
            <v>-5311528.9608333325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10"/>
    </sheetNames>
    <sheetDataSet>
      <sheetData sheetId="0">
        <row r="2">
          <cell r="G2">
            <v>13.064690909090912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100"/>
    </sheetNames>
    <sheetDataSet>
      <sheetData sheetId="0">
        <row r="2">
          <cell r="G2">
            <v>-1979414142.9702971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>
            <v>15.258862500000001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20"/>
    </sheetNames>
    <sheetDataSet>
      <sheetData sheetId="0">
        <row r="2">
          <cell r="G2">
            <v>16.268952380952378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25"/>
    </sheetNames>
    <sheetDataSet>
      <sheetData sheetId="0">
        <row r="2">
          <cell r="G2">
            <v>16.778461538461535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30"/>
    </sheetNames>
    <sheetDataSet>
      <sheetData sheetId="0">
        <row r="2">
          <cell r="G2">
            <v>17.05703226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35"/>
    </sheetNames>
    <sheetDataSet>
      <sheetData sheetId="0">
        <row r="2">
          <cell r="G2">
            <v>17.230500000000003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40"/>
    </sheetNames>
    <sheetDataSet>
      <sheetData sheetId="0">
        <row r="2">
          <cell r="G2">
            <v>17.346341463414628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ushi45"/>
    </sheetNames>
    <sheetDataSet>
      <sheetData sheetId="0">
        <row r="2">
          <cell r="G2">
            <v>8.9578956521739102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8CA5-6214-4595-B787-135B6F7ABE49}">
  <dimension ref="A1:B21"/>
  <sheetViews>
    <sheetView tabSelected="1" zoomScale="85" zoomScaleNormal="85" workbookViewId="0">
      <selection activeCell="S8" sqref="S8"/>
    </sheetView>
  </sheetViews>
  <sheetFormatPr defaultRowHeight="18.75" x14ac:dyDescent="0.4"/>
  <cols>
    <col min="2" max="2" width="12.6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5</v>
      </c>
      <c r="B2">
        <f>[1]koushi5!$G$2</f>
        <v>8.225933333333332</v>
      </c>
    </row>
    <row r="3" spans="1:2" x14ac:dyDescent="0.4">
      <c r="A3">
        <v>10</v>
      </c>
      <c r="B3">
        <f>[2]koushi10!$G$2</f>
        <v>13.064690909090912</v>
      </c>
    </row>
    <row r="4" spans="1:2" x14ac:dyDescent="0.4">
      <c r="A4">
        <v>15</v>
      </c>
      <c r="B4">
        <f>[3]Sheet1!$G$2</f>
        <v>15.258862500000001</v>
      </c>
    </row>
    <row r="5" spans="1:2" x14ac:dyDescent="0.4">
      <c r="A5">
        <v>20</v>
      </c>
      <c r="B5">
        <f>[4]koushi20!$G$2</f>
        <v>16.268952380952378</v>
      </c>
    </row>
    <row r="6" spans="1:2" x14ac:dyDescent="0.4">
      <c r="A6">
        <v>25</v>
      </c>
      <c r="B6">
        <f>[5]koushi25!$G$2</f>
        <v>16.778461538461535</v>
      </c>
    </row>
    <row r="7" spans="1:2" x14ac:dyDescent="0.4">
      <c r="A7">
        <v>30</v>
      </c>
      <c r="B7">
        <f>[6]koushi30!$G$2</f>
        <v>17.05703226</v>
      </c>
    </row>
    <row r="8" spans="1:2" x14ac:dyDescent="0.4">
      <c r="A8">
        <v>35</v>
      </c>
      <c r="B8">
        <f>[7]koushi35!$G$2</f>
        <v>17.230500000000003</v>
      </c>
    </row>
    <row r="9" spans="1:2" x14ac:dyDescent="0.4">
      <c r="A9">
        <v>40</v>
      </c>
      <c r="B9">
        <f>[8]koushi40!$G$2</f>
        <v>17.346341463414628</v>
      </c>
    </row>
    <row r="10" spans="1:2" x14ac:dyDescent="0.4">
      <c r="A10">
        <v>45</v>
      </c>
      <c r="B10">
        <f>[9]koushi45!$G$2</f>
        <v>8.9578956521739102</v>
      </c>
    </row>
    <row r="11" spans="1:2" x14ac:dyDescent="0.4">
      <c r="A11">
        <v>50</v>
      </c>
      <c r="B11">
        <f>[10]koushi50!$G$2</f>
        <v>-4736311.0967058809</v>
      </c>
    </row>
    <row r="12" spans="1:2" x14ac:dyDescent="0.4">
      <c r="A12">
        <v>55</v>
      </c>
      <c r="B12">
        <f>[11]koushi55!$G$2</f>
        <v>2941521627.2532735</v>
      </c>
    </row>
    <row r="13" spans="1:2" x14ac:dyDescent="0.4">
      <c r="A13">
        <v>60</v>
      </c>
      <c r="B13">
        <f>[12]koushi60!$G$2</f>
        <v>10668534.426373763</v>
      </c>
    </row>
    <row r="14" spans="1:2" x14ac:dyDescent="0.4">
      <c r="A14">
        <v>65</v>
      </c>
      <c r="B14">
        <f>[13]koushi65!$G$2</f>
        <v>618501020.54433322</v>
      </c>
    </row>
    <row r="15" spans="1:2" x14ac:dyDescent="0.4">
      <c r="A15">
        <v>70</v>
      </c>
      <c r="B15">
        <f>[14]koushi70!$G$2</f>
        <v>-40.40735605633801</v>
      </c>
    </row>
    <row r="16" spans="1:2" x14ac:dyDescent="0.4">
      <c r="A16">
        <v>75</v>
      </c>
      <c r="B16">
        <f>[15]koushi75!$G$2</f>
        <v>-1117265933.2381577</v>
      </c>
    </row>
    <row r="17" spans="1:2" x14ac:dyDescent="0.4">
      <c r="A17">
        <v>80</v>
      </c>
      <c r="B17">
        <f>[16]koushi80!$G$2</f>
        <v>-47122571.250883974</v>
      </c>
    </row>
    <row r="18" spans="1:2" x14ac:dyDescent="0.4">
      <c r="A18">
        <v>85</v>
      </c>
      <c r="B18">
        <f>[17]koushi85!$G$2</f>
        <v>-7919822.841627907</v>
      </c>
    </row>
    <row r="19" spans="1:2" x14ac:dyDescent="0.4">
      <c r="A19">
        <v>90</v>
      </c>
      <c r="B19">
        <f>[18]koushi90!$G$2</f>
        <v>29653603.342417564</v>
      </c>
    </row>
    <row r="20" spans="1:2" x14ac:dyDescent="0.4">
      <c r="A20">
        <v>95</v>
      </c>
      <c r="B20">
        <f>[19]koushi95!$G$2</f>
        <v>-5311528.9608333325</v>
      </c>
    </row>
    <row r="21" spans="1:2" x14ac:dyDescent="0.4">
      <c r="A21">
        <v>100</v>
      </c>
      <c r="B21">
        <f>[20]koushi100!$G$2</f>
        <v>-1979414142.9702971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s_takahashi</dc:creator>
  <cp:lastModifiedBy>s_takahashi</cp:lastModifiedBy>
  <dcterms:created xsi:type="dcterms:W3CDTF">2022-12-24T09:56:03Z</dcterms:created>
  <dcterms:modified xsi:type="dcterms:W3CDTF">2023-01-10T08:58:13Z</dcterms:modified>
</cp:coreProperties>
</file>