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his is for my school bro, just ppt taskes\MetNum\"/>
    </mc:Choice>
  </mc:AlternateContent>
  <bookViews>
    <workbookView xWindow="0" yWindow="0" windowWidth="10965" windowHeight="4665"/>
  </bookViews>
  <sheets>
    <sheet name="No. 1 Folio" sheetId="1" r:id="rId1"/>
    <sheet name="No. 1" sheetId="2" r:id="rId2"/>
    <sheet name="No. 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3" l="1"/>
  <c r="J15" i="3"/>
  <c r="L15" i="3" s="1"/>
  <c r="O11" i="3"/>
  <c r="P11" i="3"/>
  <c r="O12" i="3"/>
  <c r="P12" i="3"/>
  <c r="O13" i="3"/>
  <c r="P13" i="3"/>
  <c r="O14" i="3"/>
  <c r="P14" i="3"/>
  <c r="O15" i="3"/>
  <c r="P10" i="3"/>
  <c r="O10" i="3"/>
  <c r="P9" i="3"/>
  <c r="O9" i="3"/>
  <c r="C11" i="3"/>
  <c r="D11" i="3"/>
  <c r="E11" i="3"/>
  <c r="F11" i="3"/>
  <c r="C12" i="3" s="1"/>
  <c r="H11" i="3"/>
  <c r="H10" i="3"/>
  <c r="G11" i="3"/>
  <c r="G10" i="3"/>
  <c r="I9" i="2"/>
  <c r="I10" i="2"/>
  <c r="I11" i="2"/>
  <c r="I12" i="2"/>
  <c r="I13" i="2"/>
  <c r="I14" i="2"/>
  <c r="I15" i="2"/>
  <c r="I16" i="2"/>
  <c r="I17" i="2"/>
  <c r="I18" i="2"/>
  <c r="J10" i="3"/>
  <c r="L10" i="3" s="1"/>
  <c r="M9" i="3"/>
  <c r="L9" i="3"/>
  <c r="N9" i="3" s="1"/>
  <c r="E9" i="3"/>
  <c r="D9" i="3"/>
  <c r="M15" i="3" l="1"/>
  <c r="N15" i="3" s="1"/>
  <c r="P15" i="3"/>
  <c r="E12" i="3"/>
  <c r="H12" i="3"/>
  <c r="G12" i="3"/>
  <c r="D12" i="3"/>
  <c r="F12" i="3" s="1"/>
  <c r="C13" i="3" s="1"/>
  <c r="K10" i="3"/>
  <c r="F9" i="3"/>
  <c r="E13" i="3" l="1"/>
  <c r="D13" i="3"/>
  <c r="F13" i="3" s="1"/>
  <c r="C14" i="3" s="1"/>
  <c r="H13" i="3"/>
  <c r="G13" i="3"/>
  <c r="C10" i="3"/>
  <c r="N10" i="3"/>
  <c r="M10" i="3"/>
  <c r="J11" i="3"/>
  <c r="L11" i="3" s="1"/>
  <c r="O8" i="2"/>
  <c r="N8" i="2"/>
  <c r="F8" i="2"/>
  <c r="E8" i="2"/>
  <c r="G8" i="2" s="1"/>
  <c r="E14" i="3" l="1"/>
  <c r="D14" i="3"/>
  <c r="F14" i="3" s="1"/>
  <c r="C15" i="3" s="1"/>
  <c r="G14" i="3"/>
  <c r="H14" i="3"/>
  <c r="K11" i="3"/>
  <c r="E10" i="3"/>
  <c r="D10" i="3"/>
  <c r="F10" i="3" s="1"/>
  <c r="P8" i="2"/>
  <c r="Q8" i="2" s="1"/>
  <c r="H8" i="2"/>
  <c r="E15" i="3" l="1"/>
  <c r="D15" i="3"/>
  <c r="F15" i="3"/>
  <c r="G15" i="3"/>
  <c r="H15" i="3"/>
  <c r="J12" i="3"/>
  <c r="L12" i="3" s="1"/>
  <c r="M11" i="3"/>
  <c r="N11" i="3"/>
  <c r="D9" i="2"/>
  <c r="C9" i="2"/>
  <c r="K12" i="3" l="1"/>
  <c r="E9" i="2"/>
  <c r="F9" i="2"/>
  <c r="J13" i="3" l="1"/>
  <c r="L13" i="3" s="1"/>
  <c r="M12" i="3"/>
  <c r="N12" i="3" s="1"/>
  <c r="G9" i="2"/>
  <c r="H9" i="2" s="1"/>
  <c r="J9" i="2"/>
  <c r="K13" i="3" l="1"/>
  <c r="D10" i="2"/>
  <c r="C10" i="2"/>
  <c r="F10" i="2" s="1"/>
  <c r="J14" i="3" l="1"/>
  <c r="L14" i="3" s="1"/>
  <c r="M13" i="3"/>
  <c r="N13" i="3"/>
  <c r="E10" i="2"/>
  <c r="K14" i="3" l="1"/>
  <c r="G10" i="2"/>
  <c r="H10" i="2" s="1"/>
  <c r="J10" i="2"/>
  <c r="M14" i="3" l="1"/>
  <c r="N14" i="3" s="1"/>
  <c r="D11" i="2"/>
  <c r="C11" i="2"/>
  <c r="E11" i="2" s="1"/>
  <c r="F11" i="2" l="1"/>
  <c r="J16" i="3" l="1"/>
  <c r="L16" i="3" s="1"/>
  <c r="G11" i="2"/>
  <c r="H11" i="2" s="1"/>
  <c r="J11" i="2"/>
  <c r="K16" i="3" l="1"/>
  <c r="C12" i="2"/>
  <c r="D12" i="2"/>
  <c r="P16" i="3" l="1"/>
  <c r="O16" i="3"/>
  <c r="C16" i="3"/>
  <c r="J17" i="3"/>
  <c r="L17" i="3" s="1"/>
  <c r="M16" i="3"/>
  <c r="N16" i="3" s="1"/>
  <c r="E12" i="2"/>
  <c r="F12" i="2"/>
  <c r="H16" i="3" l="1"/>
  <c r="G16" i="3"/>
  <c r="K17" i="3"/>
  <c r="E16" i="3"/>
  <c r="D16" i="3"/>
  <c r="G12" i="2"/>
  <c r="H12" i="2" s="1"/>
  <c r="J12" i="2"/>
  <c r="P17" i="3" l="1"/>
  <c r="O17" i="3"/>
  <c r="F16" i="3"/>
  <c r="C17" i="3"/>
  <c r="M17" i="3"/>
  <c r="N17" i="3" s="1"/>
  <c r="C13" i="2"/>
  <c r="D13" i="2"/>
  <c r="H17" i="3" l="1"/>
  <c r="G17" i="3"/>
  <c r="D17" i="3"/>
  <c r="E17" i="3"/>
  <c r="F13" i="2"/>
  <c r="E13" i="2"/>
  <c r="F17" i="3" l="1"/>
  <c r="G13" i="2"/>
  <c r="H13" i="2" s="1"/>
  <c r="J13" i="2"/>
  <c r="D14" i="2" l="1"/>
  <c r="C14" i="2"/>
  <c r="E14" i="2" l="1"/>
  <c r="F14" i="2"/>
  <c r="G14" i="2" l="1"/>
  <c r="H14" i="2" s="1"/>
  <c r="J14" i="2"/>
  <c r="C15" i="2" l="1"/>
  <c r="D15" i="2"/>
  <c r="E15" i="2" l="1"/>
  <c r="F15" i="2"/>
  <c r="G15" i="2" l="1"/>
  <c r="H15" i="2" s="1"/>
  <c r="J15" i="2"/>
  <c r="C16" i="2" l="1"/>
  <c r="F16" i="2" s="1"/>
  <c r="D16" i="2"/>
  <c r="E16" i="2" l="1"/>
  <c r="G16" i="2" s="1"/>
  <c r="H16" i="2" s="1"/>
  <c r="J16" i="2"/>
  <c r="C17" i="2" l="1"/>
  <c r="D17" i="2"/>
  <c r="E17" i="2" l="1"/>
  <c r="F17" i="2"/>
  <c r="G17" i="2" l="1"/>
  <c r="H17" i="2" s="1"/>
  <c r="J17" i="2"/>
  <c r="C18" i="2" l="1"/>
  <c r="D18" i="2"/>
  <c r="F18" i="2" l="1"/>
  <c r="E18" i="2"/>
  <c r="G18" i="2" l="1"/>
  <c r="H18" i="2" s="1"/>
  <c r="J18" i="2"/>
  <c r="R8" i="2"/>
  <c r="L9" i="2" s="1"/>
  <c r="N9" i="2" l="1"/>
  <c r="M9" i="2"/>
  <c r="O9" i="2" s="1"/>
  <c r="P9" i="2" l="1"/>
  <c r="Q9" i="2" s="1"/>
  <c r="T9" i="2" l="1"/>
  <c r="S9" i="2"/>
  <c r="R9" i="2"/>
  <c r="M10" i="2" s="1"/>
  <c r="O10" i="2" s="1"/>
  <c r="L10" i="2" l="1"/>
  <c r="N10" i="2"/>
  <c r="P10" i="2" l="1"/>
  <c r="Q10" i="2" s="1"/>
  <c r="R10" i="2" s="1"/>
  <c r="S10" i="2" l="1"/>
  <c r="T10" i="2"/>
  <c r="L11" i="2"/>
  <c r="M11" i="2"/>
  <c r="O11" i="2" s="1"/>
  <c r="N11" i="2" l="1"/>
  <c r="P11" i="2" l="1"/>
  <c r="Q11" i="2" s="1"/>
  <c r="R11" i="2" s="1"/>
  <c r="S11" i="2" l="1"/>
  <c r="T11" i="2"/>
  <c r="M12" i="2"/>
  <c r="O12" i="2" s="1"/>
  <c r="L12" i="2"/>
  <c r="N12" i="2" l="1"/>
  <c r="P12" i="2" l="1"/>
  <c r="Q12" i="2" s="1"/>
  <c r="R12" i="2" s="1"/>
  <c r="S12" i="2"/>
  <c r="T12" i="2" l="1"/>
  <c r="L13" i="2"/>
  <c r="M13" i="2"/>
  <c r="O13" i="2" s="1"/>
  <c r="N13" i="2" l="1"/>
  <c r="P13" i="2" l="1"/>
  <c r="Q13" i="2" s="1"/>
  <c r="R13" i="2" s="1"/>
  <c r="T13" i="2" l="1"/>
  <c r="S13" i="2"/>
  <c r="M14" i="2"/>
  <c r="O14" i="2" s="1"/>
  <c r="L14" i="2"/>
  <c r="N14" i="2" l="1"/>
  <c r="P14" i="2" l="1"/>
  <c r="Q14" i="2" s="1"/>
  <c r="R14" i="2" s="1"/>
  <c r="T14" i="2" l="1"/>
  <c r="S14" i="2"/>
  <c r="M15" i="2"/>
  <c r="O15" i="2" s="1"/>
  <c r="L15" i="2"/>
  <c r="N15" i="2" l="1"/>
  <c r="P15" i="2" l="1"/>
  <c r="Q15" i="2" s="1"/>
  <c r="R15" i="2" s="1"/>
  <c r="T15" i="2" l="1"/>
  <c r="S15" i="2"/>
  <c r="L16" i="2"/>
  <c r="M16" i="2"/>
  <c r="O16" i="2" s="1"/>
  <c r="N16" i="2" l="1"/>
  <c r="P16" i="2" l="1"/>
  <c r="Q16" i="2" s="1"/>
  <c r="R16" i="2" s="1"/>
  <c r="S16" i="2" l="1"/>
  <c r="T16" i="2"/>
  <c r="M17" i="2"/>
  <c r="O17" i="2" s="1"/>
  <c r="L17" i="2"/>
  <c r="N17" i="2" l="1"/>
  <c r="P17" i="2" l="1"/>
  <c r="Q17" i="2" s="1"/>
  <c r="R17" i="2" s="1"/>
  <c r="T17" i="2" l="1"/>
  <c r="S17" i="2"/>
  <c r="M18" i="2"/>
  <c r="O18" i="2" s="1"/>
  <c r="L18" i="2"/>
  <c r="N18" i="2" l="1"/>
  <c r="P18" i="2" s="1"/>
  <c r="Q18" i="2" s="1"/>
  <c r="S18" i="2" l="1"/>
  <c r="T18" i="2"/>
  <c r="R18" i="2"/>
</calcChain>
</file>

<file path=xl/sharedStrings.xml><?xml version="1.0" encoding="utf-8"?>
<sst xmlns="http://schemas.openxmlformats.org/spreadsheetml/2006/main" count="52" uniqueCount="26">
  <si>
    <t>Metode Bagi 2</t>
  </si>
  <si>
    <t>Iterasi</t>
  </si>
  <si>
    <t>x_n</t>
  </si>
  <si>
    <t>a_n</t>
  </si>
  <si>
    <t>b_n</t>
  </si>
  <si>
    <t>f(a_n)</t>
  </si>
  <si>
    <t>f(x_n)</t>
  </si>
  <si>
    <t>f(a_n)*f(x_n)</t>
  </si>
  <si>
    <t>Galat</t>
  </si>
  <si>
    <t>Mutlak</t>
  </si>
  <si>
    <t>Hampiran</t>
  </si>
  <si>
    <t>Solusi</t>
  </si>
  <si>
    <t>Metode Posisi Palsu</t>
  </si>
  <si>
    <t>f(b_n)</t>
  </si>
  <si>
    <t>1.</t>
  </si>
  <si>
    <t>2.</t>
  </si>
  <si>
    <t>Metode Newton Raphson</t>
  </si>
  <si>
    <t>f'(x_n)</t>
  </si>
  <si>
    <t>x_(n+1)</t>
  </si>
  <si>
    <t>x_n = 3,8</t>
  </si>
  <si>
    <t>Metode Garis Potong</t>
  </si>
  <si>
    <t>x_(n-1)</t>
  </si>
  <si>
    <t>f(x_(n-1))</t>
  </si>
  <si>
    <t>f(x) = -8 - 24x + 8x^2 - 2,6x^3
a_1 = -1
b_1 = 1</t>
  </si>
  <si>
    <t>f(x) = x^3 - 4x^2 + 8x - 6,3
f'(x) = 3x^2 - 8x + 8</t>
  </si>
  <si>
    <t>x_(n-1) = 2,8
x_n = 3,8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</si>
</sst>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CC99FF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9" fontId="0" fillId="2" borderId="13" xfId="1" applyFont="1" applyFill="1" applyBorder="1" applyAlignment="1">
      <alignment horizontal="center" vertical="center"/>
    </xf>
    <xf numFmtId="9" fontId="0" fillId="2" borderId="14" xfId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9" fontId="0" fillId="2" borderId="16" xfId="1" applyFont="1" applyFill="1" applyBorder="1" applyAlignment="1">
      <alignment horizontal="center" vertical="center"/>
    </xf>
    <xf numFmtId="9" fontId="0" fillId="2" borderId="17" xfId="1" applyFont="1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9" fontId="0" fillId="11" borderId="19" xfId="1" applyFont="1" applyFill="1" applyBorder="1" applyAlignment="1">
      <alignment horizontal="center" vertical="center"/>
    </xf>
    <xf numFmtId="9" fontId="0" fillId="11" borderId="20" xfId="1" applyFont="1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9" fontId="0" fillId="11" borderId="13" xfId="1" applyFont="1" applyFill="1" applyBorder="1" applyAlignment="1">
      <alignment horizontal="center" vertical="center"/>
    </xf>
    <xf numFmtId="9" fontId="0" fillId="11" borderId="14" xfId="1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9" fontId="0" fillId="6" borderId="13" xfId="1" applyFont="1" applyFill="1" applyBorder="1" applyAlignment="1">
      <alignment horizontal="center" vertical="center"/>
    </xf>
    <xf numFmtId="9" fontId="0" fillId="6" borderId="14" xfId="1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9" fontId="0" fillId="8" borderId="13" xfId="1" applyFont="1" applyFill="1" applyBorder="1" applyAlignment="1">
      <alignment horizontal="center" vertical="center"/>
    </xf>
    <xf numFmtId="9" fontId="0" fillId="8" borderId="14" xfId="1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14" borderId="33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9" fontId="0" fillId="14" borderId="19" xfId="1" applyFont="1" applyFill="1" applyBorder="1" applyAlignment="1">
      <alignment horizontal="center" vertical="center"/>
    </xf>
    <xf numFmtId="9" fontId="0" fillId="14" borderId="20" xfId="1" applyFont="1" applyFill="1" applyBorder="1" applyAlignment="1">
      <alignment horizontal="center" vertical="center"/>
    </xf>
    <xf numFmtId="0" fontId="0" fillId="14" borderId="31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9" fontId="0" fillId="14" borderId="13" xfId="1" applyFont="1" applyFill="1" applyBorder="1" applyAlignment="1">
      <alignment horizontal="center" vertical="center"/>
    </xf>
    <xf numFmtId="9" fontId="0" fillId="14" borderId="14" xfId="1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12" borderId="37" xfId="0" applyFont="1" applyFill="1" applyBorder="1" applyAlignment="1">
      <alignment horizontal="center" vertical="center"/>
    </xf>
    <xf numFmtId="0" fontId="2" fillId="12" borderId="35" xfId="0" applyFont="1" applyFill="1" applyBorder="1" applyAlignment="1">
      <alignment horizontal="center" vertical="center"/>
    </xf>
    <xf numFmtId="0" fontId="2" fillId="12" borderId="36" xfId="0" applyFont="1" applyFill="1" applyBorder="1" applyAlignment="1">
      <alignment horizontal="center" vertical="center"/>
    </xf>
    <xf numFmtId="0" fontId="2" fillId="13" borderId="33" xfId="0" applyFont="1" applyFill="1" applyBorder="1" applyAlignment="1">
      <alignment horizontal="center" vertical="center"/>
    </xf>
    <xf numFmtId="0" fontId="2" fillId="13" borderId="32" xfId="0" applyFont="1" applyFill="1" applyBorder="1" applyAlignment="1">
      <alignment horizontal="center" vertical="center"/>
    </xf>
    <xf numFmtId="0" fontId="2" fillId="13" borderId="19" xfId="0" applyFont="1" applyFill="1" applyBorder="1" applyAlignment="1">
      <alignment horizontal="center" vertical="center"/>
    </xf>
    <xf numFmtId="0" fontId="2" fillId="13" borderId="20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9" borderId="34" xfId="0" applyFont="1" applyFill="1" applyBorder="1" applyAlignment="1">
      <alignment horizontal="center" vertical="center"/>
    </xf>
    <xf numFmtId="0" fontId="2" fillId="9" borderId="35" xfId="0" applyFont="1" applyFill="1" applyBorder="1" applyAlignment="1">
      <alignment horizontal="center" vertical="center"/>
    </xf>
    <xf numFmtId="0" fontId="2" fillId="9" borderId="36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/>
    </xf>
    <xf numFmtId="0" fontId="2" fillId="0" borderId="28" xfId="0" applyFont="1" applyBorder="1" applyAlignment="1">
      <alignment horizontal="left" vertical="top"/>
    </xf>
    <xf numFmtId="0" fontId="2" fillId="0" borderId="29" xfId="0" applyFont="1" applyBorder="1" applyAlignment="1">
      <alignment horizontal="left" vertical="top"/>
    </xf>
    <xf numFmtId="0" fontId="2" fillId="10" borderId="18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9" fontId="0" fillId="2" borderId="19" xfId="1" applyFont="1" applyFill="1" applyBorder="1" applyAlignment="1">
      <alignment horizontal="center" vertical="center"/>
    </xf>
    <xf numFmtId="9" fontId="0" fillId="2" borderId="20" xfId="1" applyFont="1" applyFill="1" applyBorder="1" applyAlignment="1">
      <alignment horizontal="center" vertical="center"/>
    </xf>
    <xf numFmtId="9" fontId="0" fillId="2" borderId="21" xfId="1" applyFont="1" applyFill="1" applyBorder="1" applyAlignment="1">
      <alignment horizontal="center" vertical="center"/>
    </xf>
    <xf numFmtId="9" fontId="0" fillId="2" borderId="40" xfId="1" applyFont="1" applyFill="1" applyBorder="1" applyAlignment="1">
      <alignment horizontal="center" vertical="center"/>
    </xf>
    <xf numFmtId="0" fontId="0" fillId="0" borderId="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BDBD"/>
      <color rgb="FFCC99FF"/>
      <color rgb="FFCC00FF"/>
      <color rgb="FF9900CC"/>
      <color rgb="FFFF8585"/>
      <color rgb="FFFF6565"/>
      <color rgb="FFFF2929"/>
      <color rgb="FFCC0000"/>
      <color rgb="FFFF8181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19396</xdr:rowOff>
    </xdr:from>
    <xdr:to>
      <xdr:col>16</xdr:col>
      <xdr:colOff>190500</xdr:colOff>
      <xdr:row>73</xdr:row>
      <xdr:rowOff>176179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209896"/>
          <a:ext cx="9477375" cy="13872783"/>
        </a:xfrm>
        <a:prstGeom prst="rect">
          <a:avLst/>
        </a:prstGeom>
      </xdr:spPr>
    </xdr:pic>
    <xdr:clientData/>
  </xdr:twoCellAnchor>
  <xdr:twoCellAnchor editAs="oneCell">
    <xdr:from>
      <xdr:col>17</xdr:col>
      <xdr:colOff>143505</xdr:colOff>
      <xdr:row>2</xdr:row>
      <xdr:rowOff>155950</xdr:rowOff>
    </xdr:from>
    <xdr:to>
      <xdr:col>32</xdr:col>
      <xdr:colOff>0</xdr:colOff>
      <xdr:row>73</xdr:row>
      <xdr:rowOff>172387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630" y="536950"/>
          <a:ext cx="9143370" cy="13541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29" zoomScaleNormal="100" workbookViewId="0">
      <selection activeCell="AJ45" sqref="AJ45"/>
    </sheetView>
  </sheetViews>
  <sheetFormatPr defaultRowHeight="15" x14ac:dyDescent="0.25"/>
  <cols>
    <col min="1" max="16384" width="9.140625" style="109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8"/>
  <sheetViews>
    <sheetView zoomScale="85" zoomScaleNormal="85" workbookViewId="0">
      <selection activeCell="I9" sqref="I9"/>
    </sheetView>
  </sheetViews>
  <sheetFormatPr defaultRowHeight="15" x14ac:dyDescent="0.25"/>
  <cols>
    <col min="8" max="8" width="12.7109375" customWidth="1"/>
    <col min="18" max="18" width="13.5703125" customWidth="1"/>
  </cols>
  <sheetData>
    <row r="1" spans="2:20" ht="15.75" thickBot="1" x14ac:dyDescent="0.3"/>
    <row r="2" spans="2:20" x14ac:dyDescent="0.25">
      <c r="B2" s="102" t="s">
        <v>14</v>
      </c>
      <c r="C2" s="53" t="s">
        <v>23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5"/>
    </row>
    <row r="3" spans="2:20" x14ac:dyDescent="0.25">
      <c r="B3" s="103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7"/>
    </row>
    <row r="4" spans="2:20" ht="15.75" thickBot="1" x14ac:dyDescent="0.3">
      <c r="B4" s="104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9"/>
    </row>
    <row r="5" spans="2:20" ht="15.75" thickBot="1" x14ac:dyDescent="0.3">
      <c r="B5" s="92" t="s">
        <v>0</v>
      </c>
      <c r="C5" s="93"/>
      <c r="D5" s="93"/>
      <c r="E5" s="93"/>
      <c r="F5" s="93"/>
      <c r="G5" s="93"/>
      <c r="H5" s="93"/>
      <c r="I5" s="93"/>
      <c r="J5" s="94"/>
      <c r="K5" s="95" t="s">
        <v>12</v>
      </c>
      <c r="L5" s="96"/>
      <c r="M5" s="96"/>
      <c r="N5" s="96"/>
      <c r="O5" s="96"/>
      <c r="P5" s="96"/>
      <c r="Q5" s="96"/>
      <c r="R5" s="96"/>
      <c r="S5" s="96"/>
      <c r="T5" s="97"/>
    </row>
    <row r="6" spans="2:20" x14ac:dyDescent="0.25">
      <c r="B6" s="88" t="s">
        <v>1</v>
      </c>
      <c r="C6" s="90" t="s">
        <v>11</v>
      </c>
      <c r="D6" s="90"/>
      <c r="E6" s="90"/>
      <c r="F6" s="90"/>
      <c r="G6" s="90"/>
      <c r="H6" s="90"/>
      <c r="I6" s="90" t="s">
        <v>8</v>
      </c>
      <c r="J6" s="91"/>
      <c r="K6" s="98" t="s">
        <v>1</v>
      </c>
      <c r="L6" s="100" t="s">
        <v>11</v>
      </c>
      <c r="M6" s="100"/>
      <c r="N6" s="100"/>
      <c r="O6" s="100"/>
      <c r="P6" s="100"/>
      <c r="Q6" s="100"/>
      <c r="R6" s="100"/>
      <c r="S6" s="100" t="s">
        <v>8</v>
      </c>
      <c r="T6" s="101"/>
    </row>
    <row r="7" spans="2:20" ht="15.75" thickBot="1" x14ac:dyDescent="0.3">
      <c r="B7" s="89"/>
      <c r="C7" s="1" t="s">
        <v>3</v>
      </c>
      <c r="D7" s="1" t="s">
        <v>4</v>
      </c>
      <c r="E7" s="1" t="s">
        <v>2</v>
      </c>
      <c r="F7" s="1" t="s">
        <v>5</v>
      </c>
      <c r="G7" s="1" t="s">
        <v>6</v>
      </c>
      <c r="H7" s="1" t="s">
        <v>7</v>
      </c>
      <c r="I7" s="1" t="s">
        <v>9</v>
      </c>
      <c r="J7" s="2" t="s">
        <v>10</v>
      </c>
      <c r="K7" s="99"/>
      <c r="L7" s="3" t="s">
        <v>3</v>
      </c>
      <c r="M7" s="3" t="s">
        <v>4</v>
      </c>
      <c r="N7" s="3" t="s">
        <v>5</v>
      </c>
      <c r="O7" s="3" t="s">
        <v>13</v>
      </c>
      <c r="P7" s="3" t="s">
        <v>2</v>
      </c>
      <c r="Q7" s="3" t="s">
        <v>6</v>
      </c>
      <c r="R7" s="3" t="s">
        <v>7</v>
      </c>
      <c r="S7" s="3" t="s">
        <v>9</v>
      </c>
      <c r="T7" s="4" t="s">
        <v>10</v>
      </c>
    </row>
    <row r="8" spans="2:20" x14ac:dyDescent="0.25">
      <c r="B8" s="21">
        <v>1</v>
      </c>
      <c r="C8" s="22">
        <v>-1</v>
      </c>
      <c r="D8" s="22">
        <v>1</v>
      </c>
      <c r="E8" s="22">
        <f>(C8+D8)/2</f>
        <v>0</v>
      </c>
      <c r="F8" s="22">
        <f>(-8)-(24*C8)+8*(C8)^2-2.6*(C8)^3</f>
        <v>26.6</v>
      </c>
      <c r="G8" s="22">
        <f>(-8)-(24*E8)+8*(E8)^2-2.6*(E8)^3</f>
        <v>-8</v>
      </c>
      <c r="H8" s="22">
        <f>F8*G8</f>
        <v>-212.8</v>
      </c>
      <c r="I8" s="22"/>
      <c r="J8" s="23"/>
      <c r="K8" s="24">
        <v>1</v>
      </c>
      <c r="L8" s="25">
        <v>-1</v>
      </c>
      <c r="M8" s="25">
        <v>1</v>
      </c>
      <c r="N8" s="25">
        <f>(-8)-(24*L8)+8*(L8)^2-2.6*(L8)^3</f>
        <v>26.6</v>
      </c>
      <c r="O8" s="25">
        <f>(-8)-(24*M8)+8*(M8)^2-2.6*(M8)^3</f>
        <v>-26.6</v>
      </c>
      <c r="P8" s="25">
        <f>L8-((M8-L8)/(O8-N8))*N8</f>
        <v>0</v>
      </c>
      <c r="Q8" s="25">
        <f>(-8)-(24*P8)+8*((P8)^2)-2.6*((P8)^3)</f>
        <v>-8</v>
      </c>
      <c r="R8" s="25">
        <f>N8*Q8</f>
        <v>-212.8</v>
      </c>
      <c r="S8" s="25"/>
      <c r="T8" s="26"/>
    </row>
    <row r="9" spans="2:20" x14ac:dyDescent="0.25">
      <c r="B9" s="27">
        <v>2</v>
      </c>
      <c r="C9" s="28">
        <f>IF(H8&lt;0,C8,E8)</f>
        <v>-1</v>
      </c>
      <c r="D9" s="28">
        <f>IF(H8&gt;0,D8,E8)</f>
        <v>0</v>
      </c>
      <c r="E9" s="28">
        <f>(C9+D9)/2</f>
        <v>-0.5</v>
      </c>
      <c r="F9" s="28">
        <f>(-8)-(24*C9)+8*(C9)^2-2.6*(C9)^3</f>
        <v>26.6</v>
      </c>
      <c r="G9" s="28">
        <f>(-8)-(24*E9)+8*(E9)^2-2.6*(E9)^3</f>
        <v>6.3250000000000002</v>
      </c>
      <c r="H9" s="28">
        <f>F9*G9</f>
        <v>168.245</v>
      </c>
      <c r="I9" s="29">
        <f>ABS(E9-E8)</f>
        <v>0.5</v>
      </c>
      <c r="J9" s="30">
        <f>ABS((E9-E8)/E9)</f>
        <v>1</v>
      </c>
      <c r="K9" s="31">
        <v>2</v>
      </c>
      <c r="L9" s="32">
        <f>IF(R8&lt;0,L8,P8)</f>
        <v>-1</v>
      </c>
      <c r="M9" s="32">
        <f>IF(R8&gt;0,M8,P8)</f>
        <v>0</v>
      </c>
      <c r="N9" s="32">
        <f>(-8)-(24*L9)+8*(L9)^2-2.6*(L9)^3</f>
        <v>26.6</v>
      </c>
      <c r="O9" s="25">
        <f>(-8)-(24*M9)+8*(M9)^2-2.6*(M9)^3</f>
        <v>-8</v>
      </c>
      <c r="P9" s="25">
        <f>L9-((M9-L9)/(O9-N9))*N9</f>
        <v>-0.23121387283236994</v>
      </c>
      <c r="Q9" s="25">
        <f>(-8)-(24*P9)+8*((P9)^2)-2.6*((P9)^3)</f>
        <v>-1.9910504958073223</v>
      </c>
      <c r="R9" s="32">
        <f>N9*Q9</f>
        <v>-52.961943188474777</v>
      </c>
      <c r="S9" s="33">
        <f>ABS(P9-P8)</f>
        <v>0.23121387283236994</v>
      </c>
      <c r="T9" s="34">
        <f>ABS((P9-P8)/P9)</f>
        <v>1</v>
      </c>
    </row>
    <row r="10" spans="2:20" x14ac:dyDescent="0.25">
      <c r="B10" s="27">
        <v>3</v>
      </c>
      <c r="C10" s="28">
        <f>IF(H9&lt;0,C9,E9)</f>
        <v>-0.5</v>
      </c>
      <c r="D10" s="28">
        <f>IF(H9&gt;0,D9,E9)</f>
        <v>0</v>
      </c>
      <c r="E10" s="28">
        <f>(C10+D10)/2</f>
        <v>-0.25</v>
      </c>
      <c r="F10" s="28">
        <f>(-8)-(24*C10)+8*(C10)^2-2.6*(C10)^3</f>
        <v>6.3250000000000002</v>
      </c>
      <c r="G10" s="28">
        <f>(-8)-(24*E10)+8*(E10)^2-2.6*(E10)^3</f>
        <v>-1.4593750000000001</v>
      </c>
      <c r="H10" s="28">
        <f>F10*G10</f>
        <v>-9.2305468750000017</v>
      </c>
      <c r="I10" s="29">
        <f>ABS(E10-E9)</f>
        <v>0.25</v>
      </c>
      <c r="J10" s="30">
        <f>ABS((E10-E9)/E10)</f>
        <v>1</v>
      </c>
      <c r="K10" s="31">
        <v>3</v>
      </c>
      <c r="L10" s="32">
        <f>IF(R9&lt;0,L9,P9)</f>
        <v>-1</v>
      </c>
      <c r="M10" s="32">
        <f>IF(R9&gt;0,M9,P9)</f>
        <v>-0.23121387283236994</v>
      </c>
      <c r="N10" s="32">
        <f>(-8)-(24*L10)+8*(L10)^2-2.6*(L10)^3</f>
        <v>26.6</v>
      </c>
      <c r="O10" s="25">
        <f>(-8)-(24*M10)+8*(M10)^2-2.6*(M10)^3</f>
        <v>-1.9910504958073223</v>
      </c>
      <c r="P10" s="25">
        <f>L10-((M10-L10)/(O10-N10))*N10</f>
        <v>-0.28475132504635436</v>
      </c>
      <c r="Q10" s="25">
        <f>(-8)-(24*P10)+8*((P10)^2)-2.6*((P10)^3)</f>
        <v>-0.4572713487938842</v>
      </c>
      <c r="R10" s="32">
        <f>N10*Q10</f>
        <v>-12.16341787791732</v>
      </c>
      <c r="S10" s="33">
        <f>ABS(P10-P9)</f>
        <v>5.3537452213984427E-2</v>
      </c>
      <c r="T10" s="34">
        <f>ABS((P10-P9)/P10)</f>
        <v>0.18801476061707217</v>
      </c>
    </row>
    <row r="11" spans="2:20" x14ac:dyDescent="0.25">
      <c r="B11" s="27">
        <v>4</v>
      </c>
      <c r="C11" s="28">
        <f>IF(H10&lt;0,C10,E10)</f>
        <v>-0.5</v>
      </c>
      <c r="D11" s="28">
        <f>IF(H10&gt;0,D10,E10)</f>
        <v>-0.25</v>
      </c>
      <c r="E11" s="28">
        <f>(C11+D11)/2</f>
        <v>-0.375</v>
      </c>
      <c r="F11" s="28">
        <f>(-8)-(24*C11)+8*(C11)^2-2.6*(C11)^3</f>
        <v>6.3250000000000002</v>
      </c>
      <c r="G11" s="28">
        <f>(-8)-(24*E11)+8*(E11)^2-2.6*(E11)^3</f>
        <v>2.2621093750000001</v>
      </c>
      <c r="H11" s="28">
        <f>F11*G11</f>
        <v>14.307841796875001</v>
      </c>
      <c r="I11" s="29">
        <f>ABS(E11-E10)</f>
        <v>0.125</v>
      </c>
      <c r="J11" s="30">
        <f>ABS((E11-E10)/E11)</f>
        <v>0.33333333333333331</v>
      </c>
      <c r="K11" s="31">
        <v>4</v>
      </c>
      <c r="L11" s="32">
        <f>IF(R10&lt;0,L10,P10)</f>
        <v>-1</v>
      </c>
      <c r="M11" s="32">
        <f>IF(R10&gt;0,M10,P10)</f>
        <v>-0.28475132504635436</v>
      </c>
      <c r="N11" s="32">
        <f>(-8)-(24*L11)+8*(L11)^2-2.6*(L11)^3</f>
        <v>26.6</v>
      </c>
      <c r="O11" s="25">
        <f>(-8)-(24*M11)+8*(M11)^2-2.6*(M11)^3</f>
        <v>-0.4572713487938842</v>
      </c>
      <c r="P11" s="25">
        <f>L11-((M11-L11)/(O11-N11))*N11</f>
        <v>-0.29683911919613926</v>
      </c>
      <c r="Q11" s="25">
        <f>(-8)-(24*P11)+8*((P11)^2)-2.6*((P11)^3)</f>
        <v>-0.1029490789143149</v>
      </c>
      <c r="R11" s="32">
        <f>N11*Q11</f>
        <v>-2.7384454991207767</v>
      </c>
      <c r="S11" s="33">
        <f>ABS(P11-P10)</f>
        <v>1.2087794149784892E-2</v>
      </c>
      <c r="T11" s="34">
        <f>ABS((P11-P10)/P11)</f>
        <v>4.0721701986313225E-2</v>
      </c>
    </row>
    <row r="12" spans="2:20" x14ac:dyDescent="0.25">
      <c r="B12" s="27">
        <v>5</v>
      </c>
      <c r="C12" s="28">
        <f>IF(H11&lt;0,C11,E11)</f>
        <v>-0.375</v>
      </c>
      <c r="D12" s="28">
        <f>IF(H11&gt;0,D11,E11)</f>
        <v>-0.25</v>
      </c>
      <c r="E12" s="28">
        <f>(C12+D12)/2</f>
        <v>-0.3125</v>
      </c>
      <c r="F12" s="28">
        <f>(-8)-(24*C12)+8*(C12)^2-2.6*(C12)^3</f>
        <v>2.2621093750000001</v>
      </c>
      <c r="G12" s="28">
        <f>(-8)-(24*E12)+8*(E12)^2-2.6*(E12)^3</f>
        <v>0.360595703125</v>
      </c>
      <c r="H12" s="28">
        <f>F12*G12</f>
        <v>0.81570692062377936</v>
      </c>
      <c r="I12" s="29">
        <f>ABS(E12-E11)</f>
        <v>6.25E-2</v>
      </c>
      <c r="J12" s="30">
        <f>ABS((E12-E11)/E12)</f>
        <v>0.2</v>
      </c>
      <c r="K12" s="31">
        <v>5</v>
      </c>
      <c r="L12" s="32">
        <f>IF(R11&lt;0,L11,P11)</f>
        <v>-1</v>
      </c>
      <c r="M12" s="32">
        <f>IF(R11&gt;0,M11,P11)</f>
        <v>-0.29683911919613926</v>
      </c>
      <c r="N12" s="32">
        <f>(-8)-(24*L12)+8*(L12)^2-2.6*(L12)^3</f>
        <v>26.6</v>
      </c>
      <c r="O12" s="25">
        <f>(-8)-(24*M12)+8*(M12)^2-2.6*(M12)^3</f>
        <v>-0.1029490789143149</v>
      </c>
      <c r="P12" s="25">
        <f>L12-((M12-L12)/(O12-N12))*N12</f>
        <v>-0.29955004692151543</v>
      </c>
      <c r="Q12" s="25">
        <f>(-8)-(24*P12)+8*((P12)^2)-2.6*((P12)^3)</f>
        <v>-2.3072422544931429E-2</v>
      </c>
      <c r="R12" s="32">
        <f>N12*Q12</f>
        <v>-0.61372643969517604</v>
      </c>
      <c r="S12" s="33">
        <f>ABS(P12-P11)</f>
        <v>2.7109277253761777E-3</v>
      </c>
      <c r="T12" s="34">
        <f>ABS((P12-P11)/P12)</f>
        <v>9.0499993347905004E-3</v>
      </c>
    </row>
    <row r="13" spans="2:20" x14ac:dyDescent="0.25">
      <c r="B13" s="27">
        <v>6</v>
      </c>
      <c r="C13" s="28">
        <f>IF(H12&lt;0,C12,E12)</f>
        <v>-0.3125</v>
      </c>
      <c r="D13" s="28">
        <f>IF(H12&gt;0,D12,E12)</f>
        <v>-0.25</v>
      </c>
      <c r="E13" s="28">
        <f>(C13+D13)/2</f>
        <v>-0.28125</v>
      </c>
      <c r="F13" s="28">
        <f>(-8)-(24*C13)+8*(C13)^2-2.6*(C13)^3</f>
        <v>0.360595703125</v>
      </c>
      <c r="G13" s="28">
        <f>(-8)-(24*E13)+8*(E13)^2-2.6*(E13)^3</f>
        <v>-0.55934448242187496</v>
      </c>
      <c r="H13" s="28">
        <f>F13*G13</f>
        <v>-0.20169721692800521</v>
      </c>
      <c r="I13" s="29">
        <f>ABS(E13-E12)</f>
        <v>3.125E-2</v>
      </c>
      <c r="J13" s="30">
        <f>ABS((E13-E12)/E13)</f>
        <v>0.1111111111111111</v>
      </c>
      <c r="K13" s="5">
        <v>6</v>
      </c>
      <c r="L13" s="6">
        <f>IF(R12&lt;0,L12,P12)</f>
        <v>-1</v>
      </c>
      <c r="M13" s="6">
        <f>IF(R12&gt;0,M12,P12)</f>
        <v>-0.29955004692151543</v>
      </c>
      <c r="N13" s="6">
        <f>(-8)-(24*L13)+8*(L13)^2-2.6*(L13)^3</f>
        <v>26.6</v>
      </c>
      <c r="O13" s="35">
        <f>(-8)-(24*M13)+8*(M13)^2-2.6*(M13)^3</f>
        <v>-2.3072422544931429E-2</v>
      </c>
      <c r="P13" s="6">
        <f>L13-((M13-L13)/(O13-N13))*N13</f>
        <v>-0.30015707968740013</v>
      </c>
      <c r="Q13" s="6">
        <f>(-8)-(24*P13)+8*((P13)^2)-2.6*((P13)^3)</f>
        <v>-5.1655799227927901E-3</v>
      </c>
      <c r="R13" s="6">
        <f>N13*Q13</f>
        <v>-0.13740442594628821</v>
      </c>
      <c r="S13" s="7">
        <f>ABS(P13-P12)</f>
        <v>6.0703276588469635E-4</v>
      </c>
      <c r="T13" s="8">
        <f>ABS((P13-P12)/P13)</f>
        <v>2.0223836349850324E-3</v>
      </c>
    </row>
    <row r="14" spans="2:20" x14ac:dyDescent="0.25">
      <c r="B14" s="27">
        <v>7</v>
      </c>
      <c r="C14" s="28">
        <f>IF(H13&lt;0,C13,E13)</f>
        <v>-0.3125</v>
      </c>
      <c r="D14" s="28">
        <f>IF(H13&gt;0,D13,E13)</f>
        <v>-0.28125</v>
      </c>
      <c r="E14" s="28">
        <f>(C14+D14)/2</f>
        <v>-0.296875</v>
      </c>
      <c r="F14" s="28">
        <f>(-8)-(24*C14)+8*(C14)^2-2.6*(C14)^3</f>
        <v>0.360595703125</v>
      </c>
      <c r="G14" s="28">
        <f>(-8)-(24*E14)+8*(E14)^2-2.6*(E14)^3</f>
        <v>-0.10189285278320312</v>
      </c>
      <c r="H14" s="28">
        <f>F14*G14</f>
        <v>-3.674212489277124E-2</v>
      </c>
      <c r="I14" s="29">
        <f>ABS(E14-E13)</f>
        <v>1.5625E-2</v>
      </c>
      <c r="J14" s="30">
        <f>ABS((E14-E13)/E14)</f>
        <v>5.2631578947368418E-2</v>
      </c>
      <c r="K14" s="5">
        <v>7</v>
      </c>
      <c r="L14" s="6">
        <f>IF(R13&lt;0,L13,P13)</f>
        <v>-1</v>
      </c>
      <c r="M14" s="6">
        <f>IF(R13&gt;0,M13,P13)</f>
        <v>-0.30015707968740013</v>
      </c>
      <c r="N14" s="6">
        <f>(-8)-(24*L14)+8*(L14)^2-2.6*(L14)^3</f>
        <v>26.6</v>
      </c>
      <c r="O14" s="35">
        <f>(-8)-(24*M14)+8*(M14)^2-2.6*(M14)^3</f>
        <v>-5.1655799227927901E-3</v>
      </c>
      <c r="P14" s="35">
        <f>L14-((M14-L14)/(O14-N14))*N14</f>
        <v>-0.30029295911004139</v>
      </c>
      <c r="Q14" s="35">
        <f>(-8)-(24*P14)+8*((P14)^2)-2.6*((P14)^3)</f>
        <v>-1.1562328392712984E-3</v>
      </c>
      <c r="R14" s="6">
        <f>N14*Q14</f>
        <v>-3.0755793524616538E-2</v>
      </c>
      <c r="S14" s="7">
        <f>ABS(P14-P13)</f>
        <v>1.3587942264126074E-4</v>
      </c>
      <c r="T14" s="8">
        <f>ABS((P14-P13)/P14)</f>
        <v>4.5248953902867953E-4</v>
      </c>
    </row>
    <row r="15" spans="2:20" x14ac:dyDescent="0.25">
      <c r="B15" s="27">
        <v>8</v>
      </c>
      <c r="C15" s="28">
        <f>IF(H14&lt;0,C14,E14)</f>
        <v>-0.3125</v>
      </c>
      <c r="D15" s="28">
        <f>IF(H14&gt;0,D14,E14)</f>
        <v>-0.296875</v>
      </c>
      <c r="E15" s="28">
        <f>(C15+D15)/2</f>
        <v>-0.3046875</v>
      </c>
      <c r="F15" s="28">
        <f>(-8)-(24*C15)+8*(C15)^2-2.6*(C15)^3</f>
        <v>0.360595703125</v>
      </c>
      <c r="G15" s="28">
        <f>(-8)-(24*E15)+8*(E15)^2-2.6*(E15)^3</f>
        <v>0.12871809005737306</v>
      </c>
      <c r="H15" s="28">
        <f>F15*G15</f>
        <v>4.6415190189145507E-2</v>
      </c>
      <c r="I15" s="29">
        <f>ABS(E15-E14)</f>
        <v>7.8125E-3</v>
      </c>
      <c r="J15" s="30">
        <f>ABS((E15-E14)/E15)</f>
        <v>2.564102564102564E-2</v>
      </c>
      <c r="K15" s="5">
        <v>8</v>
      </c>
      <c r="L15" s="6">
        <f>IF(R14&lt;0,L14,P14)</f>
        <v>-1</v>
      </c>
      <c r="M15" s="6">
        <f>IF(R14&gt;0,M14,P14)</f>
        <v>-0.30029295911004139</v>
      </c>
      <c r="N15" s="6">
        <f>(-8)-(24*L15)+8*(L15)^2-2.6*(L15)^3</f>
        <v>26.6</v>
      </c>
      <c r="O15" s="35">
        <f>(-8)-(24*M15)+8*(M15)^2-2.6*(M15)^3</f>
        <v>-1.1562328392712984E-3</v>
      </c>
      <c r="P15" s="35">
        <f>L15-((M15-L15)/(O15-N15))*N15</f>
        <v>-0.30032337223387195</v>
      </c>
      <c r="Q15" s="35">
        <f>(-8)-(24*P15)+8*((P15)^2)-2.6*((P15)^3)</f>
        <v>-2.5879101870986132E-4</v>
      </c>
      <c r="R15" s="6">
        <f>N15*Q15</f>
        <v>-6.8838410976823118E-3</v>
      </c>
      <c r="S15" s="7">
        <f>ABS(P15-P14)</f>
        <v>3.0413123830563826E-5</v>
      </c>
      <c r="T15" s="8">
        <f>ABS((P15-P14)/P15)</f>
        <v>1.0126792198803661E-4</v>
      </c>
    </row>
    <row r="16" spans="2:20" x14ac:dyDescent="0.25">
      <c r="B16" s="27">
        <v>9</v>
      </c>
      <c r="C16" s="28">
        <f>IF(H15&lt;0,C15,E15)</f>
        <v>-0.3046875</v>
      </c>
      <c r="D16" s="28">
        <f>IF(H15&gt;0,D15,E15)</f>
        <v>-0.296875</v>
      </c>
      <c r="E16" s="28">
        <f>(C16+D16)/2</f>
        <v>-0.30078125</v>
      </c>
      <c r="F16" s="28">
        <f>(-8)-(24*C16)+8*(C16)^2-2.6*(C16)^3</f>
        <v>0.12871809005737306</v>
      </c>
      <c r="G16" s="28">
        <f>(-8)-(24*E16)+8*(E16)^2-2.6*(E16)^3</f>
        <v>1.3254749774932864E-2</v>
      </c>
      <c r="H16" s="28">
        <f>F16*G16</f>
        <v>1.7061260752177538E-3</v>
      </c>
      <c r="I16" s="29">
        <f>ABS(E16-E15)</f>
        <v>3.90625E-3</v>
      </c>
      <c r="J16" s="30">
        <f>ABS((E16-E15)/E16)</f>
        <v>1.2987012987012988E-2</v>
      </c>
      <c r="K16" s="5">
        <v>9</v>
      </c>
      <c r="L16" s="6">
        <f>IF(R15&lt;0,L15,P15)</f>
        <v>-1</v>
      </c>
      <c r="M16" s="6">
        <f>IF(R15&gt;0,M15,P15)</f>
        <v>-0.30032337223387195</v>
      </c>
      <c r="N16" s="6">
        <f>(-8)-(24*L16)+8*(L16)^2-2.6*(L16)^3</f>
        <v>26.6</v>
      </c>
      <c r="O16" s="35">
        <f>(-8)-(24*M16)+8*(M16)^2-2.6*(M16)^3</f>
        <v>-2.5879101870986132E-4</v>
      </c>
      <c r="P16" s="35">
        <f>L16-((M16-L16)/(O16-N16))*N16</f>
        <v>-0.30033017931152817</v>
      </c>
      <c r="Q16" s="35">
        <f>(-8)-(24*P16)+8*((P16)^2)-2.6*((P16)^3)</f>
        <v>-5.7922607681393234E-5</v>
      </c>
      <c r="R16" s="6">
        <f>N16*Q16</f>
        <v>-1.5407413643250601E-3</v>
      </c>
      <c r="S16" s="7">
        <f>ABS(P16-P15)</f>
        <v>6.8070776562123569E-6</v>
      </c>
      <c r="T16" s="8">
        <f>ABS((P16-P15)/P16)</f>
        <v>2.2665313462059614E-5</v>
      </c>
    </row>
    <row r="17" spans="2:20" x14ac:dyDescent="0.25">
      <c r="B17" s="27">
        <v>10</v>
      </c>
      <c r="C17" s="28">
        <f>IF(H16&lt;0,C16,E16)</f>
        <v>-0.30078125</v>
      </c>
      <c r="D17" s="28">
        <f>IF(H16&gt;0,D16,E16)</f>
        <v>-0.296875</v>
      </c>
      <c r="E17" s="28">
        <f>(C17+D17)/2</f>
        <v>-0.298828125</v>
      </c>
      <c r="F17" s="28">
        <f>(-8)-(24*C17)+8*(C17)^2-2.6*(C17)^3</f>
        <v>1.3254749774932864E-2</v>
      </c>
      <c r="G17" s="28">
        <f>(-8)-(24*E17)+8*(E17)^2-2.6*(E17)^3</f>
        <v>-4.4358460605144492E-2</v>
      </c>
      <c r="H17" s="28">
        <f>F17*G17</f>
        <v>-5.8796029572240728E-4</v>
      </c>
      <c r="I17" s="29">
        <f>ABS(E17-E16)</f>
        <v>1.953125E-3</v>
      </c>
      <c r="J17" s="30">
        <f>ABS((E17-E16)/E17)</f>
        <v>6.5359477124183009E-3</v>
      </c>
      <c r="K17" s="5">
        <v>10</v>
      </c>
      <c r="L17" s="6">
        <f>IF(R16&lt;0,L16,P16)</f>
        <v>-1</v>
      </c>
      <c r="M17" s="6">
        <f>IF(R16&gt;0,M16,P16)</f>
        <v>-0.30033017931152817</v>
      </c>
      <c r="N17" s="6">
        <f>(-8)-(24*L17)+8*(L17)^2-2.6*(L17)^3</f>
        <v>26.6</v>
      </c>
      <c r="O17" s="35">
        <f>(-8)-(24*M17)+8*(M17)^2-2.6*(M17)^3</f>
        <v>-5.7922607681393234E-5</v>
      </c>
      <c r="P17" s="35">
        <f>L17-((M17-L17)/(O17-N17))*N17</f>
        <v>-0.30033170286838085</v>
      </c>
      <c r="Q17" s="35">
        <f>(-8)-(24*P17)+8*((P17)^2)-2.6*((P17)^3)</f>
        <v>-1.2964205099622039E-5</v>
      </c>
      <c r="R17" s="6">
        <f>N17*Q17</f>
        <v>-3.4484785564994626E-4</v>
      </c>
      <c r="S17" s="7">
        <f>ABS(P17-P16)</f>
        <v>1.5235568526783538E-6</v>
      </c>
      <c r="T17" s="8">
        <f>ABS((P17-P16)/P17)</f>
        <v>5.0729138420196903E-6</v>
      </c>
    </row>
    <row r="18" spans="2:20" ht="15.75" thickBot="1" x14ac:dyDescent="0.3">
      <c r="B18" s="9">
        <v>11</v>
      </c>
      <c r="C18" s="10">
        <f>IF(H17&lt;0,C17,E17)</f>
        <v>-0.30078125</v>
      </c>
      <c r="D18" s="10">
        <f>IF(H17&gt;0,D17,E17)</f>
        <v>-0.298828125</v>
      </c>
      <c r="E18" s="10">
        <f>(C18+D18)/2</f>
        <v>-0.2998046875</v>
      </c>
      <c r="F18" s="10">
        <f>(-8)-(24*C18)+8*(C18)^2-2.6*(C18)^3</f>
        <v>1.3254749774932864E-2</v>
      </c>
      <c r="G18" s="10">
        <f>(-8)-(24*E18)+8*(E18)^2-2.6*(E18)^3</f>
        <v>-1.5561714954674247E-2</v>
      </c>
      <c r="H18" s="10">
        <f>F18*G18</f>
        <v>-2.0626663779303785E-4</v>
      </c>
      <c r="I18" s="11">
        <f>ABS(E18-E17)</f>
        <v>9.765625E-4</v>
      </c>
      <c r="J18" s="12">
        <f>ABS((E18-E17)/E18)</f>
        <v>3.2573289902280132E-3</v>
      </c>
      <c r="K18" s="9">
        <v>11</v>
      </c>
      <c r="L18" s="10">
        <f>IF(R17&lt;0,L17,P17)</f>
        <v>-1</v>
      </c>
      <c r="M18" s="10">
        <f>IF(R17&gt;0,M17,P17)</f>
        <v>-0.30033170286838085</v>
      </c>
      <c r="N18" s="10">
        <f>(-8)-(24*L18)+8*(L18)^2-2.6*(L18)^3</f>
        <v>26.6</v>
      </c>
      <c r="O18" s="10">
        <f>(-8)-(24*M18)+8*(M18)^2-2.6*(M18)^3</f>
        <v>-1.2964205099622039E-5</v>
      </c>
      <c r="P18" s="36">
        <f>L18-((M18-L18)/(O18-N18))*N18</f>
        <v>-0.30033204386984269</v>
      </c>
      <c r="Q18" s="36">
        <f>(-8)-(24*P18)+8*((P18)^2)-2.6*((P18)^3)</f>
        <v>-2.9016393380959515E-6</v>
      </c>
      <c r="R18" s="10">
        <f>N18*Q18</f>
        <v>-7.7183606393352316E-5</v>
      </c>
      <c r="S18" s="11">
        <f>ABS(P18-P17)</f>
        <v>3.4100146184545821E-7</v>
      </c>
      <c r="T18" s="12">
        <f>ABS((P18-P17)/P18)</f>
        <v>1.1354148476851865E-6</v>
      </c>
    </row>
  </sheetData>
  <mergeCells count="10">
    <mergeCell ref="B6:B7"/>
    <mergeCell ref="C6:H6"/>
    <mergeCell ref="C2:T4"/>
    <mergeCell ref="I6:J6"/>
    <mergeCell ref="B5:J5"/>
    <mergeCell ref="K5:T5"/>
    <mergeCell ref="K6:K7"/>
    <mergeCell ref="L6:R6"/>
    <mergeCell ref="S6:T6"/>
    <mergeCell ref="B2:B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7"/>
  <sheetViews>
    <sheetView workbookViewId="0">
      <selection activeCell="R14" sqref="R14"/>
    </sheetView>
  </sheetViews>
  <sheetFormatPr defaultRowHeight="15" x14ac:dyDescent="0.25"/>
  <sheetData>
    <row r="1" spans="2:16" ht="15.75" thickBot="1" x14ac:dyDescent="0.3"/>
    <row r="2" spans="2:16" x14ac:dyDescent="0.25">
      <c r="B2" s="67" t="s">
        <v>15</v>
      </c>
      <c r="C2" s="70" t="s">
        <v>24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2"/>
    </row>
    <row r="3" spans="2:16" ht="15.75" thickBot="1" x14ac:dyDescent="0.3">
      <c r="B3" s="68"/>
      <c r="C3" s="73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5"/>
    </row>
    <row r="4" spans="2:16" x14ac:dyDescent="0.25">
      <c r="B4" s="68"/>
      <c r="C4" s="76" t="s">
        <v>19</v>
      </c>
      <c r="D4" s="71"/>
      <c r="E4" s="71"/>
      <c r="F4" s="71"/>
      <c r="G4" s="71"/>
      <c r="H4" s="72"/>
      <c r="I4" s="80" t="s">
        <v>25</v>
      </c>
      <c r="J4" s="71"/>
      <c r="K4" s="71"/>
      <c r="L4" s="71"/>
      <c r="M4" s="71"/>
      <c r="N4" s="71"/>
      <c r="O4" s="71"/>
      <c r="P4" s="72"/>
    </row>
    <row r="5" spans="2:16" ht="15.75" thickBot="1" x14ac:dyDescent="0.3">
      <c r="B5" s="69"/>
      <c r="C5" s="73"/>
      <c r="D5" s="74"/>
      <c r="E5" s="74"/>
      <c r="F5" s="74"/>
      <c r="G5" s="74"/>
      <c r="H5" s="75"/>
      <c r="I5" s="81"/>
      <c r="J5" s="82"/>
      <c r="K5" s="82"/>
      <c r="L5" s="82"/>
      <c r="M5" s="82"/>
      <c r="N5" s="82"/>
      <c r="O5" s="82"/>
      <c r="P5" s="83"/>
    </row>
    <row r="6" spans="2:16" ht="15.75" thickBot="1" x14ac:dyDescent="0.3">
      <c r="B6" s="77" t="s">
        <v>16</v>
      </c>
      <c r="C6" s="78"/>
      <c r="D6" s="78"/>
      <c r="E6" s="78"/>
      <c r="F6" s="78"/>
      <c r="G6" s="78"/>
      <c r="H6" s="79"/>
      <c r="I6" s="60" t="s">
        <v>20</v>
      </c>
      <c r="J6" s="61"/>
      <c r="K6" s="61"/>
      <c r="L6" s="61"/>
      <c r="M6" s="61"/>
      <c r="N6" s="61"/>
      <c r="O6" s="61"/>
      <c r="P6" s="62"/>
    </row>
    <row r="7" spans="2:16" x14ac:dyDescent="0.25">
      <c r="B7" s="84" t="s">
        <v>1</v>
      </c>
      <c r="C7" s="86" t="s">
        <v>11</v>
      </c>
      <c r="D7" s="86"/>
      <c r="E7" s="86"/>
      <c r="F7" s="86"/>
      <c r="G7" s="86" t="s">
        <v>8</v>
      </c>
      <c r="H7" s="87"/>
      <c r="I7" s="63" t="s">
        <v>1</v>
      </c>
      <c r="J7" s="65" t="s">
        <v>11</v>
      </c>
      <c r="K7" s="65"/>
      <c r="L7" s="65"/>
      <c r="M7" s="65"/>
      <c r="N7" s="65"/>
      <c r="O7" s="65" t="s">
        <v>8</v>
      </c>
      <c r="P7" s="66"/>
    </row>
    <row r="8" spans="2:16" ht="15.75" thickBot="1" x14ac:dyDescent="0.3">
      <c r="B8" s="85"/>
      <c r="C8" s="47" t="s">
        <v>2</v>
      </c>
      <c r="D8" s="47" t="s">
        <v>6</v>
      </c>
      <c r="E8" s="47" t="s">
        <v>17</v>
      </c>
      <c r="F8" s="47" t="s">
        <v>18</v>
      </c>
      <c r="G8" s="47" t="s">
        <v>9</v>
      </c>
      <c r="H8" s="48" t="s">
        <v>10</v>
      </c>
      <c r="I8" s="64"/>
      <c r="J8" s="49" t="s">
        <v>21</v>
      </c>
      <c r="K8" s="49" t="s">
        <v>2</v>
      </c>
      <c r="L8" s="49" t="s">
        <v>22</v>
      </c>
      <c r="M8" s="49" t="s">
        <v>6</v>
      </c>
      <c r="N8" s="49" t="s">
        <v>18</v>
      </c>
      <c r="O8" s="49" t="s">
        <v>9</v>
      </c>
      <c r="P8" s="50" t="s">
        <v>10</v>
      </c>
    </row>
    <row r="9" spans="2:16" x14ac:dyDescent="0.25">
      <c r="B9" s="13">
        <v>0</v>
      </c>
      <c r="C9" s="14">
        <v>3.8</v>
      </c>
      <c r="D9" s="14">
        <f>(C9^3)-4*(C9^2)+8*C9-6.3</f>
        <v>21.211999999999993</v>
      </c>
      <c r="E9" s="14">
        <f>3*(C9^2)-8*C9+8</f>
        <v>20.92</v>
      </c>
      <c r="F9" s="14">
        <f>C9-(D9/E9)</f>
        <v>2.7860420650095605</v>
      </c>
      <c r="G9" s="15"/>
      <c r="H9" s="16"/>
      <c r="I9" s="39">
        <v>0</v>
      </c>
      <c r="J9" s="40">
        <v>2.8</v>
      </c>
      <c r="K9" s="40">
        <v>3.8</v>
      </c>
      <c r="L9" s="40">
        <f>(J9^3)-4*(J9^2)+8*J9-6.3</f>
        <v>6.6919999999999975</v>
      </c>
      <c r="M9" s="40">
        <f>(K9^3)-4*(K9^2)+8*K9-6.3</f>
        <v>21.211999999999993</v>
      </c>
      <c r="N9" s="40">
        <f>K9-((M9*(K9-J9))/(M9-L9))</f>
        <v>2.3391184573002755</v>
      </c>
      <c r="O9" s="41">
        <f>ABS(K9-J9)</f>
        <v>1</v>
      </c>
      <c r="P9" s="42">
        <f>ABS((K9-J9)/K9)</f>
        <v>0.26315789473684209</v>
      </c>
    </row>
    <row r="10" spans="2:16" x14ac:dyDescent="0.25">
      <c r="B10" s="17">
        <v>1</v>
      </c>
      <c r="C10" s="18">
        <f>F9</f>
        <v>2.7860420650095605</v>
      </c>
      <c r="D10" s="18">
        <f>(C10^3)-4*(C10^2)+8*C10-6.3</f>
        <v>6.5655581389236426</v>
      </c>
      <c r="E10" s="18">
        <f>3*(C10^2)-8*C10+8</f>
        <v>8.9977546439317244</v>
      </c>
      <c r="F10" s="18">
        <f>C10-(D10/E10)</f>
        <v>2.0563535595165159</v>
      </c>
      <c r="G10" s="19">
        <f>ABS(C10-C9)</f>
        <v>1.0139579349904393</v>
      </c>
      <c r="H10" s="20">
        <f>ABS((C10-C9)/C10)</f>
        <v>0.3639420767277467</v>
      </c>
      <c r="I10" s="43">
        <v>1</v>
      </c>
      <c r="J10" s="44">
        <f>K9</f>
        <v>3.8</v>
      </c>
      <c r="K10" s="44">
        <f>N9</f>
        <v>2.3391184573002755</v>
      </c>
      <c r="L10" s="44">
        <f>(J10^3)-4*(J10^2)+8*J10-6.3</f>
        <v>21.211999999999993</v>
      </c>
      <c r="M10" s="44">
        <f>(K10^3)-4*(K10^2)+8*K10-6.3</f>
        <v>3.3254755583310951</v>
      </c>
      <c r="N10" s="44">
        <f>K10-((M10*(K10-J10))/(M10-L10))</f>
        <v>2.0675103044862304</v>
      </c>
      <c r="O10" s="45">
        <f t="shared" ref="O10:O16" si="0">ABS(K10-J10)</f>
        <v>1.4608815426997244</v>
      </c>
      <c r="P10" s="46">
        <f t="shared" ref="P10:P14" si="1">ABS((K10-J10)/K10)</f>
        <v>0.6245436344364621</v>
      </c>
    </row>
    <row r="11" spans="2:16" x14ac:dyDescent="0.25">
      <c r="B11" s="13">
        <v>2</v>
      </c>
      <c r="C11" s="18">
        <f t="shared" ref="C11:C15" si="2">F10</f>
        <v>2.0563535595165159</v>
      </c>
      <c r="D11" s="18">
        <f t="shared" ref="D11:D15" si="3">(C11^3)-4*(C11^2)+8*C11-6.3</f>
        <v>1.9319446487392833</v>
      </c>
      <c r="E11" s="18">
        <f t="shared" ref="E11:E15" si="4">3*(C11^2)-8*C11+8</f>
        <v>4.2349414090766082</v>
      </c>
      <c r="F11" s="18">
        <f t="shared" ref="F11:F15" si="5">C11-(D11/E11)</f>
        <v>1.6001619709862447</v>
      </c>
      <c r="G11" s="19">
        <f t="shared" ref="G11:G17" si="6">ABS(C11-C10)</f>
        <v>0.72968850549304465</v>
      </c>
      <c r="H11" s="20">
        <f t="shared" ref="H11:H17" si="7">ABS((C11-C10)/C11)</f>
        <v>0.35484583967389682</v>
      </c>
      <c r="I11" s="43">
        <v>2</v>
      </c>
      <c r="J11" s="44">
        <f>K10</f>
        <v>2.3391184573002755</v>
      </c>
      <c r="K11" s="44">
        <f>N10</f>
        <v>2.0675103044862304</v>
      </c>
      <c r="L11" s="44">
        <f>(J11^3)-4*(J11^2)+8*J11-6.3</f>
        <v>3.3254755583310951</v>
      </c>
      <c r="M11" s="44">
        <f>(K11^3)-4*(K11^2)+8*K11-6.3</f>
        <v>1.9794641881145187</v>
      </c>
      <c r="N11" s="44">
        <f>K11-((M11*(K11-J11))/(M11-L11))</f>
        <v>1.668079346032417</v>
      </c>
      <c r="O11" s="41">
        <f t="shared" ref="O11:O17" si="8">ABS(K11-J11)</f>
        <v>0.27160815281404505</v>
      </c>
      <c r="P11" s="42">
        <f t="shared" ref="P11:P17" si="9">ABS((K11-J11)/K11)</f>
        <v>0.13136967309168443</v>
      </c>
    </row>
    <row r="12" spans="2:16" x14ac:dyDescent="0.25">
      <c r="B12" s="17">
        <v>3</v>
      </c>
      <c r="C12" s="18">
        <f t="shared" si="2"/>
        <v>1.6001619709862447</v>
      </c>
      <c r="D12" s="18">
        <f t="shared" si="3"/>
        <v>0.35646649743231507</v>
      </c>
      <c r="E12" s="18">
        <f t="shared" si="4"/>
        <v>2.8802592322817926</v>
      </c>
      <c r="F12" s="18">
        <f t="shared" si="5"/>
        <v>1.4764000215627144</v>
      </c>
      <c r="G12" s="19">
        <f t="shared" si="6"/>
        <v>0.4561915885302712</v>
      </c>
      <c r="H12" s="20">
        <f t="shared" si="7"/>
        <v>0.28509088254928455</v>
      </c>
      <c r="I12" s="43">
        <v>3</v>
      </c>
      <c r="J12" s="44">
        <f>K11</f>
        <v>2.0675103044862304</v>
      </c>
      <c r="K12" s="44">
        <f>N11</f>
        <v>1.668079346032417</v>
      </c>
      <c r="L12" s="44">
        <f>(J12^3)-4*(J12^2)+8*J12-6.3</f>
        <v>1.9794641881145187</v>
      </c>
      <c r="M12" s="44">
        <f>(K12^3)-4*(K12^2)+8*K12-6.3</f>
        <v>0.55609188843132529</v>
      </c>
      <c r="N12" s="44">
        <f>K12-((M12*(K12-J12))/(M12-L12))</f>
        <v>1.5120271901530637</v>
      </c>
      <c r="O12" s="41">
        <f t="shared" si="8"/>
        <v>0.39943095845381338</v>
      </c>
      <c r="P12" s="42">
        <f t="shared" si="9"/>
        <v>0.2394556106721622</v>
      </c>
    </row>
    <row r="13" spans="2:16" x14ac:dyDescent="0.25">
      <c r="B13" s="13">
        <v>4</v>
      </c>
      <c r="C13" s="18">
        <f t="shared" si="2"/>
        <v>1.4764000215627144</v>
      </c>
      <c r="D13" s="18">
        <f t="shared" si="3"/>
        <v>1.0365394568613517E-2</v>
      </c>
      <c r="E13" s="18">
        <f t="shared" si="4"/>
        <v>2.7280708985094364</v>
      </c>
      <c r="F13" s="18">
        <f t="shared" si="5"/>
        <v>1.4726004888693827</v>
      </c>
      <c r="G13" s="19">
        <f t="shared" si="6"/>
        <v>0.12376194942353025</v>
      </c>
      <c r="H13" s="20">
        <f t="shared" si="7"/>
        <v>8.3826840704413458E-2</v>
      </c>
      <c r="I13" s="43">
        <v>4</v>
      </c>
      <c r="J13" s="44">
        <f>K12</f>
        <v>1.668079346032417</v>
      </c>
      <c r="K13" s="44">
        <f>N12</f>
        <v>1.5120271901530637</v>
      </c>
      <c r="L13" s="44">
        <f>(J13^3)-4*(J13^2)+8*J13-6.3</f>
        <v>0.55609188843132529</v>
      </c>
      <c r="M13" s="44">
        <f>(K13^3)-4*(K13^2)+8*K13-6.3</f>
        <v>0.10814883934519504</v>
      </c>
      <c r="N13" s="44">
        <f>K13-((M13*(K13-J13))/(M13-L13))</f>
        <v>1.4743508391747446</v>
      </c>
      <c r="O13" s="41">
        <f t="shared" si="8"/>
        <v>0.15605215587935328</v>
      </c>
      <c r="P13" s="42">
        <f t="shared" si="9"/>
        <v>0.10320724183773176</v>
      </c>
    </row>
    <row r="14" spans="2:16" x14ac:dyDescent="0.25">
      <c r="B14" s="17">
        <v>5</v>
      </c>
      <c r="C14" s="18">
        <f t="shared" si="2"/>
        <v>1.4726004888693827</v>
      </c>
      <c r="D14" s="18">
        <f t="shared" si="3"/>
        <v>6.1412729515097908E-6</v>
      </c>
      <c r="E14" s="18">
        <f t="shared" si="4"/>
        <v>2.7248526884999738</v>
      </c>
      <c r="F14" s="18">
        <f t="shared" si="5"/>
        <v>1.4725982350693965</v>
      </c>
      <c r="G14" s="19">
        <f t="shared" si="6"/>
        <v>3.7995326933317752E-3</v>
      </c>
      <c r="H14" s="20">
        <f t="shared" si="7"/>
        <v>2.5801517261813075E-3</v>
      </c>
      <c r="I14" s="43">
        <v>5</v>
      </c>
      <c r="J14" s="44">
        <f>K13</f>
        <v>1.5120271901530637</v>
      </c>
      <c r="K14" s="44">
        <f>N13</f>
        <v>1.4743508391747446</v>
      </c>
      <c r="L14" s="44">
        <f>(J14^3)-4*(J14^2)+8*J14-6.3</f>
        <v>0.10814883934519504</v>
      </c>
      <c r="M14" s="44">
        <f>(K14^3)-4*(K14^2)+8*K14-6.3</f>
        <v>4.7768734002238133E-3</v>
      </c>
      <c r="N14" s="44">
        <f>K14-((M14*(K14-J14))/(M14-L14))</f>
        <v>1.4726097950032364</v>
      </c>
      <c r="O14" s="41">
        <f t="shared" si="8"/>
        <v>3.7676350978319118E-2</v>
      </c>
      <c r="P14" s="42">
        <f t="shared" si="9"/>
        <v>2.5554535580831043E-2</v>
      </c>
    </row>
    <row r="15" spans="2:16" x14ac:dyDescent="0.25">
      <c r="B15" s="51">
        <v>6</v>
      </c>
      <c r="C15" s="6">
        <f t="shared" si="2"/>
        <v>1.4725982350693965</v>
      </c>
      <c r="D15" s="6">
        <f t="shared" si="3"/>
        <v>2.1218582446635992E-12</v>
      </c>
      <c r="E15" s="6">
        <f t="shared" si="4"/>
        <v>2.7248508052333325</v>
      </c>
      <c r="F15" s="6">
        <f t="shared" si="5"/>
        <v>1.4725982350686178</v>
      </c>
      <c r="G15" s="7">
        <f t="shared" si="6"/>
        <v>2.2537999861960145E-6</v>
      </c>
      <c r="H15" s="8">
        <f t="shared" si="7"/>
        <v>1.5304921142254416E-6</v>
      </c>
      <c r="I15" s="43">
        <v>6</v>
      </c>
      <c r="J15" s="44">
        <f>K14</f>
        <v>1.4743508391747446</v>
      </c>
      <c r="K15" s="44">
        <f>N14</f>
        <v>1.4726097950032364</v>
      </c>
      <c r="L15" s="44">
        <f>(J15^3)-4*(J15^2)+8*J15-6.3</f>
        <v>4.7768734002238133E-3</v>
      </c>
      <c r="M15" s="44">
        <f>(K15^3)-4*(K15^2)+8*K15-6.3</f>
        <v>3.1499152986391721E-5</v>
      </c>
      <c r="N15" s="44">
        <f>K15-((M15*(K15-J15))/(M15-L15))</f>
        <v>1.4725982381873022</v>
      </c>
      <c r="O15" s="41">
        <f t="shared" si="8"/>
        <v>1.7410441715082214E-3</v>
      </c>
      <c r="P15" s="42">
        <f t="shared" si="9"/>
        <v>1.1822847962955421E-3</v>
      </c>
    </row>
    <row r="16" spans="2:16" x14ac:dyDescent="0.25">
      <c r="B16" s="5">
        <v>7</v>
      </c>
      <c r="C16" s="6">
        <f>F15</f>
        <v>1.4725982350686178</v>
      </c>
      <c r="D16" s="6">
        <f>(C16^3)-4*(C16^2)+8*C16-6.3</f>
        <v>0</v>
      </c>
      <c r="E16" s="6">
        <f>3*(C16^2)-8*C16+8</f>
        <v>2.7248508052326814</v>
      </c>
      <c r="F16" s="6">
        <f>C16-(D16/E16)</f>
        <v>1.4725982350686178</v>
      </c>
      <c r="G16" s="7">
        <f t="shared" si="6"/>
        <v>7.787104294720848E-13</v>
      </c>
      <c r="H16" s="8">
        <f t="shared" si="7"/>
        <v>5.2880032783402035E-13</v>
      </c>
      <c r="I16" s="37">
        <v>7</v>
      </c>
      <c r="J16" s="6">
        <f>K15</f>
        <v>1.4726097950032364</v>
      </c>
      <c r="K16" s="6">
        <f>N15</f>
        <v>1.4725982381873022</v>
      </c>
      <c r="L16" s="6">
        <f>(J16^3)-4*(J16^2)+8*J16-6.3</f>
        <v>3.1499152986391721E-5</v>
      </c>
      <c r="M16" s="6">
        <f>(K16^3)-4*(K16^2)+8*K16-6.3</f>
        <v>8.4979507875004856E-9</v>
      </c>
      <c r="N16" s="6">
        <f>K16-((M16*(K16-J16))/(M16-L16))</f>
        <v>1.4725982350686229</v>
      </c>
      <c r="O16" s="105">
        <f t="shared" si="8"/>
        <v>1.1556815934232745E-5</v>
      </c>
      <c r="P16" s="106">
        <f t="shared" si="9"/>
        <v>7.847908298775795E-6</v>
      </c>
    </row>
    <row r="17" spans="2:16" ht="15.75" thickBot="1" x14ac:dyDescent="0.3">
      <c r="B17" s="52">
        <v>8</v>
      </c>
      <c r="C17" s="10">
        <f>F16</f>
        <v>1.4725982350686178</v>
      </c>
      <c r="D17" s="10">
        <f>(C17^3)-4*(C17^2)+8*C17-6.3</f>
        <v>0</v>
      </c>
      <c r="E17" s="10">
        <f>3*(C17^2)-8*C17+8</f>
        <v>2.7248508052326814</v>
      </c>
      <c r="F17" s="10">
        <f>C17-(D17/E17)</f>
        <v>1.4725982350686178</v>
      </c>
      <c r="G17" s="11">
        <f t="shared" si="6"/>
        <v>0</v>
      </c>
      <c r="H17" s="12">
        <f t="shared" si="7"/>
        <v>0</v>
      </c>
      <c r="I17" s="38">
        <v>8</v>
      </c>
      <c r="J17" s="10">
        <f>K16</f>
        <v>1.4725982381873022</v>
      </c>
      <c r="K17" s="10">
        <f>N16</f>
        <v>1.4725982350686229</v>
      </c>
      <c r="L17" s="10">
        <f>(J17^3)-4*(J17^2)+8*J17-6.3</f>
        <v>8.4979507875004856E-9</v>
      </c>
      <c r="M17" s="10">
        <f>(K17^3)-4*(K17^2)+8*K17-6.3</f>
        <v>1.5099033134902129E-14</v>
      </c>
      <c r="N17" s="10">
        <f>K17-((M17*(K17-J17))/(M17-L17))</f>
        <v>1.4725982350686173</v>
      </c>
      <c r="O17" s="107">
        <f t="shared" si="8"/>
        <v>3.1186793147952585E-9</v>
      </c>
      <c r="P17" s="108">
        <f t="shared" si="9"/>
        <v>2.1178073153468967E-9</v>
      </c>
    </row>
  </sheetData>
  <mergeCells count="12">
    <mergeCell ref="J7:N7"/>
    <mergeCell ref="O7:P7"/>
    <mergeCell ref="B7:B8"/>
    <mergeCell ref="C7:F7"/>
    <mergeCell ref="G7:H7"/>
    <mergeCell ref="B2:B5"/>
    <mergeCell ref="C2:P3"/>
    <mergeCell ref="C4:H5"/>
    <mergeCell ref="B6:H6"/>
    <mergeCell ref="I4:P5"/>
    <mergeCell ref="I6:P6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No. 1 Folio</vt:lpstr>
      <vt:lpstr>No. 1</vt:lpstr>
      <vt:lpstr>No.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2026-10-04T08:07:02Z</dcterms:created>
  <dcterms:modified xsi:type="dcterms:W3CDTF">2026-10-14T15:04:46Z</dcterms:modified>
</cp:coreProperties>
</file>