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 activeTab="1"/>
  </bookViews>
  <sheets>
    <sheet name="香港REITS好价格" sheetId="3" r:id="rId1"/>
    <sheet name="美国REITS的好价格" sheetId="4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TTM股息/最新价格*100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L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1.03+1.0+1.0+0.97=4</t>
        </r>
      </text>
    </comment>
    <comment ref="M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0.97+0.93+0.93+0.9=3.73</t>
        </r>
      </text>
    </comment>
    <comment ref="N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0.9+0.86+0.86+0.83=3.45</t>
        </r>
      </text>
    </comment>
    <comment ref="O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0.83+0.8*3=3.23</t>
        </r>
      </text>
    </comment>
    <comment ref="P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0.77*3+0.74=3.05</t>
        </r>
      </text>
    </comment>
    <comment ref="F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2018年财报</t>
        </r>
      </text>
    </comment>
    <comment ref="K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2018到2015平均值</t>
        </r>
      </text>
    </comment>
    <comment ref="L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1.52*4=6.08</t>
        </r>
      </text>
    </comment>
    <comment ref="M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1.47*4=5.88</t>
        </r>
      </text>
    </comment>
    <comment ref="N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1.42*4=5.68</t>
        </r>
      </text>
    </comment>
    <comment ref="O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1.35*4=5.4</t>
        </r>
      </text>
    </comment>
    <comment ref="P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1.25*4=5</t>
        </r>
      </text>
    </comment>
    <comment ref="F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2018年财报</t>
        </r>
      </text>
    </comment>
    <comment ref="K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2018-2017平均值</t>
        </r>
      </text>
    </comment>
    <comment ref="L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0.215*3+0.235=0.94</t>
        </r>
      </text>
    </comment>
    <comment ref="M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0.2*3+0.215=0.815</t>
        </r>
      </text>
    </comment>
    <comment ref="N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0.85+0.19*3=1.42</t>
        </r>
      </text>
    </comment>
    <comment ref="O6" authorId="0">
      <text>
        <r>
          <rPr>
            <b/>
            <sz val="9"/>
            <rFont val="宋体"/>
            <charset val="134"/>
          </rPr>
          <t xml:space="preserve">Administrat
</t>
        </r>
        <r>
          <rPr>
            <sz val="9"/>
            <rFont val="宋体"/>
            <charset val="134"/>
          </rPr>
          <t>0.18*3+0.19=0.73</t>
        </r>
      </text>
    </comment>
    <comment ref="P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0.2+0.18+0.17*3=0.89</t>
        </r>
      </text>
    </comment>
    <comment ref="L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0.5675*4=2.27</t>
        </r>
      </text>
    </comment>
    <comment ref="M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0.54*4=2.16</t>
        </r>
      </text>
    </comment>
    <comment ref="N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0.50375*4=2.015</t>
        </r>
      </text>
    </comment>
    <comment ref="O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3+8+0.50375*3=12.51115,8和3为特别息不算在内我们暂定为0.50375*4=2.015</t>
        </r>
      </text>
    </comment>
    <comment ref="P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0.5525*4=2.21</t>
        </r>
      </text>
    </comment>
    <comment ref="F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2018年财报</t>
        </r>
      </text>
    </comment>
    <comment ref="K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2018到2015年资产负债率</t>
        </r>
      </text>
    </comment>
    <comment ref="L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1.95*4=7.8</t>
        </r>
      </text>
    </comment>
    <comment ref="M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1.86*4=7.44</t>
        </r>
      </text>
    </comment>
    <comment ref="N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1.75*4=7</t>
        </r>
      </text>
    </comment>
    <comment ref="O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1.6*4=6.4</t>
        </r>
      </text>
    </comment>
    <comment ref="P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1.44*4=5.76</t>
        </r>
      </text>
    </comment>
    <comment ref="K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2018到2015资产负债率</t>
        </r>
      </text>
    </comment>
    <comment ref="L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0.2*4+0.05=0.85</t>
        </r>
      </text>
    </comment>
    <comment ref="M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0.2*4+0.05=0.85</t>
        </r>
      </text>
    </comment>
    <comment ref="N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0.2*5+0.05=1.05</t>
        </r>
      </text>
    </comment>
    <comment ref="O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0.2*4+0.05=0.85</t>
        </r>
      </text>
    </comment>
    <comment ref="P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0.2*4=0.8</t>
        </r>
      </text>
    </comment>
    <comment ref="L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0.96*4=3.84</t>
        </r>
      </text>
    </comment>
    <comment ref="M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0.9225*4=3.84</t>
        </r>
      </text>
    </comment>
    <comment ref="N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0.87*4=3.69</t>
        </r>
      </text>
    </comment>
    <comment ref="O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0.82*4=3.28</t>
        </r>
      </text>
    </comment>
    <comment ref="P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0.77*4=3.08</t>
        </r>
      </text>
    </comment>
    <comment ref="F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2018年财报</t>
        </r>
      </text>
    </comment>
    <comment ref="K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2018到2015年财报</t>
        </r>
      </text>
    </comment>
    <comment ref="L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0.2275+0.227*3+0.2265*3+0.226*3+0.2255*2=2.717</t>
        </r>
      </text>
    </comment>
    <comment ref="M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0.221+0.2205*3+0.22*3+0.2195*3+0.219*2=2.639</t>
        </r>
      </text>
    </comment>
    <comment ref="N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0.2125+0.212*4+0.211*5+0.2105+0.2025=2.5285</t>
        </r>
      </text>
    </comment>
    <comment ref="O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0.2025+0.202*3+0.2015+0.1995*2+0.199*3+0.1985*2=2.403</t>
        </r>
      </text>
    </comment>
    <comment ref="P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0.191+0.1905*3+0.19*3+0.1895*3+0.189*2=2.279</t>
        </r>
      </text>
    </comment>
    <comment ref="L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0.53*4=2.12</t>
        </r>
      </text>
    </comment>
    <comment ref="M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0.48*4=1.92</t>
        </r>
      </text>
    </comment>
    <comment ref="N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0.44*4=1.76</t>
        </r>
      </text>
    </comment>
    <comment ref="O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0.42*4=1.68</t>
        </r>
      </text>
    </comment>
    <comment ref="P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0.4+0.4+0.36+0.36=1.52</t>
        </r>
      </text>
    </comment>
    <comment ref="F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2018年的财报</t>
        </r>
      </text>
    </comment>
    <comment ref="K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18年到2015年的平均值</t>
        </r>
      </text>
    </comment>
    <comment ref="L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2*4=8</t>
        </r>
      </text>
    </comment>
    <comment ref="M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2*4=8</t>
        </r>
      </text>
    </comment>
    <comment ref="N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2*4=8</t>
        </r>
      </text>
    </comment>
    <comment ref="O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2+1.8*2+1.7=7.3</t>
        </r>
      </text>
    </comment>
    <comment ref="P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1.7*3+1.4=6.5</t>
        </r>
      </text>
    </comment>
    <comment ref="L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0.584*4=2.34</t>
        </r>
      </text>
    </comment>
    <comment ref="M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0.555*4=2.22</t>
        </r>
      </text>
    </comment>
    <comment ref="N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0.53*3+0.51=2.1</t>
        </r>
      </text>
    </comment>
    <comment ref="O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0.5*4=2</t>
        </r>
      </text>
    </comment>
    <comment ref="P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0.485*4=1.94</t>
        </r>
      </text>
    </comment>
    <comment ref="F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2018年财报</t>
        </r>
      </text>
    </comment>
    <comment ref="K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18到15平均值大于50%淘汰</t>
        </r>
      </text>
    </comment>
    <comment ref="F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1.03+1.0+1.0+0.97=4</t>
        </r>
      </text>
    </comment>
    <comment ref="J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TTM股息/当前价格*100</t>
        </r>
      </text>
    </comment>
    <comment ref="F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1.52*4=6.08</t>
        </r>
      </text>
    </comment>
    <comment ref="F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0.215*3+0.235=0.94</t>
        </r>
      </text>
    </comment>
    <comment ref="F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0.5675*4=2.27</t>
        </r>
      </text>
    </comment>
    <comment ref="F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1.95*4=7.8</t>
        </r>
      </text>
    </comment>
    <comment ref="F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0.2*4+0.05=0.85</t>
        </r>
      </text>
    </comment>
    <comment ref="F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0.96*4=3.84</t>
        </r>
      </text>
    </comment>
    <comment ref="F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0.2275+0.227*3+0.2265*3+0.226*3+0.2255*2=2.717</t>
        </r>
      </text>
    </comment>
    <comment ref="F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0.53*4=2.12</t>
        </r>
      </text>
    </comment>
    <comment ref="F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2*4=8</t>
        </r>
      </text>
    </comment>
    <comment ref="F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0.584*4=2.34</t>
        </r>
      </text>
    </comment>
  </commentList>
</comments>
</file>

<file path=xl/sharedStrings.xml><?xml version="1.0" encoding="utf-8"?>
<sst xmlns="http://schemas.openxmlformats.org/spreadsheetml/2006/main" count="192" uniqueCount="102">
  <si>
    <t>第一题：香港REITS的价格   香港REITS平均动态分红率合理波动之间：5%-10%。</t>
  </si>
  <si>
    <t>香港REITS的买入的2个标准：      1、平均动态分红率大于10%。2、目标REITS分红率大于10%。</t>
  </si>
  <si>
    <t>序号</t>
  </si>
  <si>
    <t>代码</t>
  </si>
  <si>
    <t>名称</t>
  </si>
  <si>
    <t>最新价格</t>
  </si>
  <si>
    <t>TTM股息</t>
  </si>
  <si>
    <t>标准分红率</t>
  </si>
  <si>
    <t>好价格</t>
  </si>
  <si>
    <t>目标REITS分红率%</t>
  </si>
  <si>
    <t>买进时期</t>
  </si>
  <si>
    <t>01881</t>
  </si>
  <si>
    <t>富豪产业信托</t>
  </si>
  <si>
    <t>不适合</t>
  </si>
  <si>
    <t>00435</t>
  </si>
  <si>
    <t>阳光房地产基金</t>
  </si>
  <si>
    <t>汇贤产业信托</t>
  </si>
  <si>
    <t>01275</t>
  </si>
  <si>
    <t>开元产业信托</t>
  </si>
  <si>
    <t>01426</t>
  </si>
  <si>
    <t>春泉产业信托</t>
  </si>
  <si>
    <t>00405</t>
  </si>
  <si>
    <t>越秀房产信托基金</t>
  </si>
  <si>
    <t>00823</t>
  </si>
  <si>
    <t>领展房产基金</t>
  </si>
  <si>
    <t>00778</t>
  </si>
  <si>
    <t>置富产业信托</t>
  </si>
  <si>
    <t>00808</t>
  </si>
  <si>
    <t>泓富产业信托</t>
  </si>
  <si>
    <t>02778</t>
  </si>
  <si>
    <t>冠君产业信托</t>
  </si>
  <si>
    <t>平均动态分红率</t>
  </si>
  <si>
    <t>当所有REITS平均动态分红率小于5%的时候就是卖出的时候。</t>
  </si>
  <si>
    <t>当某只REITS旗下核心物业不在有竞争力的时候</t>
  </si>
  <si>
    <t>第二题：美国REITS的价格</t>
  </si>
  <si>
    <t>在问财输入资产负债率近5年平均值大于50%淘汰，近5年分红不持续或不稳定淘汰（如果期间没有分红或者分红下降50%算不稳定）</t>
  </si>
  <si>
    <t>REITS内型</t>
  </si>
  <si>
    <t>股票代码</t>
  </si>
  <si>
    <t>股票简称</t>
  </si>
  <si>
    <t>最新价(美元)</t>
  </si>
  <si>
    <r>
      <rPr>
        <b/>
        <sz val="9"/>
        <color theme="3"/>
        <rFont val="宋体"/>
        <charset val="134"/>
      </rPr>
      <t>资产负债率</t>
    </r>
    <r>
      <rPr>
        <b/>
        <sz val="9"/>
        <color theme="3"/>
        <rFont val="Arial"/>
        <charset val="134"/>
      </rPr>
      <t>(%)2019</t>
    </r>
    <r>
      <rPr>
        <b/>
        <sz val="9"/>
        <color theme="3"/>
        <rFont val="宋体"/>
        <charset val="134"/>
      </rPr>
      <t>财年</t>
    </r>
  </si>
  <si>
    <r>
      <rPr>
        <b/>
        <sz val="9"/>
        <color theme="3"/>
        <rFont val="宋体"/>
        <charset val="134"/>
      </rPr>
      <t>资产负债率</t>
    </r>
    <r>
      <rPr>
        <b/>
        <sz val="9"/>
        <color theme="3"/>
        <rFont val="Arial"/>
        <charset val="134"/>
      </rPr>
      <t>(%)2018</t>
    </r>
    <r>
      <rPr>
        <b/>
        <sz val="9"/>
        <color theme="3"/>
        <rFont val="宋体"/>
        <charset val="134"/>
      </rPr>
      <t>财年</t>
    </r>
  </si>
  <si>
    <r>
      <rPr>
        <b/>
        <sz val="9"/>
        <color theme="3"/>
        <rFont val="宋体"/>
        <charset val="134"/>
      </rPr>
      <t>资产负债率</t>
    </r>
    <r>
      <rPr>
        <b/>
        <sz val="9"/>
        <color theme="3"/>
        <rFont val="Arial"/>
        <charset val="134"/>
      </rPr>
      <t>(%)2017</t>
    </r>
    <r>
      <rPr>
        <b/>
        <sz val="9"/>
        <color theme="3"/>
        <rFont val="宋体"/>
        <charset val="134"/>
      </rPr>
      <t>财年</t>
    </r>
  </si>
  <si>
    <r>
      <rPr>
        <b/>
        <sz val="9"/>
        <color theme="3"/>
        <rFont val="宋体"/>
        <charset val="134"/>
      </rPr>
      <t>资产负债率</t>
    </r>
    <r>
      <rPr>
        <b/>
        <sz val="9"/>
        <color theme="3"/>
        <rFont val="Arial"/>
        <charset val="134"/>
      </rPr>
      <t>(%)2016</t>
    </r>
    <r>
      <rPr>
        <b/>
        <sz val="9"/>
        <color theme="3"/>
        <rFont val="宋体"/>
        <charset val="134"/>
      </rPr>
      <t>财年</t>
    </r>
  </si>
  <si>
    <r>
      <rPr>
        <b/>
        <sz val="9"/>
        <color theme="3"/>
        <rFont val="宋体"/>
        <charset val="134"/>
      </rPr>
      <t>资产负债率</t>
    </r>
    <r>
      <rPr>
        <b/>
        <sz val="9"/>
        <color theme="3"/>
        <rFont val="Arial"/>
        <charset val="134"/>
      </rPr>
      <t>(%)2015</t>
    </r>
    <r>
      <rPr>
        <b/>
        <sz val="9"/>
        <color theme="3"/>
        <rFont val="宋体"/>
        <charset val="134"/>
      </rPr>
      <t>财年</t>
    </r>
  </si>
  <si>
    <t>平均值</t>
  </si>
  <si>
    <t>2019年分红派息</t>
  </si>
  <si>
    <r>
      <rPr>
        <b/>
        <sz val="9"/>
        <color theme="3"/>
        <rFont val="Arial"/>
        <charset val="134"/>
      </rPr>
      <t>2018</t>
    </r>
    <r>
      <rPr>
        <b/>
        <sz val="9"/>
        <color theme="3"/>
        <rFont val="宋体"/>
        <charset val="134"/>
      </rPr>
      <t>年分红派息</t>
    </r>
  </si>
  <si>
    <r>
      <rPr>
        <b/>
        <sz val="9"/>
        <color theme="3"/>
        <rFont val="Arial"/>
        <charset val="134"/>
      </rPr>
      <t>2017</t>
    </r>
    <r>
      <rPr>
        <b/>
        <sz val="9"/>
        <color theme="3"/>
        <rFont val="宋体"/>
        <charset val="134"/>
      </rPr>
      <t>年分红派息</t>
    </r>
  </si>
  <si>
    <r>
      <rPr>
        <b/>
        <sz val="9"/>
        <color theme="3"/>
        <rFont val="Arial"/>
        <charset val="134"/>
      </rPr>
      <t>2016</t>
    </r>
    <r>
      <rPr>
        <b/>
        <sz val="9"/>
        <color theme="3"/>
        <rFont val="宋体"/>
        <charset val="134"/>
      </rPr>
      <t>年分红派息</t>
    </r>
  </si>
  <si>
    <r>
      <rPr>
        <b/>
        <sz val="9"/>
        <color theme="3"/>
        <rFont val="Arial"/>
        <charset val="134"/>
      </rPr>
      <t>2015</t>
    </r>
    <r>
      <rPr>
        <b/>
        <sz val="9"/>
        <color theme="3"/>
        <rFont val="宋体"/>
        <charset val="134"/>
      </rPr>
      <t>年分红派息</t>
    </r>
  </si>
  <si>
    <t>合格情况</t>
  </si>
  <si>
    <t>办公房地产投资信托</t>
  </si>
  <si>
    <t>ARE.N</t>
  </si>
  <si>
    <t>亚历山大房地产</t>
  </si>
  <si>
    <t>达标</t>
  </si>
  <si>
    <t>住宅房地产投资信托</t>
  </si>
  <si>
    <t>AVB.N</t>
  </si>
  <si>
    <t>艾芙隆海湾社区</t>
  </si>
  <si>
    <t>多样化房地产投资信托</t>
  </si>
  <si>
    <t>DRE.N</t>
  </si>
  <si>
    <t>杜克房地产</t>
  </si>
  <si>
    <t>EQR.N</t>
  </si>
  <si>
    <t>公平住屋</t>
  </si>
  <si>
    <t>ESS.N</t>
  </si>
  <si>
    <t>埃塞克斯信托</t>
  </si>
  <si>
    <t>酒店及度假村房地产投资信托</t>
  </si>
  <si>
    <t>HST.N</t>
  </si>
  <si>
    <t>豪斯特酒店</t>
  </si>
  <si>
    <t>MAA.N</t>
  </si>
  <si>
    <t>MAA房产信托</t>
  </si>
  <si>
    <t>零售业房地产投资信托</t>
  </si>
  <si>
    <t>O.N</t>
  </si>
  <si>
    <t>Realty Income</t>
  </si>
  <si>
    <t>特种房地产投资信托</t>
  </si>
  <si>
    <t>PEAK.N</t>
  </si>
  <si>
    <t>Healthpeak</t>
  </si>
  <si>
    <t>淘汰</t>
  </si>
  <si>
    <t>工业房地产投资信托</t>
  </si>
  <si>
    <t>PLD.N</t>
  </si>
  <si>
    <t>安博</t>
  </si>
  <si>
    <t>PSA.N</t>
  </si>
  <si>
    <t>大众仓储</t>
  </si>
  <si>
    <t>REG.O</t>
  </si>
  <si>
    <t>丽晶中心</t>
  </si>
  <si>
    <t>SLG.N</t>
  </si>
  <si>
    <t>格林不动产</t>
  </si>
  <si>
    <t>UDR.N</t>
  </si>
  <si>
    <t>UDR不动产信托</t>
  </si>
  <si>
    <t>~</t>
  </si>
  <si>
    <t>WELL.N</t>
  </si>
  <si>
    <t>Welltower</t>
  </si>
  <si>
    <t>好价格计算；美国权益型REITS平均动态分红率在4%-8%之间波动，且分红会 扣10%的红利税，</t>
  </si>
  <si>
    <t xml:space="preserve">  由于美国REITS是每个季度分红一次，我们要把最近四次股息相加之和*0.9/8%</t>
  </si>
  <si>
    <t>美国REITS的买入的2个标准：1、平均动态分红率大于8%。2、目标REITS分红率大于8%。</t>
  </si>
  <si>
    <t>最近4个季度股息</t>
  </si>
  <si>
    <t>扣10%红利税</t>
  </si>
  <si>
    <t>标准分红率8%</t>
  </si>
  <si>
    <t>当前REITS分红率（%）</t>
  </si>
  <si>
    <t>不符合买入</t>
  </si>
  <si>
    <t>平均动态股息率：</t>
  </si>
  <si>
    <t>当所有REITS平均动态分红率小于4%的时候就是卖出的时候。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</si>
</sst>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_ "/>
  </numFmts>
  <fonts count="4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9"/>
      <color theme="3"/>
      <name val="宋体"/>
      <charset val="134"/>
    </font>
    <font>
      <sz val="9"/>
      <color rgb="FF152122"/>
      <name val="Arial"/>
      <charset val="134"/>
    </font>
    <font>
      <sz val="9"/>
      <color theme="3" tint="0.4"/>
      <name val="Arial"/>
      <charset val="134"/>
    </font>
    <font>
      <sz val="9"/>
      <name val="Arial"/>
      <charset val="134"/>
    </font>
    <font>
      <sz val="9"/>
      <color rgb="FF33353C"/>
      <name val="Helvetica"/>
      <charset val="134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3"/>
      <name val="宋体"/>
      <charset val="134"/>
      <scheme val="minor"/>
    </font>
    <font>
      <sz val="9"/>
      <color rgb="FF152122"/>
      <name val="宋体"/>
      <charset val="134"/>
    </font>
    <font>
      <b/>
      <sz val="9"/>
      <color theme="3"/>
      <name val="Arial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9"/>
      <color theme="3" tint="0.4"/>
      <name val="Arial"/>
      <charset val="134"/>
    </font>
    <font>
      <b/>
      <sz val="9"/>
      <color theme="3" tint="0.4"/>
      <name val="宋体"/>
      <charset val="134"/>
      <scheme val="minor"/>
    </font>
    <font>
      <b/>
      <sz val="12"/>
      <color theme="3"/>
      <name val="宋体"/>
      <charset val="134"/>
    </font>
    <font>
      <b/>
      <sz val="12"/>
      <color rgb="FF152122"/>
      <name val="Arial"/>
      <charset val="134"/>
    </font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1C7A80"/>
      </left>
      <right style="medium">
        <color rgb="FF1C7A80"/>
      </right>
      <top style="medium">
        <color rgb="FF1C7A80"/>
      </top>
      <bottom style="medium">
        <color rgb="FF1C7A8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1" fillId="3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2" borderId="8" applyNumberFormat="0" applyAlignment="0" applyProtection="0">
      <alignment vertical="center"/>
    </xf>
    <xf numFmtId="0" fontId="44" fillId="22" borderId="12" applyNumberFormat="0" applyAlignment="0" applyProtection="0">
      <alignment vertical="center"/>
    </xf>
    <xf numFmtId="0" fontId="28" fillId="14" borderId="6" applyNumberForma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right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8" fillId="5" borderId="3" xfId="0" applyNumberFormat="1" applyFont="1" applyFill="1" applyBorder="1" applyAlignment="1">
      <alignment horizontal="center" vertical="center" wrapText="1"/>
    </xf>
    <xf numFmtId="0" fontId="9" fillId="7" borderId="0" xfId="0" applyFont="1" applyFill="1" applyBorder="1">
      <alignment vertical="center"/>
    </xf>
    <xf numFmtId="0" fontId="0" fillId="7" borderId="0" xfId="0" applyFill="1" applyBorder="1">
      <alignment vertical="center"/>
    </xf>
    <xf numFmtId="0" fontId="10" fillId="7" borderId="0" xfId="0" applyFont="1" applyFill="1" applyBorder="1">
      <alignment vertical="center"/>
    </xf>
    <xf numFmtId="0" fontId="9" fillId="7" borderId="0" xfId="0" applyFont="1" applyFill="1">
      <alignment vertical="center"/>
    </xf>
    <xf numFmtId="0" fontId="0" fillId="7" borderId="0" xfId="0" applyFill="1">
      <alignment vertical="center"/>
    </xf>
    <xf numFmtId="0" fontId="10" fillId="7" borderId="0" xfId="0" applyFont="1" applyFill="1">
      <alignment vertical="center"/>
    </xf>
    <xf numFmtId="0" fontId="11" fillId="7" borderId="0" xfId="0" applyFont="1" applyFill="1" applyBorder="1">
      <alignment vertical="center"/>
    </xf>
    <xf numFmtId="0" fontId="12" fillId="7" borderId="0" xfId="0" applyFont="1" applyFill="1" applyBorder="1">
      <alignment vertical="center"/>
    </xf>
    <xf numFmtId="0" fontId="13" fillId="7" borderId="0" xfId="0" applyFont="1" applyFill="1" applyBorder="1">
      <alignment vertical="center"/>
    </xf>
    <xf numFmtId="0" fontId="14" fillId="2" borderId="1" xfId="0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176" fontId="5" fillId="8" borderId="1" xfId="0" applyNumberFormat="1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/>
    </xf>
    <xf numFmtId="176" fontId="15" fillId="8" borderId="1" xfId="0" applyNumberFormat="1" applyFont="1" applyFill="1" applyBorder="1" applyAlignment="1">
      <alignment horizontal="center" vertical="center" wrapText="1"/>
    </xf>
    <xf numFmtId="176" fontId="18" fillId="8" borderId="1" xfId="0" applyNumberFormat="1" applyFont="1" applyFill="1" applyBorder="1" applyAlignment="1">
      <alignment horizontal="center" vertical="center"/>
    </xf>
    <xf numFmtId="10" fontId="19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176" fontId="17" fillId="5" borderId="1" xfId="0" applyNumberFormat="1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 wrapText="1"/>
    </xf>
    <xf numFmtId="176" fontId="20" fillId="5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" fontId="22" fillId="9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3" fillId="0" borderId="0" xfId="0" applyNumberFormat="1" applyFont="1" applyBorder="1" applyAlignment="1" applyProtection="1">
      <alignment vertical="center"/>
    </xf>
    <xf numFmtId="0" fontId="24" fillId="8" borderId="0" xfId="0" applyNumberFormat="1" applyFont="1" applyFill="1" applyBorder="1" applyAlignment="1" applyProtection="1">
      <alignment vertical="center"/>
    </xf>
    <xf numFmtId="0" fontId="0" fillId="8" borderId="0" xfId="0" applyFill="1">
      <alignment vertical="center"/>
    </xf>
    <xf numFmtId="0" fontId="25" fillId="8" borderId="0" xfId="0" applyNumberFormat="1" applyFont="1" applyFill="1" applyBorder="1" applyAlignment="1" applyProtection="1">
      <alignment vertical="center"/>
    </xf>
    <xf numFmtId="0" fontId="2" fillId="8" borderId="0" xfId="0" applyFont="1" applyFill="1">
      <alignment vertical="center"/>
    </xf>
    <xf numFmtId="0" fontId="23" fillId="0" borderId="1" xfId="0" applyNumberFormat="1" applyFont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26</xdr:row>
      <xdr:rowOff>285115</xdr:rowOff>
    </xdr:from>
    <xdr:to>
      <xdr:col>7</xdr:col>
      <xdr:colOff>662305</xdr:colOff>
      <xdr:row>42</xdr:row>
      <xdr:rowOff>74295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675" y="5047615"/>
          <a:ext cx="6033135" cy="3091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0</xdr:row>
      <xdr:rowOff>147955</xdr:rowOff>
    </xdr:from>
    <xdr:to>
      <xdr:col>10</xdr:col>
      <xdr:colOff>26670</xdr:colOff>
      <xdr:row>26</xdr:row>
      <xdr:rowOff>255270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147955"/>
          <a:ext cx="8502015" cy="486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zoomScale="130" zoomScaleNormal="130" topLeftCell="A22" workbookViewId="0">
      <selection activeCell="F50" sqref="F50"/>
    </sheetView>
  </sheetViews>
  <sheetFormatPr defaultColWidth="9" defaultRowHeight="13.5"/>
  <cols>
    <col min="1" max="1" width="5.25" customWidth="1"/>
    <col min="2" max="2" width="7.875" customWidth="1"/>
    <col min="3" max="3" width="17.625" customWidth="1"/>
    <col min="4" max="4" width="11.5" customWidth="1"/>
    <col min="5" max="5" width="10.5" customWidth="1"/>
    <col min="6" max="6" width="9.60833333333333" customWidth="1"/>
    <col min="8" max="8" width="17.5" customWidth="1"/>
    <col min="9" max="9" width="13.375" customWidth="1"/>
  </cols>
  <sheetData>
    <row r="1" ht="19" customHeight="1"/>
    <row r="2" ht="32" customHeight="1"/>
    <row r="15" spans="1:1">
      <c r="A15" s="59"/>
    </row>
    <row r="16" spans="1:1">
      <c r="A16" s="59"/>
    </row>
    <row r="17" spans="1:1">
      <c r="A17" s="59"/>
    </row>
    <row r="18" spans="1:1">
      <c r="A18" s="59"/>
    </row>
    <row r="19" spans="1:1">
      <c r="A19" s="59"/>
    </row>
    <row r="20" spans="1:1">
      <c r="A20" s="59"/>
    </row>
    <row r="21" spans="1:1">
      <c r="A21" s="59"/>
    </row>
    <row r="22" spans="1:1">
      <c r="A22" s="59"/>
    </row>
    <row r="23" spans="1:1">
      <c r="A23" s="59"/>
    </row>
    <row r="24" spans="1:1">
      <c r="A24" s="59"/>
    </row>
    <row r="25" spans="1:1">
      <c r="A25" s="59"/>
    </row>
    <row r="27" ht="29" customHeight="1"/>
    <row r="28" ht="42" customHeight="1"/>
    <row r="37" spans="1:1">
      <c r="A37" s="59"/>
    </row>
    <row r="38" spans="1:1">
      <c r="A38" s="59"/>
    </row>
    <row r="39" spans="1:1">
      <c r="A39" s="59"/>
    </row>
    <row r="40" spans="1:1">
      <c r="A40" s="59"/>
    </row>
    <row r="41" spans="1:1">
      <c r="A41" s="59"/>
    </row>
    <row r="42" spans="1:1">
      <c r="A42" s="59"/>
    </row>
    <row r="43" spans="1:1">
      <c r="A43" s="59"/>
    </row>
    <row r="44" spans="1:1">
      <c r="A44" s="59"/>
    </row>
    <row r="45" ht="20" customHeight="1" spans="1:9">
      <c r="A45" s="60" t="s">
        <v>0</v>
      </c>
      <c r="B45" s="61"/>
      <c r="C45" s="61"/>
      <c r="D45" s="61"/>
      <c r="E45" s="61"/>
      <c r="F45" s="61"/>
      <c r="G45" s="61"/>
      <c r="H45" s="61"/>
      <c r="I45" s="61"/>
    </row>
    <row r="46" ht="21" customHeight="1" spans="1:9">
      <c r="A46" s="62" t="s">
        <v>1</v>
      </c>
      <c r="B46" s="63"/>
      <c r="C46" s="63"/>
      <c r="D46" s="63"/>
      <c r="E46" s="63"/>
      <c r="F46" s="63"/>
      <c r="G46" s="63"/>
      <c r="H46" s="63"/>
      <c r="I46" s="61"/>
    </row>
    <row r="47" spans="1:9">
      <c r="A47" s="64" t="s">
        <v>2</v>
      </c>
      <c r="B47" s="65" t="s">
        <v>3</v>
      </c>
      <c r="C47" s="65" t="s">
        <v>4</v>
      </c>
      <c r="D47" s="65" t="s">
        <v>5</v>
      </c>
      <c r="E47" s="65" t="s">
        <v>6</v>
      </c>
      <c r="F47" s="65" t="s">
        <v>7</v>
      </c>
      <c r="G47" s="66" t="s">
        <v>8</v>
      </c>
      <c r="H47" s="67" t="s">
        <v>9</v>
      </c>
      <c r="I47" s="71" t="s">
        <v>10</v>
      </c>
    </row>
    <row r="48" spans="1:9">
      <c r="A48" s="64">
        <v>1</v>
      </c>
      <c r="B48" s="68" t="s">
        <v>11</v>
      </c>
      <c r="C48" s="65" t="s">
        <v>12</v>
      </c>
      <c r="D48" s="69">
        <v>1.81</v>
      </c>
      <c r="E48" s="65">
        <v>0.144</v>
      </c>
      <c r="F48" s="70">
        <v>0.1</v>
      </c>
      <c r="G48" s="66">
        <f>E48/F48</f>
        <v>1.44</v>
      </c>
      <c r="H48" s="71">
        <v>7.96</v>
      </c>
      <c r="I48" s="71" t="s">
        <v>13</v>
      </c>
    </row>
    <row r="49" spans="1:15">
      <c r="A49" s="64">
        <v>2</v>
      </c>
      <c r="B49" s="68" t="s">
        <v>14</v>
      </c>
      <c r="C49" s="65" t="s">
        <v>15</v>
      </c>
      <c r="D49" s="69">
        <v>4.97</v>
      </c>
      <c r="E49" s="65">
        <v>0.273</v>
      </c>
      <c r="F49" s="70">
        <v>0.1</v>
      </c>
      <c r="G49" s="66">
        <f t="shared" ref="G49:G57" si="0">E49/F49</f>
        <v>2.73</v>
      </c>
      <c r="H49" s="71">
        <v>5.49</v>
      </c>
      <c r="I49" s="71" t="s">
        <v>13</v>
      </c>
      <c r="O49" s="74"/>
    </row>
    <row r="50" spans="1:15">
      <c r="A50" s="64">
        <v>3</v>
      </c>
      <c r="B50" s="68">
        <v>87001</v>
      </c>
      <c r="C50" s="65" t="s">
        <v>16</v>
      </c>
      <c r="D50" s="69">
        <v>3.18</v>
      </c>
      <c r="E50" s="65">
        <v>0.2484</v>
      </c>
      <c r="F50" s="70">
        <v>0.1</v>
      </c>
      <c r="G50" s="66">
        <f t="shared" si="0"/>
        <v>2.484</v>
      </c>
      <c r="H50" s="71">
        <v>7.81</v>
      </c>
      <c r="I50" s="71" t="s">
        <v>13</v>
      </c>
      <c r="O50" s="74"/>
    </row>
    <row r="51" spans="1:9">
      <c r="A51" s="64">
        <v>4</v>
      </c>
      <c r="B51" s="68" t="s">
        <v>17</v>
      </c>
      <c r="C51" s="65" t="s">
        <v>18</v>
      </c>
      <c r="D51" s="69">
        <v>1.3</v>
      </c>
      <c r="E51" s="65">
        <v>0.0948</v>
      </c>
      <c r="F51" s="70">
        <v>0.1</v>
      </c>
      <c r="G51" s="66">
        <f t="shared" si="0"/>
        <v>0.948</v>
      </c>
      <c r="H51" s="71">
        <v>7.29</v>
      </c>
      <c r="I51" s="71" t="s">
        <v>13</v>
      </c>
    </row>
    <row r="52" spans="1:9">
      <c r="A52" s="64">
        <v>5</v>
      </c>
      <c r="B52" s="68" t="s">
        <v>19</v>
      </c>
      <c r="C52" s="65" t="s">
        <v>20</v>
      </c>
      <c r="D52" s="69">
        <v>3.09</v>
      </c>
      <c r="E52" s="65">
        <v>0.172</v>
      </c>
      <c r="F52" s="70">
        <v>0.1</v>
      </c>
      <c r="G52" s="66">
        <f t="shared" si="0"/>
        <v>1.72</v>
      </c>
      <c r="H52" s="71">
        <v>5.57</v>
      </c>
      <c r="I52" s="71" t="s">
        <v>13</v>
      </c>
    </row>
    <row r="53" ht="18" customHeight="1" spans="1:9">
      <c r="A53" s="64">
        <v>6</v>
      </c>
      <c r="B53" s="68" t="s">
        <v>21</v>
      </c>
      <c r="C53" s="65" t="s">
        <v>22</v>
      </c>
      <c r="D53" s="69">
        <v>5.06</v>
      </c>
      <c r="E53" s="65">
        <v>0.3129</v>
      </c>
      <c r="F53" s="70">
        <v>0.1</v>
      </c>
      <c r="G53" s="66">
        <f t="shared" si="0"/>
        <v>3.129</v>
      </c>
      <c r="H53" s="71">
        <v>6.18</v>
      </c>
      <c r="I53" s="71" t="s">
        <v>13</v>
      </c>
    </row>
    <row r="54" spans="1:9">
      <c r="A54" s="64">
        <v>7</v>
      </c>
      <c r="B54" s="68" t="s">
        <v>23</v>
      </c>
      <c r="C54" s="65" t="s">
        <v>24</v>
      </c>
      <c r="D54" s="69">
        <v>77.75</v>
      </c>
      <c r="E54" s="65">
        <v>2.8202</v>
      </c>
      <c r="F54" s="70">
        <v>0.1</v>
      </c>
      <c r="G54" s="66">
        <f t="shared" si="0"/>
        <v>28.202</v>
      </c>
      <c r="H54" s="71">
        <v>3.63</v>
      </c>
      <c r="I54" s="71" t="s">
        <v>13</v>
      </c>
    </row>
    <row r="55" spans="1:9">
      <c r="A55" s="64">
        <v>8</v>
      </c>
      <c r="B55" s="68" t="s">
        <v>25</v>
      </c>
      <c r="C55" s="65" t="s">
        <v>26</v>
      </c>
      <c r="D55" s="69">
        <v>8.69</v>
      </c>
      <c r="E55" s="65">
        <v>0.5107</v>
      </c>
      <c r="F55" s="70">
        <v>0.1</v>
      </c>
      <c r="G55" s="66">
        <f t="shared" si="0"/>
        <v>5.107</v>
      </c>
      <c r="H55" s="71">
        <v>5.87</v>
      </c>
      <c r="I55" s="71" t="s">
        <v>13</v>
      </c>
    </row>
    <row r="56" spans="1:9">
      <c r="A56" s="64">
        <v>9</v>
      </c>
      <c r="B56" s="68" t="s">
        <v>27</v>
      </c>
      <c r="C56" s="65" t="s">
        <v>28</v>
      </c>
      <c r="D56" s="69">
        <v>2.96</v>
      </c>
      <c r="E56" s="65">
        <v>0.1823</v>
      </c>
      <c r="F56" s="70">
        <v>0.1</v>
      </c>
      <c r="G56" s="66">
        <f t="shared" si="0"/>
        <v>1.823</v>
      </c>
      <c r="H56" s="71">
        <v>6.16</v>
      </c>
      <c r="I56" s="71" t="s">
        <v>13</v>
      </c>
    </row>
    <row r="57" spans="1:9">
      <c r="A57" s="64">
        <v>10</v>
      </c>
      <c r="B57" s="68" t="s">
        <v>29</v>
      </c>
      <c r="C57" s="65" t="s">
        <v>30</v>
      </c>
      <c r="D57" s="69">
        <v>4.6</v>
      </c>
      <c r="E57" s="65">
        <v>0.2696</v>
      </c>
      <c r="F57" s="70">
        <v>0.1</v>
      </c>
      <c r="G57" s="66">
        <f t="shared" si="0"/>
        <v>2.696</v>
      </c>
      <c r="H57" s="71">
        <v>5.86</v>
      </c>
      <c r="I57" s="71" t="s">
        <v>13</v>
      </c>
    </row>
    <row r="58" ht="21" customHeight="1" spans="1:8">
      <c r="A58" s="59"/>
      <c r="F58" s="72" t="s">
        <v>31</v>
      </c>
      <c r="G58" s="72"/>
      <c r="H58" s="73">
        <f>AVERAGE(H48:H57)</f>
        <v>6.182</v>
      </c>
    </row>
    <row r="59" ht="24" customHeight="1" spans="1:9">
      <c r="A59" s="35" t="s">
        <v>32</v>
      </c>
      <c r="B59" s="35"/>
      <c r="C59" s="35"/>
      <c r="D59" s="35"/>
      <c r="E59" s="35"/>
      <c r="F59" s="36"/>
      <c r="G59" s="36"/>
      <c r="H59" s="36"/>
      <c r="I59" s="36"/>
    </row>
    <row r="60" ht="17" customHeight="1" spans="1:9">
      <c r="A60" s="35" t="s">
        <v>33</v>
      </c>
      <c r="B60" s="35"/>
      <c r="C60" s="35"/>
      <c r="D60" s="35"/>
      <c r="E60" s="35"/>
      <c r="F60" s="36"/>
      <c r="G60" s="36"/>
      <c r="H60" s="36"/>
      <c r="I60" s="36"/>
    </row>
  </sheetData>
  <mergeCells count="1">
    <mergeCell ref="F58:G58"/>
  </mergeCells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workbookViewId="0">
      <selection activeCell="H27" sqref="H27"/>
    </sheetView>
  </sheetViews>
  <sheetFormatPr defaultColWidth="9" defaultRowHeight="13.5"/>
  <cols>
    <col min="1" max="1" width="4" customWidth="1"/>
    <col min="2" max="2" width="11.125" customWidth="1"/>
    <col min="3" max="3" width="7.375" customWidth="1"/>
    <col min="4" max="4" width="13.125" customWidth="1"/>
    <col min="5" max="5" width="9.75" customWidth="1"/>
    <col min="6" max="11" width="9.625" customWidth="1"/>
    <col min="12" max="16" width="7.625" customWidth="1"/>
    <col min="17" max="17" width="9.75" customWidth="1"/>
  </cols>
  <sheetData>
    <row r="1" ht="20.25" spans="1:2">
      <c r="A1" s="1" t="s">
        <v>34</v>
      </c>
      <c r="B1" s="1"/>
    </row>
    <row r="2" ht="27" customHeight="1" spans="1:2">
      <c r="A2" s="2" t="s">
        <v>35</v>
      </c>
      <c r="B2" s="2"/>
    </row>
    <row r="3" ht="41" customHeight="1" spans="1:17">
      <c r="A3" s="3" t="s">
        <v>2</v>
      </c>
      <c r="B3" s="3" t="s">
        <v>36</v>
      </c>
      <c r="C3" s="4" t="s">
        <v>37</v>
      </c>
      <c r="D3" s="4" t="s">
        <v>38</v>
      </c>
      <c r="E3" s="4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5" t="s">
        <v>45</v>
      </c>
      <c r="L3" s="37" t="s">
        <v>46</v>
      </c>
      <c r="M3" s="38" t="s">
        <v>47</v>
      </c>
      <c r="N3" s="38" t="s">
        <v>48</v>
      </c>
      <c r="O3" s="38" t="s">
        <v>49</v>
      </c>
      <c r="P3" s="38" t="s">
        <v>50</v>
      </c>
      <c r="Q3" s="56" t="s">
        <v>51</v>
      </c>
    </row>
    <row r="4" ht="22" customHeight="1" spans="1:17">
      <c r="A4" s="6">
        <v>1</v>
      </c>
      <c r="B4" s="7" t="s">
        <v>52</v>
      </c>
      <c r="C4" s="8" t="s">
        <v>53</v>
      </c>
      <c r="D4" s="8" t="s">
        <v>54</v>
      </c>
      <c r="E4" s="9">
        <v>168.72</v>
      </c>
      <c r="F4" s="10">
        <v>0.4472</v>
      </c>
      <c r="G4" s="11">
        <v>0.4542</v>
      </c>
      <c r="H4" s="11">
        <v>0.4644</v>
      </c>
      <c r="I4" s="11">
        <v>0.4802</v>
      </c>
      <c r="J4" s="11">
        <v>0.5181</v>
      </c>
      <c r="K4" s="11">
        <f>AVERAGE(F4:J4)</f>
        <v>0.47282</v>
      </c>
      <c r="L4" s="39">
        <v>4</v>
      </c>
      <c r="M4" s="39">
        <v>3.73</v>
      </c>
      <c r="N4" s="40">
        <v>3.45</v>
      </c>
      <c r="O4" s="40">
        <v>3.23</v>
      </c>
      <c r="P4" s="40">
        <v>3.05</v>
      </c>
      <c r="Q4" s="57" t="s">
        <v>55</v>
      </c>
    </row>
    <row r="5" ht="22" customHeight="1" spans="1:17">
      <c r="A5" s="6">
        <v>2</v>
      </c>
      <c r="B5" s="7" t="s">
        <v>56</v>
      </c>
      <c r="C5" s="7" t="s">
        <v>57</v>
      </c>
      <c r="D5" s="7" t="s">
        <v>58</v>
      </c>
      <c r="E5" s="12">
        <v>227.15</v>
      </c>
      <c r="F5" s="11">
        <v>0.4213</v>
      </c>
      <c r="G5" s="11">
        <v>0.4356</v>
      </c>
      <c r="H5" s="11">
        <v>0.4303</v>
      </c>
      <c r="I5" s="11">
        <v>0.4182</v>
      </c>
      <c r="J5" s="11">
        <v>0.44</v>
      </c>
      <c r="K5" s="11">
        <f t="shared" ref="K5:K18" si="0">AVERAGE(F5:J5)</f>
        <v>0.42908</v>
      </c>
      <c r="L5" s="39">
        <v>6.08</v>
      </c>
      <c r="M5" s="39">
        <v>5.88</v>
      </c>
      <c r="N5" s="40">
        <v>5.68</v>
      </c>
      <c r="O5" s="40">
        <v>5.4</v>
      </c>
      <c r="P5" s="40">
        <v>5</v>
      </c>
      <c r="Q5" s="57" t="s">
        <v>55</v>
      </c>
    </row>
    <row r="6" ht="22" customHeight="1" spans="1:17">
      <c r="A6" s="6">
        <v>3</v>
      </c>
      <c r="B6" s="7" t="s">
        <v>59</v>
      </c>
      <c r="C6" s="7" t="s">
        <v>60</v>
      </c>
      <c r="D6" s="7" t="s">
        <v>61</v>
      </c>
      <c r="E6" s="12">
        <v>38.67</v>
      </c>
      <c r="F6" s="11">
        <v>0.396</v>
      </c>
      <c r="G6" s="11">
        <v>0.3809</v>
      </c>
      <c r="H6" s="11">
        <v>0.4842</v>
      </c>
      <c r="I6" s="11">
        <v>0.5367</v>
      </c>
      <c r="J6" s="11">
        <v>0.6286</v>
      </c>
      <c r="K6" s="11">
        <f t="shared" si="0"/>
        <v>0.48528</v>
      </c>
      <c r="L6" s="39">
        <v>0.94</v>
      </c>
      <c r="M6" s="39">
        <v>0.815</v>
      </c>
      <c r="N6" s="40">
        <v>1.42</v>
      </c>
      <c r="O6" s="40">
        <v>0.73</v>
      </c>
      <c r="P6" s="40">
        <v>0.89</v>
      </c>
      <c r="Q6" s="57" t="s">
        <v>55</v>
      </c>
    </row>
    <row r="7" ht="22" customHeight="1" spans="1:17">
      <c r="A7" s="6">
        <v>4</v>
      </c>
      <c r="B7" s="7" t="s">
        <v>56</v>
      </c>
      <c r="C7" s="7" t="s">
        <v>62</v>
      </c>
      <c r="D7" s="7" t="s">
        <v>63</v>
      </c>
      <c r="E7" s="12">
        <v>86.4</v>
      </c>
      <c r="F7" s="10">
        <v>0.4801</v>
      </c>
      <c r="G7" s="11">
        <v>0.4715</v>
      </c>
      <c r="H7" s="11">
        <v>0.473</v>
      </c>
      <c r="I7" s="11">
        <v>0.4734</v>
      </c>
      <c r="J7" s="11">
        <v>0.5136</v>
      </c>
      <c r="K7" s="11">
        <f t="shared" si="0"/>
        <v>0.48232</v>
      </c>
      <c r="L7" s="41">
        <v>2.27</v>
      </c>
      <c r="M7" s="39">
        <v>2.16</v>
      </c>
      <c r="N7" s="40">
        <v>2.015</v>
      </c>
      <c r="O7" s="40">
        <v>2.015</v>
      </c>
      <c r="P7" s="40">
        <v>2.21</v>
      </c>
      <c r="Q7" s="57" t="s">
        <v>55</v>
      </c>
    </row>
    <row r="8" ht="22" customHeight="1" spans="1:17">
      <c r="A8" s="6">
        <v>5</v>
      </c>
      <c r="B8" s="7" t="s">
        <v>56</v>
      </c>
      <c r="C8" s="7" t="s">
        <v>64</v>
      </c>
      <c r="D8" s="7" t="s">
        <v>65</v>
      </c>
      <c r="E8" s="12">
        <v>326.11</v>
      </c>
      <c r="F8" s="11">
        <v>0.4808</v>
      </c>
      <c r="G8" s="11">
        <v>0.4849</v>
      </c>
      <c r="H8" s="11">
        <v>0.4813</v>
      </c>
      <c r="I8" s="11">
        <v>0.4684</v>
      </c>
      <c r="J8" s="11">
        <v>0.4673</v>
      </c>
      <c r="K8" s="11">
        <f t="shared" si="0"/>
        <v>0.47654</v>
      </c>
      <c r="L8" s="39">
        <v>7.8</v>
      </c>
      <c r="M8" s="39">
        <v>7.44</v>
      </c>
      <c r="N8" s="40">
        <v>7</v>
      </c>
      <c r="O8" s="40">
        <v>6.4</v>
      </c>
      <c r="P8" s="40">
        <v>5.76</v>
      </c>
      <c r="Q8" s="57" t="s">
        <v>55</v>
      </c>
    </row>
    <row r="9" ht="22" customHeight="1" spans="1:17">
      <c r="A9" s="6">
        <v>6</v>
      </c>
      <c r="B9" s="7" t="s">
        <v>66</v>
      </c>
      <c r="C9" s="7" t="s">
        <v>67</v>
      </c>
      <c r="D9" s="7" t="s">
        <v>68</v>
      </c>
      <c r="E9" s="12">
        <v>17.18</v>
      </c>
      <c r="F9" s="10">
        <v>0.3636</v>
      </c>
      <c r="G9" s="11">
        <v>0.3869</v>
      </c>
      <c r="H9" s="11">
        <v>0.369</v>
      </c>
      <c r="I9" s="11">
        <v>0.3869</v>
      </c>
      <c r="J9" s="11">
        <v>0.378</v>
      </c>
      <c r="K9" s="11">
        <f t="shared" si="0"/>
        <v>0.37688</v>
      </c>
      <c r="L9" s="39">
        <v>0.85</v>
      </c>
      <c r="M9" s="39">
        <v>0.85</v>
      </c>
      <c r="N9" s="40">
        <v>1.05</v>
      </c>
      <c r="O9" s="40">
        <v>0.85</v>
      </c>
      <c r="P9" s="40">
        <v>0.8</v>
      </c>
      <c r="Q9" s="57" t="s">
        <v>55</v>
      </c>
    </row>
    <row r="10" ht="22" customHeight="1" spans="1:17">
      <c r="A10" s="6">
        <v>7</v>
      </c>
      <c r="B10" s="7" t="s">
        <v>56</v>
      </c>
      <c r="C10" s="7" t="s">
        <v>69</v>
      </c>
      <c r="D10" s="7" t="s">
        <v>70</v>
      </c>
      <c r="E10" s="12">
        <v>147.7</v>
      </c>
      <c r="F10" s="10">
        <v>0.4387</v>
      </c>
      <c r="G10" s="11">
        <v>0.4364</v>
      </c>
      <c r="H10" s="11">
        <v>0.427</v>
      </c>
      <c r="I10" s="11">
        <v>0.4268</v>
      </c>
      <c r="J10" s="11">
        <v>0.5377</v>
      </c>
      <c r="K10" s="11">
        <f t="shared" si="0"/>
        <v>0.45332</v>
      </c>
      <c r="L10" s="39">
        <v>3.84</v>
      </c>
      <c r="M10" s="39">
        <v>3.84</v>
      </c>
      <c r="N10" s="40">
        <v>3.69</v>
      </c>
      <c r="O10" s="40">
        <v>3.28</v>
      </c>
      <c r="P10" s="40">
        <v>3.08</v>
      </c>
      <c r="Q10" s="57" t="s">
        <v>55</v>
      </c>
    </row>
    <row r="11" ht="22" customHeight="1" spans="1:17">
      <c r="A11" s="6">
        <v>8</v>
      </c>
      <c r="B11" s="7" t="s">
        <v>71</v>
      </c>
      <c r="C11" s="7" t="s">
        <v>72</v>
      </c>
      <c r="D11" s="7" t="s">
        <v>73</v>
      </c>
      <c r="E11" s="12">
        <v>81.91</v>
      </c>
      <c r="F11" s="11">
        <v>0.4678</v>
      </c>
      <c r="G11" s="11">
        <v>0.4743</v>
      </c>
      <c r="H11" s="11">
        <v>0.484</v>
      </c>
      <c r="I11" s="11">
        <v>0.4477</v>
      </c>
      <c r="J11" s="11">
        <v>0.4878</v>
      </c>
      <c r="K11" s="11">
        <f t="shared" si="0"/>
        <v>0.47232</v>
      </c>
      <c r="L11" s="39">
        <v>2.717</v>
      </c>
      <c r="M11" s="39">
        <v>2.639</v>
      </c>
      <c r="N11" s="42">
        <v>2.5825</v>
      </c>
      <c r="O11" s="42">
        <v>2.403</v>
      </c>
      <c r="P11" s="42">
        <v>2.279</v>
      </c>
      <c r="Q11" s="57" t="s">
        <v>55</v>
      </c>
    </row>
    <row r="12" ht="22" customHeight="1" spans="1:17">
      <c r="A12" s="13">
        <v>9</v>
      </c>
      <c r="B12" s="14" t="s">
        <v>74</v>
      </c>
      <c r="C12" s="14" t="s">
        <v>75</v>
      </c>
      <c r="D12" s="14" t="s">
        <v>76</v>
      </c>
      <c r="E12" s="15">
        <v>37.29</v>
      </c>
      <c r="F12" s="16">
        <v>0.5249</v>
      </c>
      <c r="G12" s="16">
        <v>0.4879</v>
      </c>
      <c r="H12" s="16">
        <v>0.6029</v>
      </c>
      <c r="I12" s="16">
        <v>0.623</v>
      </c>
      <c r="J12" s="16">
        <v>0.5456</v>
      </c>
      <c r="K12" s="43">
        <f t="shared" si="0"/>
        <v>0.55686</v>
      </c>
      <c r="L12" s="44"/>
      <c r="M12" s="44"/>
      <c r="N12" s="45"/>
      <c r="O12" s="45"/>
      <c r="P12" s="45"/>
      <c r="Q12" s="58" t="s">
        <v>77</v>
      </c>
    </row>
    <row r="13" ht="22" customHeight="1" spans="1:17">
      <c r="A13" s="6">
        <v>10</v>
      </c>
      <c r="B13" s="7" t="s">
        <v>78</v>
      </c>
      <c r="C13" s="7" t="s">
        <v>79</v>
      </c>
      <c r="D13" s="7" t="s">
        <v>80</v>
      </c>
      <c r="E13" s="12">
        <v>98.95</v>
      </c>
      <c r="F13" s="10">
        <v>0.3487</v>
      </c>
      <c r="G13" s="11">
        <v>0.3425</v>
      </c>
      <c r="H13" s="11">
        <v>0.334</v>
      </c>
      <c r="I13" s="11">
        <v>0.3274</v>
      </c>
      <c r="J13" s="11">
        <v>0.3284</v>
      </c>
      <c r="K13" s="11">
        <f t="shared" si="0"/>
        <v>0.3362</v>
      </c>
      <c r="L13" s="39">
        <v>2.12</v>
      </c>
      <c r="M13" s="39">
        <v>1.92</v>
      </c>
      <c r="N13" s="40">
        <v>1.76</v>
      </c>
      <c r="O13" s="40">
        <v>1.68</v>
      </c>
      <c r="P13" s="40">
        <v>1.52</v>
      </c>
      <c r="Q13" s="57" t="s">
        <v>55</v>
      </c>
    </row>
    <row r="14" ht="22" customHeight="1" spans="1:17">
      <c r="A14" s="6">
        <v>11</v>
      </c>
      <c r="B14" s="7" t="s">
        <v>74</v>
      </c>
      <c r="C14" s="7" t="s">
        <v>81</v>
      </c>
      <c r="D14" s="7" t="s">
        <v>82</v>
      </c>
      <c r="E14" s="12">
        <v>222.38</v>
      </c>
      <c r="F14" s="11">
        <v>0.1632</v>
      </c>
      <c r="G14" s="11">
        <v>0.1648</v>
      </c>
      <c r="H14" s="11">
        <v>0.068</v>
      </c>
      <c r="I14" s="11">
        <v>0.0594</v>
      </c>
      <c r="J14" s="11">
        <v>0.0317</v>
      </c>
      <c r="K14" s="11">
        <f t="shared" si="0"/>
        <v>0.09742</v>
      </c>
      <c r="L14" s="39">
        <v>8</v>
      </c>
      <c r="M14" s="39">
        <v>8</v>
      </c>
      <c r="N14" s="40">
        <v>8</v>
      </c>
      <c r="O14" s="40">
        <v>7.3</v>
      </c>
      <c r="P14" s="40">
        <v>6.5</v>
      </c>
      <c r="Q14" s="57" t="s">
        <v>55</v>
      </c>
    </row>
    <row r="15" ht="22" customHeight="1" spans="1:17">
      <c r="A15" s="6">
        <v>12</v>
      </c>
      <c r="B15" s="7" t="s">
        <v>71</v>
      </c>
      <c r="C15" s="7" t="s">
        <v>83</v>
      </c>
      <c r="D15" s="7" t="s">
        <v>84</v>
      </c>
      <c r="E15" s="12">
        <v>64.06</v>
      </c>
      <c r="F15" s="17">
        <v>0.435</v>
      </c>
      <c r="G15" s="17">
        <v>0.4107</v>
      </c>
      <c r="H15" s="17">
        <v>0.3959</v>
      </c>
      <c r="I15" s="17">
        <v>0.4152</v>
      </c>
      <c r="J15" s="17">
        <v>0.5031</v>
      </c>
      <c r="K15" s="17">
        <f t="shared" si="0"/>
        <v>0.43198</v>
      </c>
      <c r="L15" s="39">
        <v>2.34</v>
      </c>
      <c r="M15" s="46">
        <v>2.22</v>
      </c>
      <c r="N15" s="42">
        <v>2.1</v>
      </c>
      <c r="O15" s="42">
        <v>2</v>
      </c>
      <c r="P15" s="42">
        <v>1.94</v>
      </c>
      <c r="Q15" s="57" t="s">
        <v>55</v>
      </c>
    </row>
    <row r="16" ht="22" customHeight="1" spans="1:17">
      <c r="A16" s="13">
        <v>13</v>
      </c>
      <c r="B16" s="14" t="s">
        <v>52</v>
      </c>
      <c r="C16" s="14" t="s">
        <v>85</v>
      </c>
      <c r="D16" s="14" t="s">
        <v>86</v>
      </c>
      <c r="E16" s="18">
        <v>94.16</v>
      </c>
      <c r="F16" s="19">
        <v>0.4796</v>
      </c>
      <c r="G16" s="19">
        <v>0.4741</v>
      </c>
      <c r="H16" s="19">
        <v>0.4623</v>
      </c>
      <c r="I16" s="19">
        <v>0.5757</v>
      </c>
      <c r="J16" s="19">
        <v>0.5321</v>
      </c>
      <c r="K16" s="43">
        <f t="shared" si="0"/>
        <v>0.50476</v>
      </c>
      <c r="L16" s="44">
        <v>3.45</v>
      </c>
      <c r="M16" s="44">
        <v>3.2875</v>
      </c>
      <c r="N16" s="45">
        <v>3.1375</v>
      </c>
      <c r="O16" s="45">
        <v>2.935</v>
      </c>
      <c r="P16" s="45">
        <v>2.52</v>
      </c>
      <c r="Q16" s="58" t="s">
        <v>77</v>
      </c>
    </row>
    <row r="17" ht="22" customHeight="1" spans="1:17">
      <c r="A17" s="13">
        <v>14</v>
      </c>
      <c r="B17" s="14" t="s">
        <v>56</v>
      </c>
      <c r="C17" s="14" t="s">
        <v>87</v>
      </c>
      <c r="D17" s="14" t="s">
        <v>88</v>
      </c>
      <c r="E17" s="18">
        <v>50.73</v>
      </c>
      <c r="F17" s="20">
        <v>0.5426</v>
      </c>
      <c r="G17" s="20">
        <v>0.4949</v>
      </c>
      <c r="H17" s="20">
        <v>0.5108</v>
      </c>
      <c r="I17" s="20">
        <v>0.4783</v>
      </c>
      <c r="J17" s="20">
        <v>0.498</v>
      </c>
      <c r="K17" s="43">
        <f t="shared" si="0"/>
        <v>0.50492</v>
      </c>
      <c r="L17" s="47" t="s">
        <v>89</v>
      </c>
      <c r="M17" s="47" t="s">
        <v>89</v>
      </c>
      <c r="N17" s="47" t="s">
        <v>89</v>
      </c>
      <c r="O17" s="47" t="s">
        <v>89</v>
      </c>
      <c r="P17" s="47" t="s">
        <v>89</v>
      </c>
      <c r="Q17" s="58" t="s">
        <v>77</v>
      </c>
    </row>
    <row r="18" ht="22" customHeight="1" spans="1:17">
      <c r="A18" s="6">
        <v>15</v>
      </c>
      <c r="B18" s="7" t="s">
        <v>74</v>
      </c>
      <c r="C18" s="8" t="s">
        <v>90</v>
      </c>
      <c r="D18" s="8" t="s">
        <v>91</v>
      </c>
      <c r="E18" s="9">
        <v>87.74</v>
      </c>
      <c r="F18" s="10">
        <v>0.4912</v>
      </c>
      <c r="G18" s="11">
        <v>0.4723</v>
      </c>
      <c r="H18" s="11">
        <v>0.4525</v>
      </c>
      <c r="I18" s="11">
        <v>0.4568</v>
      </c>
      <c r="J18" s="11">
        <v>0.4708</v>
      </c>
      <c r="K18" s="11">
        <f t="shared" si="0"/>
        <v>0.46872</v>
      </c>
      <c r="L18" s="39">
        <v>3.48</v>
      </c>
      <c r="M18" s="39">
        <v>3.48</v>
      </c>
      <c r="N18" s="40">
        <v>3.48</v>
      </c>
      <c r="O18" s="40">
        <v>3.44</v>
      </c>
      <c r="P18" s="40">
        <v>3.3</v>
      </c>
      <c r="Q18" s="57" t="s">
        <v>55</v>
      </c>
    </row>
    <row r="19" ht="45" customHeight="1" spans="1:12">
      <c r="A19" s="21" t="s">
        <v>92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ht="20" customHeight="1" spans="1:12">
      <c r="A20" s="21"/>
      <c r="B20" s="21"/>
      <c r="C20" s="22"/>
      <c r="D20" s="23" t="s">
        <v>93</v>
      </c>
      <c r="E20" s="22"/>
      <c r="F20" s="22"/>
      <c r="G20" s="22"/>
      <c r="H20" s="22"/>
      <c r="I20" s="22"/>
      <c r="J20" s="22"/>
      <c r="K20" s="22"/>
      <c r="L20" s="22"/>
    </row>
    <row r="21" ht="6" customHeight="1" spans="1:12">
      <c r="A21" s="24"/>
      <c r="B21" s="24"/>
      <c r="C21" s="25"/>
      <c r="D21" s="26"/>
      <c r="E21" s="25"/>
      <c r="F21" s="25"/>
      <c r="G21" s="25"/>
      <c r="H21" s="25"/>
      <c r="I21" s="25"/>
      <c r="J21" s="25"/>
      <c r="K21" s="25"/>
      <c r="L21" s="25"/>
    </row>
    <row r="22" ht="20" customHeight="1" spans="1:12">
      <c r="A22" s="27" t="s">
        <v>94</v>
      </c>
      <c r="B22" s="27"/>
      <c r="C22" s="28"/>
      <c r="D22" s="29"/>
      <c r="E22" s="28"/>
      <c r="F22" s="28"/>
      <c r="G22" s="28"/>
      <c r="H22" s="28"/>
      <c r="I22" s="28"/>
      <c r="J22" s="28"/>
      <c r="K22" s="28"/>
      <c r="L22" s="22"/>
    </row>
    <row r="23" ht="25" customHeight="1" spans="1:12">
      <c r="A23" s="30" t="s">
        <v>2</v>
      </c>
      <c r="B23" s="3" t="s">
        <v>36</v>
      </c>
      <c r="C23" s="4" t="s">
        <v>37</v>
      </c>
      <c r="D23" s="4" t="s">
        <v>38</v>
      </c>
      <c r="E23" s="4" t="s">
        <v>39</v>
      </c>
      <c r="F23" s="4" t="s">
        <v>95</v>
      </c>
      <c r="G23" s="4" t="s">
        <v>96</v>
      </c>
      <c r="H23" s="4" t="s">
        <v>97</v>
      </c>
      <c r="I23" s="48" t="s">
        <v>8</v>
      </c>
      <c r="J23" s="4" t="s">
        <v>98</v>
      </c>
      <c r="K23" s="49" t="s">
        <v>10</v>
      </c>
      <c r="L23" s="50"/>
    </row>
    <row r="24" ht="22" customHeight="1" spans="1:12">
      <c r="A24" s="31">
        <v>1</v>
      </c>
      <c r="B24" s="7" t="s">
        <v>52</v>
      </c>
      <c r="C24" s="8" t="s">
        <v>53</v>
      </c>
      <c r="D24" s="8" t="s">
        <v>54</v>
      </c>
      <c r="E24" s="9">
        <v>168.72</v>
      </c>
      <c r="F24" s="32">
        <v>4</v>
      </c>
      <c r="G24" s="9">
        <v>0.9</v>
      </c>
      <c r="H24" s="9">
        <v>0.08</v>
      </c>
      <c r="I24" s="51">
        <f>F24*G24/H24</f>
        <v>45</v>
      </c>
      <c r="J24" s="52">
        <f>F24/E24*100</f>
        <v>2.37079184447605</v>
      </c>
      <c r="K24" s="53" t="s">
        <v>99</v>
      </c>
      <c r="L24" s="54"/>
    </row>
    <row r="25" ht="22" customHeight="1" spans="1:12">
      <c r="A25" s="31">
        <v>2</v>
      </c>
      <c r="B25" s="7" t="s">
        <v>56</v>
      </c>
      <c r="C25" s="7" t="s">
        <v>57</v>
      </c>
      <c r="D25" s="7" t="s">
        <v>58</v>
      </c>
      <c r="E25" s="12">
        <v>227.15</v>
      </c>
      <c r="F25" s="32">
        <v>6.08</v>
      </c>
      <c r="G25" s="9">
        <v>0.9</v>
      </c>
      <c r="H25" s="9">
        <v>0.08</v>
      </c>
      <c r="I25" s="51">
        <f t="shared" ref="I25:I35" si="1">F25*G25/H25</f>
        <v>68.4</v>
      </c>
      <c r="J25" s="52">
        <f t="shared" ref="J25:J35" si="2">F25/E25*100</f>
        <v>2.6766453885098</v>
      </c>
      <c r="K25" s="53" t="s">
        <v>99</v>
      </c>
      <c r="L25" s="54"/>
    </row>
    <row r="26" ht="22" customHeight="1" spans="1:12">
      <c r="A26" s="31">
        <v>3</v>
      </c>
      <c r="B26" s="7" t="s">
        <v>59</v>
      </c>
      <c r="C26" s="7" t="s">
        <v>60</v>
      </c>
      <c r="D26" s="7" t="s">
        <v>61</v>
      </c>
      <c r="E26" s="12">
        <v>38.67</v>
      </c>
      <c r="F26" s="32">
        <v>0.94</v>
      </c>
      <c r="G26" s="9">
        <v>0.9</v>
      </c>
      <c r="H26" s="9">
        <v>0.08</v>
      </c>
      <c r="I26" s="51">
        <f t="shared" si="1"/>
        <v>10.575</v>
      </c>
      <c r="J26" s="52">
        <f t="shared" si="2"/>
        <v>2.43082492888544</v>
      </c>
      <c r="K26" s="53" t="s">
        <v>99</v>
      </c>
      <c r="L26" s="54"/>
    </row>
    <row r="27" ht="22" customHeight="1" spans="1:12">
      <c r="A27" s="31">
        <v>4</v>
      </c>
      <c r="B27" s="7" t="s">
        <v>56</v>
      </c>
      <c r="C27" s="7" t="s">
        <v>62</v>
      </c>
      <c r="D27" s="7" t="s">
        <v>63</v>
      </c>
      <c r="E27" s="12">
        <v>86.4</v>
      </c>
      <c r="F27" s="33">
        <v>2.27</v>
      </c>
      <c r="G27" s="9">
        <v>0.9</v>
      </c>
      <c r="H27" s="9">
        <v>0.08</v>
      </c>
      <c r="I27" s="51">
        <f t="shared" si="1"/>
        <v>25.5375</v>
      </c>
      <c r="J27" s="52">
        <f t="shared" si="2"/>
        <v>2.62731481481481</v>
      </c>
      <c r="K27" s="53" t="s">
        <v>99</v>
      </c>
      <c r="L27" s="54"/>
    </row>
    <row r="28" ht="22" customHeight="1" spans="1:12">
      <c r="A28" s="31">
        <v>5</v>
      </c>
      <c r="B28" s="7" t="s">
        <v>56</v>
      </c>
      <c r="C28" s="7" t="s">
        <v>64</v>
      </c>
      <c r="D28" s="7" t="s">
        <v>65</v>
      </c>
      <c r="E28" s="12">
        <v>326.11</v>
      </c>
      <c r="F28" s="32">
        <v>7.8</v>
      </c>
      <c r="G28" s="9">
        <v>0.9</v>
      </c>
      <c r="H28" s="9">
        <v>0.08</v>
      </c>
      <c r="I28" s="51">
        <f t="shared" si="1"/>
        <v>87.75</v>
      </c>
      <c r="J28" s="52">
        <f t="shared" si="2"/>
        <v>2.39183097727761</v>
      </c>
      <c r="K28" s="53" t="s">
        <v>99</v>
      </c>
      <c r="L28" s="54"/>
    </row>
    <row r="29" ht="22" customHeight="1" spans="1:12">
      <c r="A29" s="31">
        <v>6</v>
      </c>
      <c r="B29" s="7" t="s">
        <v>66</v>
      </c>
      <c r="C29" s="7" t="s">
        <v>67</v>
      </c>
      <c r="D29" s="7" t="s">
        <v>68</v>
      </c>
      <c r="E29" s="12">
        <v>17.18</v>
      </c>
      <c r="F29" s="32">
        <v>0.85</v>
      </c>
      <c r="G29" s="9">
        <v>0.9</v>
      </c>
      <c r="H29" s="9">
        <v>0.08</v>
      </c>
      <c r="I29" s="51">
        <f t="shared" si="1"/>
        <v>9.5625</v>
      </c>
      <c r="J29" s="52">
        <f t="shared" si="2"/>
        <v>4.94761350407451</v>
      </c>
      <c r="K29" s="53" t="s">
        <v>99</v>
      </c>
      <c r="L29" s="54"/>
    </row>
    <row r="30" ht="22" customHeight="1" spans="1:12">
      <c r="A30" s="31">
        <v>7</v>
      </c>
      <c r="B30" s="7" t="s">
        <v>56</v>
      </c>
      <c r="C30" s="7" t="s">
        <v>69</v>
      </c>
      <c r="D30" s="7" t="s">
        <v>70</v>
      </c>
      <c r="E30" s="12">
        <v>147.7</v>
      </c>
      <c r="F30" s="32">
        <v>3.84</v>
      </c>
      <c r="G30" s="9">
        <v>0.9</v>
      </c>
      <c r="H30" s="9">
        <v>0.08</v>
      </c>
      <c r="I30" s="51">
        <f t="shared" si="1"/>
        <v>43.2</v>
      </c>
      <c r="J30" s="52">
        <f t="shared" si="2"/>
        <v>2.59986459038592</v>
      </c>
      <c r="K30" s="53" t="s">
        <v>99</v>
      </c>
      <c r="L30" s="54"/>
    </row>
    <row r="31" ht="22" customHeight="1" spans="1:12">
      <c r="A31" s="31">
        <v>8</v>
      </c>
      <c r="B31" s="7" t="s">
        <v>71</v>
      </c>
      <c r="C31" s="7" t="s">
        <v>72</v>
      </c>
      <c r="D31" s="7" t="s">
        <v>73</v>
      </c>
      <c r="E31" s="12">
        <v>81.91</v>
      </c>
      <c r="F31" s="32">
        <v>2.717</v>
      </c>
      <c r="G31" s="9">
        <v>0.9</v>
      </c>
      <c r="H31" s="9">
        <v>0.08</v>
      </c>
      <c r="I31" s="51">
        <f t="shared" si="1"/>
        <v>30.56625</v>
      </c>
      <c r="J31" s="52">
        <f t="shared" si="2"/>
        <v>3.31705530460261</v>
      </c>
      <c r="K31" s="53" t="s">
        <v>99</v>
      </c>
      <c r="L31" s="54"/>
    </row>
    <row r="32" ht="22" customHeight="1" spans="1:12">
      <c r="A32" s="31">
        <v>9</v>
      </c>
      <c r="B32" s="7" t="s">
        <v>78</v>
      </c>
      <c r="C32" s="7" t="s">
        <v>79</v>
      </c>
      <c r="D32" s="7" t="s">
        <v>80</v>
      </c>
      <c r="E32" s="12">
        <v>98.95</v>
      </c>
      <c r="F32" s="32">
        <v>2.12</v>
      </c>
      <c r="G32" s="9">
        <v>0.9</v>
      </c>
      <c r="H32" s="9">
        <v>0.08</v>
      </c>
      <c r="I32" s="51">
        <f t="shared" si="1"/>
        <v>23.85</v>
      </c>
      <c r="J32" s="52">
        <f t="shared" si="2"/>
        <v>2.14249621020718</v>
      </c>
      <c r="K32" s="53" t="s">
        <v>99</v>
      </c>
      <c r="L32" s="54"/>
    </row>
    <row r="33" ht="22" customHeight="1" spans="1:12">
      <c r="A33" s="31">
        <v>10</v>
      </c>
      <c r="B33" s="7" t="s">
        <v>74</v>
      </c>
      <c r="C33" s="7" t="s">
        <v>81</v>
      </c>
      <c r="D33" s="7" t="s">
        <v>82</v>
      </c>
      <c r="E33" s="12">
        <v>222.38</v>
      </c>
      <c r="F33" s="32">
        <v>8</v>
      </c>
      <c r="G33" s="9">
        <v>0.9</v>
      </c>
      <c r="H33" s="9">
        <v>0.08</v>
      </c>
      <c r="I33" s="51">
        <f t="shared" si="1"/>
        <v>90</v>
      </c>
      <c r="J33" s="52">
        <f t="shared" si="2"/>
        <v>3.59744581347243</v>
      </c>
      <c r="K33" s="53" t="s">
        <v>99</v>
      </c>
      <c r="L33" s="54"/>
    </row>
    <row r="34" ht="22" customHeight="1" spans="1:12">
      <c r="A34" s="31">
        <v>11</v>
      </c>
      <c r="B34" s="7" t="s">
        <v>71</v>
      </c>
      <c r="C34" s="7" t="s">
        <v>83</v>
      </c>
      <c r="D34" s="7" t="s">
        <v>84</v>
      </c>
      <c r="E34" s="12">
        <v>64.06</v>
      </c>
      <c r="F34" s="32">
        <v>2.34</v>
      </c>
      <c r="G34" s="9">
        <v>0.9</v>
      </c>
      <c r="H34" s="9">
        <v>0.08</v>
      </c>
      <c r="I34" s="51">
        <f t="shared" si="1"/>
        <v>26.325</v>
      </c>
      <c r="J34" s="52">
        <f t="shared" si="2"/>
        <v>3.65282547611614</v>
      </c>
      <c r="K34" s="53" t="s">
        <v>99</v>
      </c>
      <c r="L34" s="54"/>
    </row>
    <row r="35" ht="22" customHeight="1" spans="1:12">
      <c r="A35" s="31">
        <v>12</v>
      </c>
      <c r="B35" s="7" t="s">
        <v>74</v>
      </c>
      <c r="C35" s="8" t="s">
        <v>90</v>
      </c>
      <c r="D35" s="8" t="s">
        <v>91</v>
      </c>
      <c r="E35" s="9">
        <v>87.74</v>
      </c>
      <c r="F35" s="32">
        <v>3.48</v>
      </c>
      <c r="G35" s="9">
        <v>0.9</v>
      </c>
      <c r="H35" s="9">
        <v>0.08</v>
      </c>
      <c r="I35" s="51">
        <f t="shared" si="1"/>
        <v>39.15</v>
      </c>
      <c r="J35" s="52">
        <f t="shared" si="2"/>
        <v>3.96626396170504</v>
      </c>
      <c r="K35" s="53" t="s">
        <v>99</v>
      </c>
      <c r="L35" s="54"/>
    </row>
    <row r="36" ht="25" customHeight="1" spans="8:10">
      <c r="H36" s="34" t="s">
        <v>100</v>
      </c>
      <c r="J36" s="55">
        <f>AVERAGE(J24:J35)</f>
        <v>3.06008106787729</v>
      </c>
    </row>
    <row r="37" spans="1:11">
      <c r="A37" s="35" t="s">
        <v>101</v>
      </c>
      <c r="B37" s="35"/>
      <c r="C37" s="35"/>
      <c r="D37" s="35"/>
      <c r="E37" s="35"/>
      <c r="F37" s="35"/>
      <c r="G37" s="36"/>
      <c r="H37" s="36"/>
      <c r="I37" s="36"/>
      <c r="J37" s="36"/>
      <c r="K37" s="36"/>
    </row>
    <row r="38" ht="20" customHeight="1" spans="1:11">
      <c r="A38" s="35" t="s">
        <v>33</v>
      </c>
      <c r="B38" s="35"/>
      <c r="C38" s="35"/>
      <c r="D38" s="35"/>
      <c r="E38" s="35"/>
      <c r="F38" s="35"/>
      <c r="G38" s="36"/>
      <c r="H38" s="36"/>
      <c r="I38" s="36"/>
      <c r="J38" s="36"/>
      <c r="K38" s="36"/>
    </row>
  </sheetData>
  <mergeCells count="13"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User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香港REITS好价格</vt:lpstr>
      <vt:lpstr>美国REITS的好价格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大卫</cp:lastModifiedBy>
  <dcterms:created xsi:type="dcterms:W3CDTF">2020-02-13T08:24:00Z</dcterms:created>
  <dcterms:modified xsi:type="dcterms:W3CDTF">2020-02-23T01:36:50Z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