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MSc Robotics\GIC\RobotKinematics-Remote\"/>
    </mc:Choice>
  </mc:AlternateContent>
  <xr:revisionPtr revIDLastSave="0" documentId="13_ncr:1_{09BECDD4-7F58-42E3-880D-23243E070066}" xr6:coauthVersionLast="46" xr6:coauthVersionMax="46" xr10:uidLastSave="{00000000-0000-0000-0000-000000000000}"/>
  <bookViews>
    <workbookView xWindow="12288" yWindow="696" windowWidth="17280" windowHeight="8964" xr2:uid="{2341D14E-A606-4674-91EB-6E7F26DCE1D2}"/>
  </bookViews>
  <sheets>
    <sheet name="To Bu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1" l="1"/>
  <c r="Q16" i="1"/>
  <c r="Q17" i="1"/>
  <c r="Q18" i="1"/>
  <c r="Q19" i="1"/>
  <c r="Q20" i="1"/>
  <c r="Q15" i="1"/>
  <c r="Q10" i="1"/>
  <c r="Q11" i="1"/>
  <c r="Q12" i="1"/>
  <c r="Q9" i="1"/>
  <c r="Q4" i="1"/>
  <c r="Q5" i="1"/>
  <c r="Q6" i="1"/>
  <c r="Q3" i="1"/>
  <c r="O13" i="1"/>
  <c r="E13" i="1"/>
  <c r="Q14" i="1"/>
  <c r="I14" i="1"/>
  <c r="O14" i="1"/>
  <c r="I10" i="1"/>
  <c r="Q7" i="1"/>
  <c r="I7" i="1"/>
  <c r="Q8" i="1"/>
  <c r="J3" i="1"/>
  <c r="J4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Q21" i="1" s="1"/>
  <c r="Q24" i="1" s="1"/>
  <c r="J15" i="1"/>
  <c r="E4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3" i="1"/>
  <c r="J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tc={24F495BC-06DA-40BB-B09A-4C4C841E96E2}</author>
    <author>tc={CA6F83E0-F874-49D2-98AC-B907D12F29EE}</author>
    <author>tc={F5C04D2F-4DE0-4DFF-8458-72C0D6ED2AC8}</author>
    <author>tc={537CCA9C-C6EC-48B3-84C3-50FFF9B6A777}</author>
  </authors>
  <commentList>
    <comment ref="H5" authorId="0" shapeId="0" xr:uid="{24F495BC-06DA-40BB-B09A-4C4C841E96E2}">
      <text>
        <t>[Threaded comment]
Your version of Excel allows you to read this threaded comment; however, any edits to it will get removed if the file is opened in a newer version of Excel. Learn more: https://go.microsoft.com/fwlink/?linkid=870924
Comment:
    Buy a couple more extra since it's so difficult to get a hold of</t>
      </text>
    </comment>
    <comment ref="K5" authorId="1" shapeId="0" xr:uid="{CA6F83E0-F874-49D2-98AC-B907D12F29EE}">
      <text>
        <t>[Threaded comment]
Your version of Excel allows you to read this threaded comment; however, any edits to it will get removed if the file is opened in a newer version of Excel. Learn more: https://go.microsoft.com/fwlink/?linkid=870924
Comment:
    USD 5.20 each</t>
      </text>
    </comment>
    <comment ref="H9" authorId="2" shapeId="0" xr:uid="{F5C04D2F-4DE0-4DFF-8458-72C0D6ED2AC8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have 4</t>
      </text>
    </comment>
    <comment ref="H10" authorId="3" shapeId="0" xr:uid="{537CCA9C-C6EC-48B3-84C3-50FFF9B6A777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have 6 pcs, need another 22pcs/8pcs = 2.75 sets</t>
      </text>
    </comment>
  </commentList>
</comments>
</file>

<file path=xl/sharedStrings.xml><?xml version="1.0" encoding="utf-8"?>
<sst xmlns="http://schemas.openxmlformats.org/spreadsheetml/2006/main" count="124" uniqueCount="74">
  <si>
    <t>ID</t>
  </si>
  <si>
    <t>Description</t>
  </si>
  <si>
    <t>Qty for 1 set</t>
  </si>
  <si>
    <t>Cost/pc</t>
  </si>
  <si>
    <t>Total Cost</t>
  </si>
  <si>
    <t>URL</t>
  </si>
  <si>
    <t>Kitronik All-in-one Robotics Board for micro:bit</t>
  </si>
  <si>
    <t>Stepper motors FIT0503 - DFRobot</t>
  </si>
  <si>
    <t>USB lead</t>
  </si>
  <si>
    <t>AA batteries</t>
  </si>
  <si>
    <t>Ball Casters 1/2"</t>
  </si>
  <si>
    <t>https://shop.pimoroni.com/products/pololu-ball-caster-with-3-4-metal-ball?variant=415237741</t>
  </si>
  <si>
    <t>608ZZ Ball Bearing</t>
  </si>
  <si>
    <t>https://www.ebay.co.uk/itm/8-Pack-608zz-Roller-Skate-Scooter-Skateboard-Wheels-Double-Shielded-Bearings-UK/363194481518?_trkparms=ispr%3D1&amp;hash=item549013fb6e:g:FuYAAOSwkK5fviHV&amp;amdata=enc%3AAQAFAAACcBaobrjLl8XobRIiIML1V4Imu%252Fn%252BzU5L90Z278x5ickkBSh1VzQSTzkTiSV5EE%252FHQWWEHJkkKpjo09ZE0lEJ3Qi5Rqj1yDG4QGk4xXb8iEh3Bi8GUzBk18wFjp1Di5JfkQ8%252Bj2t2qoQSBs2ZRxbSFmpShSUjBLTA%252FAfmC8OaERIZgkVVzAvBBFeMYW5QkBVFg74%252Fz1Ki%252FlgLJSyws4Ny4aEP%252FqjJK0ykr5qcvJ1gb4btEBstA6SgomD9szUwT4rNAjMuiHkS3VGZRd5Vpqm3GkKHhVZkNbMRFeqceIHN5mkdTUYBmdRE4KMmhy5X2QT11A5bfhtrnIYfgZrLjv89nVWzAyNY0HWmEvNmw8wh3e3%252B7DmBYZQVrepwjJpnq7fyKtCZ4LAKaVo8oLuXP%252BpStH0zZShntDlzA0ax9Br2R16KwqPofcxq5USAX6LQcvoe3YRqDPy7l0pbTpRgg7q3x%252BBOsA94r1qBoWphH28gn1bCyRAvzRUyS32Rf1KYWXPvV5VSqnkDlrA74K18W4fXmYzv5PljXkE2rdhTtIud%252FrsK7%252FIBpgVHdCQdkszAedG%252BGkiHJVzHumA63BJZroJuAXiTjOhqxXZMgGRDFB%252FOWrGr6zzms9TP8ul0sBH6SZY%252F2XT%252B%252F4%252FR%252Fz18sIX8fkqKctOZrrJXQn6CmBfHxB5z8AUupFmCOncWao9BKfshIqpZ0avzmyqNT0xwyb6sYJdIqaCqNCDCsC1DLqLE5hFn3%252Bb8PaDSrX%252Bru10n1A6pERob4Em5N9yr%252FJGJLS%252FE9zHYcWLg8U6WJeoasymbQ0Tpc4i5SPxM3kaBumKV2kH0%252Bsl9rA%253D%253D%7Ccksum%3A363194481518319458494b184b6b80b531f48d292915%7Campid%3APL_CLK%7Cclp%3A2334524</t>
  </si>
  <si>
    <t>M3 nut</t>
  </si>
  <si>
    <t>https://www.ebay.co.uk/itm/HEXAGON-FULL-NUTS-TO-FIT-METRIC-COARSE-PITCH-BOLTS-SCREWS-A2-STAINLESS-STEEL/180963079545?hash=item2a223d7579:g:AE0AAOSwqOFb0u80</t>
  </si>
  <si>
    <t>M3 x 6 Countersunk</t>
  </si>
  <si>
    <t>https://www.ebay.co.uk/itm/M2-5-M3-M4-POZI-COUNTERSUNK-MACHINE-SCREWS-WITH-NUTS-ZINC-PLATED-BZP-CSK-BOLTS/183870828562?hash=item2acf8e3012:g:dYEAAOSwLUldHkh7</t>
  </si>
  <si>
    <t>M1.6 x 4 Countersunk</t>
  </si>
  <si>
    <t>https://www.ebay.co.uk/itm/M1-6-M2-M2-5-POZI-COUNTERSUNK-MACHINE-SCREWS-A2-STAINLESS-STEEL-POSIDRIVE-BOLTS/362984625333?hash=item548391d4b5:g:N8kAAOSwE3NerWOr</t>
  </si>
  <si>
    <t>TOTAL</t>
  </si>
  <si>
    <t>Qty for 14 sets</t>
  </si>
  <si>
    <t>microbit board v2</t>
  </si>
  <si>
    <t>https://www.dfrobot.com/product-1508.html</t>
  </si>
  <si>
    <t>Buy</t>
  </si>
  <si>
    <t>Laminating sheet</t>
  </si>
  <si>
    <t>Unit</t>
  </si>
  <si>
    <t>pc</t>
  </si>
  <si>
    <t>set of 8</t>
  </si>
  <si>
    <t>set of 50pcs</t>
  </si>
  <si>
    <t>set of 100pcs</t>
  </si>
  <si>
    <t>Pitch converter board</t>
  </si>
  <si>
    <t>Molex Picoblade socket</t>
  </si>
  <si>
    <t>Screw Terminal</t>
  </si>
  <si>
    <t>Screwdriver set</t>
  </si>
  <si>
    <t>https://thepihut.com/products/micro-bit-v2</t>
  </si>
  <si>
    <t>Cost per unit (+VAT)</t>
  </si>
  <si>
    <t>https://kitronik.co.uk/products/5641-all-in-one-robotics-board-for-bbc-microbit</t>
  </si>
  <si>
    <t>https://www.ebay.co.uk/itm/1M-2M-3M-Micro-USB-Data-Charger-Cable-For-Samsung-Galaxy-S7-Mini-Note-Ace-J1-J5/223921116272?hash=item3422bd1470:g:PYwAAOSw~OdVXIdD</t>
  </si>
  <si>
    <t>https://www.ebay.co.uk/itm/1-2-3-4-5-6-8-AA-16850-9V-PP3-Battery-Holder-Box-PCB-Enclosure-Arduino-PI/264285780354?_trkparms=ispr%3D1&amp;hash=item3d88a8f982:g:DIwAAOSwRJFctZZg&amp;amdata=enc%3AAQAFAAACgBaobrjLl8XobRIiIML1V4Imu%252Fn%252BzU5L90Z278x5ickkXKoKcbeZcOrOku%252BoOBl%252BS%252FxaPBfKm6JC8GZEkHjBDxxVMIIxkg9txhiYvhRSbb98%252B38Xp8q8zHTCSqqWmgfBTM7Jz0mcea%252B0Xn%252BsDqHsjryErpBKt822FEg764ctrw7D42jPsZISTGefbDcbQbdQVuIMnzrjLx4WYLyrVhPNnJ%252FLes%252BwTYnbGsDHp1iOwXBPBAjn5OL7l95dZBP7zAG13m%252BxU79DIStyjwkb12Z3nf5q8a94XUJmiyOBd1dTtGZwCUOJZudg2JcSrH0112sQ76VsgQjzNvCprzcZJEfsH1hOCcvlD%252Brn5zpcDTLuw8lMwamKKkayosX0sZFoxxI2q%252B89lqEiO5e9v1tskZMlxmoK936gdqUsiuPdHD4i0BVeO%252F%252BITvJ449Lzp0v1Lmeq3DXcDObQKgNlTER1HS6QTOBbuJqZBLs%252Fc2JgWdbJLKoBN00you%252F7BU9T%252BWAke4MlDv%252BEdV6%252BwKj3ckmUmi28n8aMRIgLM1hAdbernkNiE1eiFJ0IE8YroBDYD6rIiJK9k%252B19xRJgrsNqWMfRCQakFBDcC%252BCT%252FPZTZ5Z%252FZG9IV1UfH2y03mJD5aKtQKzl8TcpsboriqBEFERiHZVpvEmDFxIfWkwi7Yr%252FEdOsrGZILm8zPgrd8K7XtJZX7B5BgX4flE%252FL7PQUOSSD529NX9BiJfLauXXNyqmB6Zqv02aebL7gWhRoeKzpDfgfFPkSZtex2fN7lLJ45z%252FF3E0J7SoMdd3HUiplzeS8mptUGeNBETyD6DKAcFARqpGqWpzVO3CdMXJ0y%252B38X69JpE1gVsvwLBE%253D%7Ccksum%3A264285780354df48e2c2bb6a48519f6f4cd2df631dd6%7Campid%3APL_CLK%7Cclp%3A2334524</t>
  </si>
  <si>
    <t>set of 5pcs</t>
  </si>
  <si>
    <t>4 x AA  Closed battery power supply</t>
  </si>
  <si>
    <t>https://www.ebay.co.uk/itm/ENERGIZER-INDUSTRIAL-AA-AAA-ALKALINE-BATTERIES-LR03-LR6-EXPIRY-2030/254707534738?epid=1526506043&amp;hash=item3b4dc08b92:g:WbwAAOSwUIRfix6y</t>
  </si>
  <si>
    <t>set of 40pcs</t>
  </si>
  <si>
    <t>https://www.ebay.co.uk/itm/40-pcs-Dupont-Cables-M-F-M-M-F-F-Jumper-Breadboard-Wire-GPIO-Ribbon-Pi-Arduino/254175931512?_trkparms=ispr%3D1&amp;hash=item3b2e10ec78:g:kVgAAOSwtWNe4ios&amp;amdata=enc%3AAQAFAAACgBaobrjLl8XobRIiIML1V4Imu%252Fn%252BzU5L90Z278x5ickkrDx%252B2NLp21dg6hHbHAkGMXN2q%252FmT5O4hcItJZlmKmAJhpyXFLE6QYyT5k7LjNIt%252FlhRZaD3NGkGgmgpiy%252BRryj2E3bZn9NdNiZMTF8lCq5lDrusKckbOzLwvMd8feifHfdMASUf%252Fnmr01ZwSuj7edXnjwC4bik4wGulTnPjcnBmddV9zSYGncBFnzFfPODdlvdLuPK0xDIGId1vW7iEgO00lqNSQJSGLV4NvbX7mQdO7OKvxdMh2YmHoHh5BovJ3TNuEf6TaoqDEXZE9k6sTRenRgTVQHyhUS1OK9befOIFJMky5qmJjZr38xkth9llZi1vdt%252FrnnnjQ94MpkoRk7CywXi4kKVRdirJD59VpWdjUS%252BZUPTJV5aSM59BdWDKos25yE6QEp%252F7txRgZxv%252F3QknNBMDPyENCQylvdVItlFlt5waMDKCQKzkPr8WJsv0ztvKyxST%252FysHO0I4dUUmFBgUgsqYgfS%252FxMh6c%252B6urac%252F%252BvNSBKQKHyMa1a6ZcSM3WwcQ5qF1aWOZAK36KCpBIj3NZVW463x1v%252FL%252B6wc3x6b%252BYHPKWzZepOJoZ95%252B0%252Bqw0qwkBqICy7QwhtvQuSRWoRXZe6wzKBKm%252BGYbh05XQ%252BCoHjaq6qgPwqBdJ148RGt8ULvjxzACQ5l6Uzem9oBpLotMf3p3OS9m6ocueR0wtkUnGq1wjUXnmNEEnKSJxu8SYcC9D%252BWmkc2Z8A3JGbaDsH9WnD8xLIC1oMYcfC3sOP3bGAXuj%252BCV86RdZdMzD90fHyiWzUM9LkSp%252BRvp6i1C%252Ffao9oGJYbKk4%252B7o%252FdkCq%252Bug%253D%7Ccksum%3A2541759315120ce8cf97ed334a97a4db4da45ae31157%7Campid%3APL_CLK%7Cclp%3A2334524</t>
  </si>
  <si>
    <t>https://www.ebay.co.uk/itm/4-in-1-Precision-Screwdriver-Phillips-Flat-End-Caps-Pocket-Clip-4-in-1/392443563896?epid=26011371503&amp;hash=item5b5f758f78:g:gQQAAOSw10Fdiira</t>
  </si>
  <si>
    <t>set of 25pcs</t>
  </si>
  <si>
    <t>https://www.ebay.co.uk/itm/3mm-M3-A2-STAINLESS-STEEL-ALLEN-BOLT-SOCKET-CAP-SCREW-HEX-HEAD-ALLEN-KEY-DIN-912/184453377101?hash=item2af2472c4d:g:yK8AAOSw0I9fZMdR</t>
  </si>
  <si>
    <t>M3 x 18mm bolt</t>
  </si>
  <si>
    <t>set of 20pcs</t>
  </si>
  <si>
    <t>https://www.digikey.co.uk/products/en?keywords=F127T254P04&amp;v=315</t>
  </si>
  <si>
    <t>https://www.digikey.co.uk/product-detail/en/on-shore-technology-inc/OSTVN04A150/ED10563-ND/1588864</t>
  </si>
  <si>
    <t>https://www.digikey.co.uk/product-detail/en/molex/0530480410/WM1744-ND/242866</t>
  </si>
  <si>
    <t>https://www.ebay.co.uk/itm/Dry-Erase-Markers-Pens-Thin-Slim-Fine-Tip-Board-Whiteboard-Wipe-Clean-Colour-Pen/192323506206?var=492272971159&amp;_trkparms=ispr%3D1&amp;hash=item2cc75fd01e:g:97cAAOSw23NZ0syc&amp;amdata=enc%3AAQAFAAACgBaobrjLl8XobRIiIML1V4Imu%252Fn%252BzU5L90Z278x5ickkfKe2vUidqHRg3XM2X2xOVIIfsOusbw%252FubTxOk0dgdvIUs5395lFjRPRCHprNSb5UXbzxTrehCKaGCnVBpWnE119atKS5L4qX8mE896J4iPaSNg9iI0%252ByTycIiLRo5HLJ0oAjNhnKlqVPYc6ubMbJsbUcgZJoOCay9jr0waFggnNOthVel%252Bvnv8uQntyEKA%252Fy3AvTeCUl9oP1%252F7ctrhNea3PKWk14bTUJGCQhCpfbd88RydxSc4ZdQaXQwMJ5uiHNvkAt04U1pkxHBuQGJGe%252FWaa23C5if0ad75SBwGkJ1CIrPZ1RhtqvaZJlDil07feEY0%252BNj8CcAqiAXseGovjZyFm4NDsN1vyzmhHDIvawBOpTZOfvvdQsi1DeeY9fXPuRmsxFhTwNiLOQSWK9l4nl6QJsxt%252Bg%252BB%252FuE%252Bs9IdRYO2XaNARqjBsTdOLMfJV%252BwqbL72C3Mg61rew48FAIcPn871Aue9UaI9uX0ynPcELwpqYl4%252FYSDiLgHVKIJlW79asXdDZRxg3V4njIXOuCnHTG7CdvQipeEg1n7rXuHgIIGehML1j%252FRLTDFOKm9lGE8%252B7cM65KZfMULF3rYkd6cwRaEdm96CMAn7vCTxh9t9hdLDCb5%252FJVXS2G2j4izXn4YlvvqZNXVSa4tWFj5oVUfdEdkzrJZZqzhHJpLAFYyig2HC%252FVoR7qqhTXA4Qjf2tX9ALXCq%252Bdx2RDGisDfWxWL3iStRGDf5xU0E4ymlaFr17Mj8UGuq7J9K%252FzaCCu9PbEr73Ppp9XfhaBCat1XQJh1PcPGPzv2PvoZzuAERexhcDZXnI%253D%7Ccksum%3A192323506206ddb6631723da4827a6ca2afb3a60d485%7Campid%3APL_CLK%7Cclp%3A2334524</t>
  </si>
  <si>
    <t>Whiteboard marker 8 x Black</t>
  </si>
  <si>
    <t>https://www.ebay.co.uk/itm/A4-Laminating-Pouches-Gloss-150-Micron-Laminator-Laminate-Sheets-25-100-200-UK/114245191098?hash=item1a998b45ba:g:PnkAAOSwx3hfhaU6</t>
  </si>
  <si>
    <t>Dupont jumper cables Male to Male 20cm</t>
  </si>
  <si>
    <t>Alternative</t>
  </si>
  <si>
    <t>|</t>
  </si>
  <si>
    <t>https://uk.rs-online.com/web/p/aa-batteries/7892828/</t>
  </si>
  <si>
    <t>Cost per item</t>
  </si>
  <si>
    <t>Cost Total</t>
  </si>
  <si>
    <t>Item number (min order)</t>
  </si>
  <si>
    <t>https://uk.rs-online.com/web/p/battery-holders/0594628/</t>
  </si>
  <si>
    <t>Part Number</t>
  </si>
  <si>
    <t>594-628</t>
  </si>
  <si>
    <t>789-2828</t>
  </si>
  <si>
    <t>None</t>
  </si>
  <si>
    <t>553-396</t>
  </si>
  <si>
    <t>https://uk.rs-online.com/web/p/machine-screws/0553396/</t>
  </si>
  <si>
    <t>https://uk.rs-online.com/web/p/hex-nuts/0189563/</t>
  </si>
  <si>
    <t>189-563</t>
  </si>
  <si>
    <t xml:space="preserve">
342-4500</t>
  </si>
  <si>
    <t>White 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</si>
</sst>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164" fontId="1" fillId="0" borderId="0" xfId="0" applyNumberFormat="1" applyFont="1"/>
    <xf numFmtId="0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/>
    <xf numFmtId="164" fontId="1" fillId="2" borderId="0" xfId="0" applyNumberFormat="1" applyFont="1" applyFill="1"/>
    <xf numFmtId="0" fontId="0" fillId="0" borderId="0" xfId="0" applyAlignment="1">
      <alignment horizontal="center"/>
    </xf>
    <xf numFmtId="0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antha Hoh" id="{E5D99D5F-1098-4145-97D6-1379ECF3F78C}" userId="a909ac0df12032b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" dT="2021-02-13T13:16:20.18" personId="{E5D99D5F-1098-4145-97D6-1379ECF3F78C}" id="{24F495BC-06DA-40BB-B09A-4C4C841E96E2}">
    <text>Buy a couple more extra since it's so difficult to get a hold of</text>
  </threadedComment>
  <threadedComment ref="K5" dT="2021-01-27T21:52:24.17" personId="{E5D99D5F-1098-4145-97D6-1379ECF3F78C}" id="{CA6F83E0-F874-49D2-98AC-B907D12F29EE}">
    <text>USD 5.20 each</text>
  </threadedComment>
  <threadedComment ref="H9" dT="2021-02-12T22:08:16.67" personId="{E5D99D5F-1098-4145-97D6-1379ECF3F78C}" id="{F5C04D2F-4DE0-4DFF-8458-72C0D6ED2AC8}">
    <text>Already have 4</text>
  </threadedComment>
  <threadedComment ref="H10" dT="2021-02-13T13:08:23.85" personId="{E5D99D5F-1098-4145-97D6-1379ECF3F78C}" id="{537CCA9C-C6EC-48B3-84C3-50FFF9B6A777}">
    <text>Already have 6 pcs, need another 22pcs/8pcs = 2.75 sets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uk.rs-online.com/web/p/battery-holders/0594628/" TargetMode="External"/><Relationship Id="rId7" Type="http://schemas.openxmlformats.org/officeDocument/2006/relationships/hyperlink" Target="https://www.ebay.co.uk/itm/A4-Laminating-Pouches-Gloss-150-Micron-Laminator-Laminate-Sheets-25-100-200-UK/114245191098?hash=item1a998b45ba:g:PnkAAOSwx3hfhaU6" TargetMode="External"/><Relationship Id="rId2" Type="http://schemas.openxmlformats.org/officeDocument/2006/relationships/hyperlink" Target="https://uk.rs-online.com/web/p/aa-batteries/7892828/" TargetMode="External"/><Relationship Id="rId1" Type="http://schemas.openxmlformats.org/officeDocument/2006/relationships/hyperlink" Target="https://shop.pimoroni.com/products/pololu-ball-caster-with-3-4-metal-ball?variant=415237741" TargetMode="External"/><Relationship Id="rId6" Type="http://schemas.openxmlformats.org/officeDocument/2006/relationships/hyperlink" Target="https://uk.rs-online.com/web/p/hex-nuts/0189563/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https://uk.rs-online.com/web/p/machine-screws/0553396/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ebay.co.uk/itm/1M-2M-3M-Micro-USB-Data-Charger-Cable-For-Samsung-Galaxy-S7-Mini-Note-Ace-J1-J5/223921116272?hash=item3422bd1470:g:PYwAAOSw~OdVXIdD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69A7-1EE2-415C-86E6-501297754FE3}">
  <dimension ref="A1:Q25"/>
  <sheetViews>
    <sheetView tabSelected="1" zoomScaleNormal="100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Q15" sqref="Q15"/>
    </sheetView>
  </sheetViews>
  <sheetFormatPr defaultRowHeight="14.4" x14ac:dyDescent="0.3"/>
  <cols>
    <col min="1" max="1" width="3" bestFit="1" customWidth="1"/>
    <col min="2" max="2" width="39.88671875" bestFit="1" customWidth="1"/>
    <col min="3" max="3" width="11.33203125" bestFit="1" customWidth="1"/>
    <col min="4" max="4" width="7.5546875" hidden="1" customWidth="1"/>
    <col min="5" max="5" width="13.109375" bestFit="1" customWidth="1"/>
    <col min="6" max="6" width="18.109375" bestFit="1" customWidth="1"/>
    <col min="7" max="7" width="13.109375" customWidth="1"/>
    <col min="8" max="8" width="8.6640625" customWidth="1"/>
    <col min="9" max="9" width="13.33203125" customWidth="1"/>
    <col min="10" max="10" width="9.33203125" bestFit="1" customWidth="1"/>
    <col min="11" max="11" width="18.109375" customWidth="1"/>
    <col min="12" max="12" width="12.109375" customWidth="1"/>
    <col min="13" max="13" width="10.88671875" customWidth="1"/>
    <col min="15" max="15" width="14.5546875" customWidth="1"/>
    <col min="16" max="16" width="23.44140625" customWidth="1"/>
    <col min="17" max="17" width="12.44140625" customWidth="1"/>
  </cols>
  <sheetData>
    <row r="1" spans="1:17" x14ac:dyDescent="0.3">
      <c r="M1" s="9" t="s">
        <v>57</v>
      </c>
    </row>
    <row r="2" spans="1:1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21</v>
      </c>
      <c r="F2" s="1" t="s">
        <v>36</v>
      </c>
      <c r="G2" s="1" t="s">
        <v>26</v>
      </c>
      <c r="H2" s="1" t="s">
        <v>24</v>
      </c>
      <c r="I2" s="1" t="s">
        <v>60</v>
      </c>
      <c r="J2" s="1" t="s">
        <v>4</v>
      </c>
      <c r="K2" s="1" t="s">
        <v>5</v>
      </c>
      <c r="L2" s="1"/>
      <c r="M2" s="1" t="s">
        <v>5</v>
      </c>
      <c r="N2" s="1" t="s">
        <v>64</v>
      </c>
      <c r="O2" s="1" t="s">
        <v>60</v>
      </c>
      <c r="P2" s="1" t="s">
        <v>62</v>
      </c>
      <c r="Q2" s="1" t="s">
        <v>61</v>
      </c>
    </row>
    <row r="3" spans="1:17" x14ac:dyDescent="0.3">
      <c r="A3">
        <v>1</v>
      </c>
      <c r="B3" t="s">
        <v>22</v>
      </c>
      <c r="C3">
        <v>1</v>
      </c>
      <c r="D3" s="2">
        <v>13.5</v>
      </c>
      <c r="E3" s="5">
        <f>C3*14</f>
        <v>14</v>
      </c>
      <c r="F3" s="2">
        <v>13.5</v>
      </c>
      <c r="G3" s="5" t="s">
        <v>27</v>
      </c>
      <c r="H3" s="5">
        <v>14</v>
      </c>
      <c r="I3" s="5"/>
      <c r="J3" s="2">
        <f t="shared" ref="J3:J14" si="0">F3*H3</f>
        <v>189</v>
      </c>
      <c r="K3" t="s">
        <v>35</v>
      </c>
      <c r="L3" s="11" t="s">
        <v>58</v>
      </c>
      <c r="M3" t="s">
        <v>67</v>
      </c>
      <c r="O3" s="6"/>
      <c r="Q3" s="6">
        <f>J3</f>
        <v>189</v>
      </c>
    </row>
    <row r="4" spans="1:17" x14ac:dyDescent="0.3">
      <c r="A4">
        <v>2</v>
      </c>
      <c r="B4" t="s">
        <v>6</v>
      </c>
      <c r="C4">
        <v>1</v>
      </c>
      <c r="D4" s="2">
        <v>16.8</v>
      </c>
      <c r="E4" s="5">
        <f t="shared" ref="E4:E21" si="1">C4*14</f>
        <v>14</v>
      </c>
      <c r="F4" s="2">
        <v>16.8</v>
      </c>
      <c r="G4" s="5" t="s">
        <v>27</v>
      </c>
      <c r="H4" s="5">
        <v>14</v>
      </c>
      <c r="I4" s="5"/>
      <c r="J4" s="2">
        <f t="shared" si="0"/>
        <v>235.20000000000002</v>
      </c>
      <c r="K4" t="s">
        <v>37</v>
      </c>
      <c r="L4" s="11" t="s">
        <v>58</v>
      </c>
      <c r="M4" t="s">
        <v>67</v>
      </c>
      <c r="O4" s="6"/>
      <c r="Q4" s="6">
        <f t="shared" ref="Q4:Q6" si="2">J4</f>
        <v>235.20000000000002</v>
      </c>
    </row>
    <row r="5" spans="1:17" x14ac:dyDescent="0.3">
      <c r="A5">
        <v>3</v>
      </c>
      <c r="B5" t="s">
        <v>7</v>
      </c>
      <c r="C5">
        <v>2</v>
      </c>
      <c r="D5" s="2">
        <v>5.31</v>
      </c>
      <c r="E5" s="5">
        <f t="shared" si="1"/>
        <v>28</v>
      </c>
      <c r="F5" s="2">
        <v>4.53</v>
      </c>
      <c r="G5" s="5" t="s">
        <v>27</v>
      </c>
      <c r="H5" s="5">
        <v>32</v>
      </c>
      <c r="I5" s="5"/>
      <c r="J5" s="2">
        <f t="shared" si="0"/>
        <v>144.96</v>
      </c>
      <c r="K5" t="s">
        <v>23</v>
      </c>
      <c r="L5" s="11" t="s">
        <v>58</v>
      </c>
      <c r="M5" t="s">
        <v>67</v>
      </c>
      <c r="O5" s="6"/>
      <c r="Q5" s="6">
        <f t="shared" si="2"/>
        <v>144.96</v>
      </c>
    </row>
    <row r="6" spans="1:17" x14ac:dyDescent="0.3">
      <c r="A6">
        <v>4</v>
      </c>
      <c r="B6" t="s">
        <v>8</v>
      </c>
      <c r="C6">
        <v>1</v>
      </c>
      <c r="D6" s="2"/>
      <c r="E6" s="5">
        <f t="shared" si="1"/>
        <v>14</v>
      </c>
      <c r="F6" s="2">
        <v>0.99</v>
      </c>
      <c r="G6" s="5" t="s">
        <v>27</v>
      </c>
      <c r="H6" s="5">
        <v>14</v>
      </c>
      <c r="I6" s="5"/>
      <c r="J6" s="2">
        <f t="shared" si="0"/>
        <v>13.86</v>
      </c>
      <c r="K6" s="3" t="s">
        <v>38</v>
      </c>
      <c r="L6" s="11" t="s">
        <v>58</v>
      </c>
      <c r="M6" t="s">
        <v>67</v>
      </c>
      <c r="O6" s="6"/>
      <c r="Q6" s="6">
        <f t="shared" si="2"/>
        <v>13.86</v>
      </c>
    </row>
    <row r="7" spans="1:17" x14ac:dyDescent="0.3">
      <c r="A7">
        <v>5</v>
      </c>
      <c r="B7" t="s">
        <v>41</v>
      </c>
      <c r="C7">
        <v>1</v>
      </c>
      <c r="D7" s="2"/>
      <c r="E7" s="5">
        <f t="shared" si="1"/>
        <v>14</v>
      </c>
      <c r="F7" s="2">
        <v>8.8800000000000008</v>
      </c>
      <c r="G7" s="5" t="s">
        <v>40</v>
      </c>
      <c r="H7" s="5">
        <v>3</v>
      </c>
      <c r="I7" s="2">
        <f>F7/5</f>
        <v>1.7760000000000002</v>
      </c>
      <c r="J7" s="2">
        <f t="shared" si="0"/>
        <v>26.64</v>
      </c>
      <c r="K7" t="s">
        <v>39</v>
      </c>
      <c r="L7" s="11" t="s">
        <v>58</v>
      </c>
      <c r="M7" s="3" t="s">
        <v>63</v>
      </c>
      <c r="N7" s="7" t="s">
        <v>65</v>
      </c>
      <c r="O7" s="6">
        <v>1.2</v>
      </c>
      <c r="P7">
        <v>14</v>
      </c>
      <c r="Q7" s="6">
        <f>O7*P7</f>
        <v>16.8</v>
      </c>
    </row>
    <row r="8" spans="1:17" x14ac:dyDescent="0.3">
      <c r="A8">
        <v>6</v>
      </c>
      <c r="B8" t="s">
        <v>9</v>
      </c>
      <c r="C8">
        <v>4</v>
      </c>
      <c r="D8" s="2"/>
      <c r="E8" s="5">
        <f t="shared" si="1"/>
        <v>56</v>
      </c>
      <c r="F8" s="2">
        <v>14.84</v>
      </c>
      <c r="G8" s="5" t="s">
        <v>29</v>
      </c>
      <c r="H8" s="5">
        <v>2</v>
      </c>
      <c r="I8" s="5"/>
      <c r="J8" s="2">
        <f t="shared" si="0"/>
        <v>29.68</v>
      </c>
      <c r="K8" t="s">
        <v>42</v>
      </c>
      <c r="L8" s="11" t="s">
        <v>58</v>
      </c>
      <c r="M8" s="3" t="s">
        <v>59</v>
      </c>
      <c r="N8" t="s">
        <v>66</v>
      </c>
      <c r="O8" s="6">
        <v>0.34</v>
      </c>
      <c r="P8">
        <v>100</v>
      </c>
      <c r="Q8" s="6">
        <f>O8*P8</f>
        <v>34</v>
      </c>
    </row>
    <row r="9" spans="1:17" x14ac:dyDescent="0.3">
      <c r="A9">
        <v>7</v>
      </c>
      <c r="B9" t="s">
        <v>10</v>
      </c>
      <c r="C9">
        <v>1</v>
      </c>
      <c r="D9" s="2">
        <v>2.1</v>
      </c>
      <c r="E9" s="5">
        <f t="shared" si="1"/>
        <v>14</v>
      </c>
      <c r="F9" s="2">
        <v>2.1</v>
      </c>
      <c r="G9" s="5" t="s">
        <v>27</v>
      </c>
      <c r="H9" s="5">
        <v>12</v>
      </c>
      <c r="I9" s="5"/>
      <c r="J9" s="2">
        <f t="shared" si="0"/>
        <v>25.200000000000003</v>
      </c>
      <c r="K9" s="3" t="s">
        <v>11</v>
      </c>
      <c r="L9" s="11" t="s">
        <v>58</v>
      </c>
      <c r="M9" t="s">
        <v>67</v>
      </c>
      <c r="O9" s="6"/>
      <c r="Q9" s="6">
        <f>J9</f>
        <v>25.200000000000003</v>
      </c>
    </row>
    <row r="10" spans="1:17" x14ac:dyDescent="0.3">
      <c r="A10">
        <v>8</v>
      </c>
      <c r="B10" t="s">
        <v>12</v>
      </c>
      <c r="C10">
        <v>2</v>
      </c>
      <c r="D10" s="2">
        <v>0.5</v>
      </c>
      <c r="E10" s="5">
        <f t="shared" si="1"/>
        <v>28</v>
      </c>
      <c r="F10" s="2">
        <v>3.99</v>
      </c>
      <c r="G10" s="5" t="s">
        <v>28</v>
      </c>
      <c r="H10" s="5">
        <v>3</v>
      </c>
      <c r="I10" s="2">
        <f>F10/8</f>
        <v>0.49875000000000003</v>
      </c>
      <c r="J10" s="2">
        <f t="shared" si="0"/>
        <v>11.97</v>
      </c>
      <c r="K10" t="s">
        <v>13</v>
      </c>
      <c r="L10" s="11" t="s">
        <v>58</v>
      </c>
      <c r="M10" t="s">
        <v>67</v>
      </c>
      <c r="O10" s="6"/>
      <c r="Q10" s="6">
        <f t="shared" ref="Q10:Q12" si="3">J10</f>
        <v>11.97</v>
      </c>
    </row>
    <row r="11" spans="1:17" x14ac:dyDescent="0.3">
      <c r="A11">
        <v>9</v>
      </c>
      <c r="B11" t="s">
        <v>54</v>
      </c>
      <c r="C11">
        <v>1</v>
      </c>
      <c r="D11" s="2"/>
      <c r="E11" s="5">
        <f t="shared" si="1"/>
        <v>14</v>
      </c>
      <c r="F11" s="2">
        <v>3.42</v>
      </c>
      <c r="G11" s="5" t="s">
        <v>28</v>
      </c>
      <c r="H11" s="5">
        <v>2</v>
      </c>
      <c r="I11" s="5"/>
      <c r="J11" s="2">
        <f t="shared" si="0"/>
        <v>6.84</v>
      </c>
      <c r="K11" t="s">
        <v>53</v>
      </c>
      <c r="L11" s="11" t="s">
        <v>58</v>
      </c>
      <c r="M11" t="s">
        <v>67</v>
      </c>
      <c r="O11" s="6"/>
      <c r="Q11" s="6">
        <f t="shared" si="3"/>
        <v>6.84</v>
      </c>
    </row>
    <row r="12" spans="1:17" x14ac:dyDescent="0.3">
      <c r="A12">
        <v>10</v>
      </c>
      <c r="B12" t="s">
        <v>48</v>
      </c>
      <c r="C12">
        <v>1</v>
      </c>
      <c r="D12" s="2"/>
      <c r="E12" s="5">
        <f t="shared" si="1"/>
        <v>14</v>
      </c>
      <c r="F12" s="2">
        <v>1.95</v>
      </c>
      <c r="G12" s="5" t="s">
        <v>49</v>
      </c>
      <c r="H12" s="5">
        <v>1</v>
      </c>
      <c r="I12" s="5"/>
      <c r="J12" s="2">
        <f t="shared" si="0"/>
        <v>1.95</v>
      </c>
      <c r="K12" t="s">
        <v>47</v>
      </c>
      <c r="L12" s="11" t="s">
        <v>58</v>
      </c>
      <c r="M12" t="s">
        <v>67</v>
      </c>
      <c r="O12" s="6"/>
      <c r="Q12" s="6">
        <f t="shared" si="3"/>
        <v>1.95</v>
      </c>
    </row>
    <row r="13" spans="1:17" x14ac:dyDescent="0.3">
      <c r="A13">
        <v>11</v>
      </c>
      <c r="B13" t="s">
        <v>14</v>
      </c>
      <c r="C13" s="8">
        <v>7</v>
      </c>
      <c r="D13" s="2"/>
      <c r="E13" s="5">
        <f>C13*14</f>
        <v>98</v>
      </c>
      <c r="F13" s="2">
        <v>1.29</v>
      </c>
      <c r="G13" s="5" t="s">
        <v>46</v>
      </c>
      <c r="H13" s="12">
        <v>4</v>
      </c>
      <c r="I13" s="5"/>
      <c r="J13" s="2">
        <f t="shared" si="0"/>
        <v>5.16</v>
      </c>
      <c r="K13" t="s">
        <v>15</v>
      </c>
      <c r="L13" s="11" t="s">
        <v>58</v>
      </c>
      <c r="M13" s="3" t="s">
        <v>70</v>
      </c>
      <c r="N13" t="s">
        <v>71</v>
      </c>
      <c r="O13" s="6">
        <f>Q13/P13</f>
        <v>6.4699999999999994E-2</v>
      </c>
      <c r="P13">
        <v>100</v>
      </c>
      <c r="Q13" s="6">
        <v>6.47</v>
      </c>
    </row>
    <row r="14" spans="1:17" x14ac:dyDescent="0.3">
      <c r="A14">
        <v>12</v>
      </c>
      <c r="B14" t="s">
        <v>16</v>
      </c>
      <c r="C14">
        <v>8</v>
      </c>
      <c r="D14" s="2">
        <v>7.4200000000000002E-2</v>
      </c>
      <c r="E14" s="5">
        <f t="shared" si="1"/>
        <v>112</v>
      </c>
      <c r="F14" s="2">
        <v>4.2300000000000004</v>
      </c>
      <c r="G14" s="5" t="s">
        <v>29</v>
      </c>
      <c r="H14" s="5">
        <v>3</v>
      </c>
      <c r="I14" s="2">
        <f>J14/50</f>
        <v>0.25380000000000003</v>
      </c>
      <c r="J14" s="2">
        <f t="shared" si="0"/>
        <v>12.690000000000001</v>
      </c>
      <c r="K14" t="s">
        <v>17</v>
      </c>
      <c r="L14" s="11" t="s">
        <v>58</v>
      </c>
      <c r="M14" s="3" t="s">
        <v>69</v>
      </c>
      <c r="N14" t="s">
        <v>68</v>
      </c>
      <c r="O14" s="6">
        <f>Q14/P14</f>
        <v>1.9299999999999998E-2</v>
      </c>
      <c r="P14">
        <v>200</v>
      </c>
      <c r="Q14" s="6">
        <f>1.93*2</f>
        <v>3.86</v>
      </c>
    </row>
    <row r="15" spans="1:17" x14ac:dyDescent="0.3">
      <c r="A15">
        <v>13</v>
      </c>
      <c r="B15" t="s">
        <v>18</v>
      </c>
      <c r="C15">
        <v>4</v>
      </c>
      <c r="D15" s="2">
        <v>6.8500000000000005E-2</v>
      </c>
      <c r="E15" s="5">
        <f t="shared" si="1"/>
        <v>56</v>
      </c>
      <c r="F15" s="2">
        <v>6.85</v>
      </c>
      <c r="G15" s="5" t="s">
        <v>30</v>
      </c>
      <c r="H15" s="5">
        <v>1</v>
      </c>
      <c r="I15" s="5"/>
      <c r="J15" s="2">
        <f>F15*H15</f>
        <v>6.85</v>
      </c>
      <c r="K15" t="s">
        <v>19</v>
      </c>
      <c r="L15" s="11" t="s">
        <v>58</v>
      </c>
      <c r="M15" t="s">
        <v>67</v>
      </c>
      <c r="O15" s="6"/>
      <c r="Q15" s="6">
        <f>J15</f>
        <v>6.85</v>
      </c>
    </row>
    <row r="16" spans="1:17" x14ac:dyDescent="0.3">
      <c r="A16">
        <v>14</v>
      </c>
      <c r="B16" t="s">
        <v>56</v>
      </c>
      <c r="C16">
        <v>8</v>
      </c>
      <c r="D16" s="2"/>
      <c r="E16" s="5">
        <f t="shared" si="1"/>
        <v>112</v>
      </c>
      <c r="F16" s="2">
        <v>1.93</v>
      </c>
      <c r="G16" s="5" t="s">
        <v>43</v>
      </c>
      <c r="H16" s="5">
        <v>3</v>
      </c>
      <c r="I16" s="5"/>
      <c r="J16" s="2">
        <f t="shared" ref="J16:J21" si="4">F16*H16</f>
        <v>5.79</v>
      </c>
      <c r="K16" t="s">
        <v>44</v>
      </c>
      <c r="L16" s="11" t="s">
        <v>58</v>
      </c>
      <c r="M16" t="s">
        <v>67</v>
      </c>
      <c r="O16" s="6"/>
      <c r="Q16" s="6">
        <f t="shared" ref="Q16:Q21" si="5">J16</f>
        <v>5.79</v>
      </c>
    </row>
    <row r="17" spans="1:17" x14ac:dyDescent="0.3">
      <c r="A17">
        <v>15</v>
      </c>
      <c r="B17" t="s">
        <v>31</v>
      </c>
      <c r="C17">
        <v>2</v>
      </c>
      <c r="D17" s="2"/>
      <c r="E17" s="5">
        <f t="shared" si="1"/>
        <v>28</v>
      </c>
      <c r="F17" s="2">
        <v>0.96</v>
      </c>
      <c r="G17" s="5" t="s">
        <v>27</v>
      </c>
      <c r="H17" s="5">
        <v>28</v>
      </c>
      <c r="I17" s="5"/>
      <c r="J17" s="2">
        <f t="shared" si="4"/>
        <v>26.88</v>
      </c>
      <c r="K17" t="s">
        <v>50</v>
      </c>
      <c r="L17" s="11" t="s">
        <v>58</v>
      </c>
      <c r="M17" t="s">
        <v>67</v>
      </c>
      <c r="O17" s="6"/>
      <c r="Q17" s="6">
        <f t="shared" si="5"/>
        <v>26.88</v>
      </c>
    </row>
    <row r="18" spans="1:17" x14ac:dyDescent="0.3">
      <c r="A18">
        <v>16</v>
      </c>
      <c r="B18" t="s">
        <v>32</v>
      </c>
      <c r="C18">
        <v>2</v>
      </c>
      <c r="D18" s="2"/>
      <c r="E18" s="5">
        <f t="shared" si="1"/>
        <v>28</v>
      </c>
      <c r="F18" s="2">
        <v>0.35</v>
      </c>
      <c r="G18" s="5" t="s">
        <v>27</v>
      </c>
      <c r="H18" s="5">
        <v>28</v>
      </c>
      <c r="I18" s="5"/>
      <c r="J18" s="2">
        <f t="shared" si="4"/>
        <v>9.7999999999999989</v>
      </c>
      <c r="K18" t="s">
        <v>52</v>
      </c>
      <c r="L18" s="11" t="s">
        <v>58</v>
      </c>
      <c r="M18" t="s">
        <v>67</v>
      </c>
      <c r="O18" s="6"/>
      <c r="Q18" s="6">
        <f t="shared" si="5"/>
        <v>9.7999999999999989</v>
      </c>
    </row>
    <row r="19" spans="1:17" x14ac:dyDescent="0.3">
      <c r="A19">
        <v>17</v>
      </c>
      <c r="B19" t="s">
        <v>33</v>
      </c>
      <c r="C19">
        <v>2</v>
      </c>
      <c r="D19" s="2"/>
      <c r="E19" s="5">
        <f t="shared" si="1"/>
        <v>28</v>
      </c>
      <c r="F19" s="2">
        <v>1.21</v>
      </c>
      <c r="G19" s="5" t="s">
        <v>27</v>
      </c>
      <c r="H19" s="5">
        <v>28</v>
      </c>
      <c r="I19" s="5"/>
      <c r="J19" s="2">
        <f t="shared" si="4"/>
        <v>33.879999999999995</v>
      </c>
      <c r="K19" t="s">
        <v>51</v>
      </c>
      <c r="L19" s="11" t="s">
        <v>58</v>
      </c>
      <c r="M19" t="s">
        <v>67</v>
      </c>
      <c r="O19" s="6"/>
      <c r="Q19" s="6">
        <f t="shared" si="5"/>
        <v>33.879999999999995</v>
      </c>
    </row>
    <row r="20" spans="1:17" x14ac:dyDescent="0.3">
      <c r="A20">
        <v>18</v>
      </c>
      <c r="B20" t="s">
        <v>34</v>
      </c>
      <c r="C20">
        <v>1</v>
      </c>
      <c r="D20" s="2"/>
      <c r="E20" s="5">
        <f t="shared" si="1"/>
        <v>14</v>
      </c>
      <c r="F20" s="2">
        <v>2.58</v>
      </c>
      <c r="G20" s="5" t="s">
        <v>27</v>
      </c>
      <c r="H20" s="5">
        <v>14</v>
      </c>
      <c r="I20" s="5"/>
      <c r="J20" s="2">
        <f t="shared" si="4"/>
        <v>36.120000000000005</v>
      </c>
      <c r="K20" t="s">
        <v>45</v>
      </c>
      <c r="L20" s="11" t="s">
        <v>58</v>
      </c>
      <c r="M20" t="s">
        <v>67</v>
      </c>
      <c r="O20" s="6"/>
      <c r="Q20" s="6">
        <f t="shared" si="5"/>
        <v>36.120000000000005</v>
      </c>
    </row>
    <row r="21" spans="1:17" x14ac:dyDescent="0.3">
      <c r="A21">
        <v>19</v>
      </c>
      <c r="B21" t="s">
        <v>25</v>
      </c>
      <c r="C21">
        <v>1</v>
      </c>
      <c r="D21" s="2"/>
      <c r="E21" s="5">
        <f t="shared" si="1"/>
        <v>14</v>
      </c>
      <c r="F21" s="2">
        <v>3.99</v>
      </c>
      <c r="G21" s="5" t="s">
        <v>46</v>
      </c>
      <c r="H21" s="5">
        <v>1</v>
      </c>
      <c r="I21" s="5"/>
      <c r="J21" s="2">
        <f t="shared" si="4"/>
        <v>3.99</v>
      </c>
      <c r="K21" t="s">
        <v>55</v>
      </c>
      <c r="L21" s="11" t="s">
        <v>58</v>
      </c>
      <c r="M21" t="s">
        <v>67</v>
      </c>
      <c r="O21" s="6"/>
      <c r="Q21" s="6">
        <f t="shared" si="5"/>
        <v>3.99</v>
      </c>
    </row>
    <row r="22" spans="1:17" x14ac:dyDescent="0.3">
      <c r="A22">
        <v>20</v>
      </c>
      <c r="B22" t="s">
        <v>73</v>
      </c>
      <c r="C22">
        <v>1</v>
      </c>
      <c r="D22" s="4" t="s">
        <v>20</v>
      </c>
      <c r="E22" s="5">
        <v>1</v>
      </c>
      <c r="F22" s="4"/>
      <c r="H22" s="5">
        <v>1</v>
      </c>
      <c r="J22" s="2">
        <v>2.04</v>
      </c>
      <c r="K22" s="3" t="s">
        <v>55</v>
      </c>
      <c r="L22" s="11" t="s">
        <v>58</v>
      </c>
      <c r="M22" t="s">
        <v>55</v>
      </c>
      <c r="N22" t="s">
        <v>72</v>
      </c>
      <c r="O22" s="6">
        <f>Q22/P22</f>
        <v>2.04</v>
      </c>
      <c r="P22">
        <v>1</v>
      </c>
      <c r="Q22" s="6">
        <v>2.04</v>
      </c>
    </row>
    <row r="24" spans="1:17" x14ac:dyDescent="0.3">
      <c r="O24" s="4"/>
      <c r="P24" s="4" t="s">
        <v>20</v>
      </c>
      <c r="Q24" s="10">
        <f>SUM(Q2:Q22)</f>
        <v>815.46000000000015</v>
      </c>
    </row>
    <row r="25" spans="1:17" x14ac:dyDescent="0.3">
      <c r="G25" s="4" t="s">
        <v>20</v>
      </c>
      <c r="H25" s="4"/>
      <c r="I25" s="4"/>
      <c r="J25" s="4">
        <f>SUM(J3:J22)</f>
        <v>828.50000000000011</v>
      </c>
    </row>
  </sheetData>
  <hyperlinks>
    <hyperlink ref="K9" r:id="rId1" xr:uid="{7863AAD4-505E-4C85-88AE-3D5C701ADB36}"/>
    <hyperlink ref="M8" r:id="rId2" xr:uid="{87C8196D-5A5E-4DFA-A6F2-FEE19AC3AC2D}"/>
    <hyperlink ref="M7" r:id="rId3" xr:uid="{ECDD2891-00EA-4FFC-96D2-1499A344B034}"/>
    <hyperlink ref="K6" r:id="rId4" xr:uid="{337E471C-AD5F-49CE-B55B-2C102EB03A38}"/>
    <hyperlink ref="M14" r:id="rId5" xr:uid="{275C57DA-1A9C-45A5-BDBE-9248BE75FA68}"/>
    <hyperlink ref="M13" r:id="rId6" xr:uid="{42F1EE51-4B33-4265-82DF-38841616E370}"/>
    <hyperlink ref="K22" r:id="rId7" xr:uid="{CF63D35C-B1BA-4FFC-8588-C4496240719E}"/>
  </hyperlinks>
  <pageMargins left="0.7" right="0.7" top="0.75" bottom="0.75" header="0.3" footer="0.3"/>
  <pageSetup orientation="portrait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Buy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Hoh</dc:creator>
  <cp:lastModifiedBy>Samantha Hoh</cp:lastModifiedBy>
  <dcterms:created xsi:type="dcterms:W3CDTF">2021-02-11T19:42:53Z</dcterms:created>
  <dcterms:modified xsi:type="dcterms:W3CDTF">2021-02-16T20:52:08Z</dcterms:modified>
</cp:coreProperties>
</file>