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P:\Business\(2) Refills\Code\Github\refill_station_repository\tests\test_code\hx711_calibration_script\"/>
    </mc:Choice>
  </mc:AlternateContent>
  <xr:revisionPtr revIDLastSave="0" documentId="13_ncr:1_{7F96EEA2-A681-4771-9C0A-149D3B2874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ibration Factor" sheetId="1" r:id="rId1"/>
    <sheet name="Masses_of_fluid" sheetId="2" r:id="rId2"/>
    <sheet name="Serial_print_str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  <c r="W9" i="1" s="1"/>
  <c r="U10" i="1"/>
  <c r="U9" i="1"/>
  <c r="L11" i="1" l="1"/>
  <c r="L10" i="1"/>
  <c r="L9" i="1"/>
  <c r="N9" i="1" s="1"/>
  <c r="E9" i="1"/>
  <c r="X7" i="2" l="1"/>
  <c r="Y7" i="2"/>
  <c r="W7" i="2"/>
  <c r="X6" i="2"/>
  <c r="Z6" i="2" s="1"/>
  <c r="Y6" i="2"/>
  <c r="W6" i="2"/>
  <c r="P7" i="2"/>
  <c r="P6" i="2"/>
  <c r="R7" i="2"/>
  <c r="S7" i="2"/>
  <c r="T7" i="2"/>
  <c r="R8" i="2"/>
  <c r="S8" i="2"/>
  <c r="U8" i="2" s="1"/>
  <c r="T8" i="2"/>
  <c r="S6" i="2"/>
  <c r="T6" i="2"/>
  <c r="R6" i="2"/>
  <c r="U6" i="2" s="1"/>
  <c r="U7" i="2"/>
  <c r="K6" i="2"/>
  <c r="K8" i="2"/>
  <c r="K7" i="2"/>
  <c r="F8" i="2"/>
  <c r="F7" i="2"/>
  <c r="F6" i="2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Z7" i="2" l="1"/>
  <c r="H7" i="3"/>
</calcChain>
</file>

<file path=xl/sharedStrings.xml><?xml version="1.0" encoding="utf-8"?>
<sst xmlns="http://schemas.openxmlformats.org/spreadsheetml/2006/main" count="62" uniqueCount="39">
  <si>
    <t>Known mass (g)</t>
  </si>
  <si>
    <t>Calibration Spreadsheet for hz711 loadcell</t>
  </si>
  <si>
    <t>Average Scaling Factor</t>
  </si>
  <si>
    <t>RawResult (ADC reading)</t>
  </si>
  <si>
    <t>Using arduino sketch 'hx711_calibration_script_v1.0'</t>
  </si>
  <si>
    <t>Bottle Mass (g)</t>
  </si>
  <si>
    <t>Bottle Type (mL)</t>
  </si>
  <si>
    <t>Sheet to strip mass values (average) from serial print out of hx711</t>
  </si>
  <si>
    <t>Serial Print out</t>
  </si>
  <si>
    <t>Stripped value (Text)</t>
  </si>
  <si>
    <t>Stripped value (float)</t>
  </si>
  <si>
    <t>Average</t>
  </si>
  <si>
    <t xml:space="preserve">Average Value = </t>
  </si>
  <si>
    <t>Result</t>
  </si>
  <si>
    <t>Paste serial print out into this column</t>
  </si>
  <si>
    <t>↓</t>
  </si>
  <si>
    <t>A</t>
  </si>
  <si>
    <t>B</t>
  </si>
  <si>
    <t>C</t>
  </si>
  <si>
    <t>With calibration factor</t>
  </si>
  <si>
    <t>----&gt;&gt;</t>
  </si>
  <si>
    <t>Note imporantly this calibration factor links the result to the raw reading</t>
  </si>
  <si>
    <t>Mass of fluid plus bottle (water) (g)</t>
  </si>
  <si>
    <t>Mass of fluid only (water) (g)</t>
  </si>
  <si>
    <t>Mass of fluid (cussons shower cream) (g)</t>
  </si>
  <si>
    <t>18:03:01.298 -&gt; Scale value (g): 705.11</t>
  </si>
  <si>
    <t>18:03:01.786 -&gt; Scale value (g): 704.65</t>
  </si>
  <si>
    <t>18:03:02.301 -&gt; Scale value (g): 704.97</t>
  </si>
  <si>
    <t>18:03:02.889 -&gt; Scale value (g): 705.31</t>
  </si>
  <si>
    <t>18:03:03.366 -&gt; Scale value (g): 703.74</t>
  </si>
  <si>
    <t>18:03:03.879 -&gt; Scale value (g): 704.04</t>
  </si>
  <si>
    <t>18:03:04.464 -&gt; Scale value (g): 706.04</t>
  </si>
  <si>
    <t>18:03:04.980 -&gt; Scale value (g): 705.15</t>
  </si>
  <si>
    <t>18:03:05.466 -&gt; Scale value (g): 706.34</t>
  </si>
  <si>
    <t>18:03:06.052 -&gt; Scale value (g): 707.71</t>
  </si>
  <si>
    <t>Mass of fluid only (cussons shower cream) (g)</t>
  </si>
  <si>
    <t>For the 20kg load cell from ebay</t>
  </si>
  <si>
    <t>For the TAL220 straight bar load cell (UID: 01, attached to MK1_2)</t>
  </si>
  <si>
    <t>For the TAL220 straight bar load cell (UID: 02, attached to MK1_3)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</si>
</sst>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Factor'!$B$9:$B$11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Factor'!$C$9:$C$11</c:f>
              <c:numCache>
                <c:formatCode>General</c:formatCode>
                <c:ptCount val="3"/>
                <c:pt idx="0">
                  <c:v>16772</c:v>
                </c:pt>
                <c:pt idx="1">
                  <c:v>33769</c:v>
                </c:pt>
                <c:pt idx="2">
                  <c:v>50400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A-4464-8525-3A69B9A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Factor'!$K$9:$K$11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Factor'!$L$9:$L$11</c:f>
              <c:numCache>
                <c:formatCode>0</c:formatCode>
                <c:ptCount val="3"/>
                <c:pt idx="0">
                  <c:v>33877.666666666664</c:v>
                </c:pt>
                <c:pt idx="1">
                  <c:v>66450.666666666672</c:v>
                </c:pt>
                <c:pt idx="2">
                  <c:v>100921.33333333333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6-40EB-AAFE-648DF078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Factor'!$T$9:$T$11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Factor'!$U$9:$U$11</c:f>
              <c:numCache>
                <c:formatCode>0</c:formatCode>
                <c:ptCount val="3"/>
                <c:pt idx="0">
                  <c:v>31231.666666666668</c:v>
                </c:pt>
                <c:pt idx="1">
                  <c:v>54387.333333333336</c:v>
                </c:pt>
                <c:pt idx="2">
                  <c:v>86681.666666666672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C-44A4-A856-C1D6CBF4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166687</xdr:rowOff>
    </xdr:from>
    <xdr:to>
      <xdr:col>7</xdr:col>
      <xdr:colOff>257175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39CCE-8819-4FD7-9D31-580B1DF3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13</xdr:row>
      <xdr:rowOff>142875</xdr:rowOff>
    </xdr:from>
    <xdr:to>
      <xdr:col>16</xdr:col>
      <xdr:colOff>409575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58ED1-CB5C-4886-8655-3CFAB7F8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13</xdr:row>
      <xdr:rowOff>142875</xdr:rowOff>
    </xdr:from>
    <xdr:to>
      <xdr:col>24</xdr:col>
      <xdr:colOff>581025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DB155-0FFB-41FD-9512-6830F44F5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1"/>
  <sheetViews>
    <sheetView showGridLines="0" tabSelected="1" topLeftCell="D1" workbookViewId="0">
      <selection activeCell="S19" sqref="S19"/>
    </sheetView>
  </sheetViews>
  <sheetFormatPr defaultRowHeight="15" x14ac:dyDescent="0.25"/>
  <cols>
    <col min="2" max="2" width="15" bestFit="1" customWidth="1"/>
    <col min="3" max="3" width="24" customWidth="1"/>
    <col min="7" max="7" width="12" bestFit="1" customWidth="1"/>
    <col min="10" max="10" width="12" bestFit="1" customWidth="1"/>
    <col min="11" max="11" width="15" bestFit="1" customWidth="1"/>
    <col min="12" max="12" width="23.42578125" bestFit="1" customWidth="1"/>
    <col min="20" max="20" width="15" bestFit="1" customWidth="1"/>
    <col min="21" max="21" width="23.42578125" bestFit="1" customWidth="1"/>
    <col min="23" max="23" width="21" bestFit="1" customWidth="1"/>
  </cols>
  <sheetData>
    <row r="2" spans="2:25" ht="23.25" x14ac:dyDescent="0.35">
      <c r="B2" s="2" t="s">
        <v>1</v>
      </c>
    </row>
    <row r="3" spans="2:25" x14ac:dyDescent="0.25">
      <c r="B3" t="s">
        <v>4</v>
      </c>
    </row>
    <row r="6" spans="2:25" x14ac:dyDescent="0.25">
      <c r="B6" s="20" t="s">
        <v>36</v>
      </c>
      <c r="C6" s="20"/>
      <c r="D6" s="20"/>
      <c r="E6" s="20"/>
      <c r="F6" s="20"/>
      <c r="G6" s="20"/>
      <c r="K6" s="20" t="s">
        <v>37</v>
      </c>
      <c r="L6" s="20"/>
      <c r="M6" s="20"/>
      <c r="N6" s="20"/>
      <c r="O6" s="20"/>
      <c r="P6" s="20"/>
      <c r="T6" s="20" t="s">
        <v>38</v>
      </c>
      <c r="U6" s="20"/>
      <c r="V6" s="20"/>
      <c r="W6" s="20"/>
      <c r="X6" s="20"/>
      <c r="Y6" s="20"/>
    </row>
    <row r="7" spans="2:25" ht="4.5" customHeight="1" x14ac:dyDescent="0.25"/>
    <row r="8" spans="2:25" x14ac:dyDescent="0.25">
      <c r="B8" s="3" t="s">
        <v>0</v>
      </c>
      <c r="C8" s="3" t="s">
        <v>3</v>
      </c>
      <c r="E8" s="1" t="s">
        <v>2</v>
      </c>
      <c r="K8" s="10" t="s">
        <v>0</v>
      </c>
      <c r="L8" s="10" t="s">
        <v>3</v>
      </c>
      <c r="N8" s="1" t="s">
        <v>2</v>
      </c>
      <c r="T8" s="18" t="s">
        <v>0</v>
      </c>
      <c r="U8" s="18" t="s">
        <v>3</v>
      </c>
      <c r="W8" s="1" t="s">
        <v>2</v>
      </c>
    </row>
    <row r="9" spans="2:25" x14ac:dyDescent="0.25">
      <c r="B9" s="4">
        <v>150</v>
      </c>
      <c r="C9" s="4">
        <v>16772</v>
      </c>
      <c r="E9">
        <f>SUM(C9:C11)/SUM(B9:B11)</f>
        <v>112.15666666666667</v>
      </c>
      <c r="K9" s="4">
        <v>150</v>
      </c>
      <c r="L9" s="19">
        <f>(33814+33926+33893)/3</f>
        <v>33877.666666666664</v>
      </c>
      <c r="N9">
        <f>SUM(L9:L11)/SUM(K9:K11)</f>
        <v>223.61074074074077</v>
      </c>
      <c r="T9" s="4">
        <v>150</v>
      </c>
      <c r="U9" s="19">
        <f>(31027+31213+31455)/3</f>
        <v>31231.666666666668</v>
      </c>
      <c r="W9">
        <f>SUM(U9:U11)/SUM(T9:T11)</f>
        <v>191.44518518518521</v>
      </c>
    </row>
    <row r="10" spans="2:25" x14ac:dyDescent="0.25">
      <c r="B10" s="4">
        <v>300</v>
      </c>
      <c r="C10" s="4">
        <v>33769</v>
      </c>
      <c r="K10" s="4">
        <v>300</v>
      </c>
      <c r="L10" s="19">
        <f>(66445+66457+66450)/3</f>
        <v>66450.666666666672</v>
      </c>
      <c r="T10" s="4">
        <v>300</v>
      </c>
      <c r="U10" s="19">
        <f>(53939+54398+54825)/3</f>
        <v>54387.333333333336</v>
      </c>
    </row>
    <row r="11" spans="2:25" x14ac:dyDescent="0.25">
      <c r="B11" s="4">
        <v>450</v>
      </c>
      <c r="C11" s="4">
        <v>50400</v>
      </c>
      <c r="K11" s="4">
        <v>450</v>
      </c>
      <c r="L11" s="19">
        <f>(100907+100916+100941)/3</f>
        <v>100921.33333333333</v>
      </c>
      <c r="T11" s="4">
        <v>450</v>
      </c>
      <c r="U11" s="19">
        <f>(86332+86703+87010)/3</f>
        <v>86681.666666666672</v>
      </c>
    </row>
  </sheetData>
  <mergeCells count="3">
    <mergeCell ref="B6:G6"/>
    <mergeCell ref="K6:P6"/>
    <mergeCell ref="T6:Y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5D3E-3F18-4B79-9672-21784EC6DEFA}">
  <dimension ref="B2:Z8"/>
  <sheetViews>
    <sheetView showGridLines="0" workbookViewId="0">
      <selection activeCell="Z11" sqref="Z11"/>
    </sheetView>
  </sheetViews>
  <sheetFormatPr defaultRowHeight="15" x14ac:dyDescent="0.25"/>
  <cols>
    <col min="2" max="2" width="21.140625" customWidth="1"/>
    <col min="3" max="3" width="9.42578125" customWidth="1"/>
    <col min="4" max="4" width="12" bestFit="1" customWidth="1"/>
    <col min="5" max="5" width="8" customWidth="1"/>
    <col min="7" max="7" width="2.5703125" customWidth="1"/>
    <col min="12" max="12" width="2.7109375" customWidth="1"/>
    <col min="17" max="17" width="2.5703125" customWidth="1"/>
    <col min="22" max="22" width="2" customWidth="1"/>
    <col min="23" max="23" width="12.85546875" customWidth="1"/>
    <col min="24" max="24" width="10.7109375" customWidth="1"/>
    <col min="26" max="26" width="10.5703125" customWidth="1"/>
  </cols>
  <sheetData>
    <row r="2" spans="2:26" x14ac:dyDescent="0.25">
      <c r="B2" s="1" t="s">
        <v>19</v>
      </c>
      <c r="C2" s="16">
        <v>112.157</v>
      </c>
      <c r="D2" s="17" t="s">
        <v>20</v>
      </c>
      <c r="E2" t="s">
        <v>21</v>
      </c>
    </row>
    <row r="4" spans="2:26" x14ac:dyDescent="0.25">
      <c r="C4" s="21" t="s">
        <v>5</v>
      </c>
      <c r="D4" s="21"/>
      <c r="E4" s="21"/>
      <c r="F4" s="21"/>
      <c r="H4" s="21" t="s">
        <v>22</v>
      </c>
      <c r="I4" s="21"/>
      <c r="J4" s="21"/>
      <c r="K4" s="21"/>
      <c r="M4" s="21" t="s">
        <v>24</v>
      </c>
      <c r="N4" s="21"/>
      <c r="O4" s="21"/>
      <c r="P4" s="21"/>
      <c r="R4" s="21" t="s">
        <v>23</v>
      </c>
      <c r="S4" s="21"/>
      <c r="T4" s="21"/>
      <c r="U4" s="21"/>
      <c r="W4" s="21" t="s">
        <v>35</v>
      </c>
      <c r="X4" s="21"/>
      <c r="Y4" s="21"/>
      <c r="Z4" s="21"/>
    </row>
    <row r="5" spans="2:26" x14ac:dyDescent="0.25">
      <c r="B5" s="1" t="s">
        <v>6</v>
      </c>
      <c r="C5" s="12" t="s">
        <v>16</v>
      </c>
      <c r="D5" s="12" t="s">
        <v>17</v>
      </c>
      <c r="E5" s="12" t="s">
        <v>18</v>
      </c>
      <c r="F5" s="13" t="s">
        <v>11</v>
      </c>
      <c r="H5" s="14" t="s">
        <v>16</v>
      </c>
      <c r="I5" s="14" t="s">
        <v>17</v>
      </c>
      <c r="J5" s="14" t="s">
        <v>18</v>
      </c>
      <c r="K5" s="15" t="s">
        <v>11</v>
      </c>
      <c r="M5" s="14" t="s">
        <v>16</v>
      </c>
      <c r="N5" s="14" t="s">
        <v>17</v>
      </c>
      <c r="O5" s="14" t="s">
        <v>18</v>
      </c>
      <c r="P5" s="15" t="s">
        <v>11</v>
      </c>
      <c r="R5" s="14" t="s">
        <v>16</v>
      </c>
      <c r="S5" s="14" t="s">
        <v>17</v>
      </c>
      <c r="T5" s="14" t="s">
        <v>18</v>
      </c>
      <c r="U5" s="15" t="s">
        <v>11</v>
      </c>
      <c r="W5" s="14" t="s">
        <v>16</v>
      </c>
      <c r="X5" s="14" t="s">
        <v>17</v>
      </c>
      <c r="Y5" s="14" t="s">
        <v>18</v>
      </c>
      <c r="Z5" s="15" t="s">
        <v>11</v>
      </c>
    </row>
    <row r="6" spans="2:26" x14ac:dyDescent="0.25">
      <c r="B6">
        <v>250</v>
      </c>
      <c r="C6" s="7">
        <v>139.27603773584912</v>
      </c>
      <c r="D6" s="7">
        <v>139.10696969696968</v>
      </c>
      <c r="E6" s="7">
        <v>139.39999999999998</v>
      </c>
      <c r="F6" s="11">
        <f>AVERAGE(C6:E6)</f>
        <v>139.26100247760624</v>
      </c>
      <c r="H6" s="7">
        <v>364.02947368421053</v>
      </c>
      <c r="I6" s="7">
        <v>364.45058823529411</v>
      </c>
      <c r="J6" s="7">
        <v>364.88294117647058</v>
      </c>
      <c r="K6" s="11">
        <f>AVERAGE(H6:J6)</f>
        <v>364.45433436532511</v>
      </c>
      <c r="L6" s="11"/>
      <c r="M6" s="7">
        <v>365.20166666666665</v>
      </c>
      <c r="N6" s="7">
        <v>364.87666666666672</v>
      </c>
      <c r="O6" s="7">
        <v>364.04761904761904</v>
      </c>
      <c r="P6" s="11">
        <f>AVERAGE(M6:O6)</f>
        <v>364.7086507936508</v>
      </c>
      <c r="R6" s="7">
        <f>H6-C6</f>
        <v>224.75343594836141</v>
      </c>
      <c r="S6" s="7">
        <f t="shared" ref="S6:T6" si="0">I6-D6</f>
        <v>225.34361853832442</v>
      </c>
      <c r="T6" s="7">
        <f t="shared" si="0"/>
        <v>225.4829411764706</v>
      </c>
      <c r="U6" s="11">
        <f>AVERAGE(R6:T6)</f>
        <v>225.19333188771881</v>
      </c>
      <c r="W6" s="7">
        <f>M6-C6</f>
        <v>225.92562893081754</v>
      </c>
      <c r="X6" s="7">
        <f t="shared" ref="X6:Y7" si="1">N6-D6</f>
        <v>225.76969696969704</v>
      </c>
      <c r="Y6" s="7">
        <f t="shared" si="1"/>
        <v>224.64761904761906</v>
      </c>
      <c r="Z6" s="11">
        <f>AVERAGE(W6:Y6)</f>
        <v>225.44764831604456</v>
      </c>
    </row>
    <row r="7" spans="2:26" x14ac:dyDescent="0.25">
      <c r="B7">
        <v>500</v>
      </c>
      <c r="C7" s="7">
        <v>246.245</v>
      </c>
      <c r="D7" s="7">
        <v>246.2264102564103</v>
      </c>
      <c r="E7" s="7">
        <v>246.1014285714285</v>
      </c>
      <c r="F7" s="11">
        <f>AVERAGE(C7:E7)</f>
        <v>246.19094627594629</v>
      </c>
      <c r="H7" s="7">
        <v>700.88230769230768</v>
      </c>
      <c r="I7" s="7">
        <v>700.09833333333324</v>
      </c>
      <c r="J7" s="7">
        <v>700.5428571428572</v>
      </c>
      <c r="K7" s="11">
        <f>AVERAGE(H7:J7)</f>
        <v>700.50783272283263</v>
      </c>
      <c r="M7" s="7">
        <v>705.51266666666675</v>
      </c>
      <c r="N7" s="7">
        <v>704.61866666666663</v>
      </c>
      <c r="O7" s="7">
        <v>705.30599999999993</v>
      </c>
      <c r="P7" s="11">
        <f>AVERAGE(M7:O7)</f>
        <v>705.14577777777777</v>
      </c>
      <c r="R7" s="7">
        <f t="shared" ref="R7:R8" si="2">H7-C7</f>
        <v>454.63730769230767</v>
      </c>
      <c r="S7" s="7">
        <f t="shared" ref="S7:S8" si="3">I7-D7</f>
        <v>453.87192307692294</v>
      </c>
      <c r="T7" s="7">
        <f t="shared" ref="T7:T8" si="4">J7-E7</f>
        <v>454.44142857142867</v>
      </c>
      <c r="U7" s="11">
        <f>AVERAGE(R7:T7)</f>
        <v>454.31688644688643</v>
      </c>
      <c r="W7" s="7">
        <f>M7-C7</f>
        <v>459.26766666666674</v>
      </c>
      <c r="X7" s="7">
        <f t="shared" si="1"/>
        <v>458.39225641025632</v>
      </c>
      <c r="Y7" s="7">
        <f t="shared" si="1"/>
        <v>459.2045714285714</v>
      </c>
      <c r="Z7" s="11">
        <f>AVERAGE(W7:Y7)</f>
        <v>458.95483150183145</v>
      </c>
    </row>
    <row r="8" spans="2:26" x14ac:dyDescent="0.25">
      <c r="B8">
        <v>1000</v>
      </c>
      <c r="C8" s="7">
        <v>348.30314285714275</v>
      </c>
      <c r="D8" s="7">
        <v>348.32235294117652</v>
      </c>
      <c r="E8" s="7">
        <v>348.21785714285721</v>
      </c>
      <c r="F8" s="11">
        <f>AVERAGE(C8:E8)</f>
        <v>348.28111764705881</v>
      </c>
      <c r="H8" s="7">
        <v>1251.6921052631581</v>
      </c>
      <c r="I8" s="7">
        <v>1251.6731578947367</v>
      </c>
      <c r="J8" s="7">
        <v>1251.1983333333333</v>
      </c>
      <c r="K8" s="11">
        <f>AVERAGE(H8:J8)</f>
        <v>1251.5211988304093</v>
      </c>
      <c r="M8" s="7"/>
      <c r="N8" s="7"/>
      <c r="O8" s="7"/>
      <c r="P8" s="11"/>
      <c r="R8" s="7">
        <f t="shared" si="2"/>
        <v>903.38896240601525</v>
      </c>
      <c r="S8" s="7">
        <f t="shared" si="3"/>
        <v>903.35080495356021</v>
      </c>
      <c r="T8" s="7">
        <f t="shared" si="4"/>
        <v>902.98047619047611</v>
      </c>
      <c r="U8" s="11">
        <f>AVERAGE(R8:T8)</f>
        <v>903.24008118335053</v>
      </c>
      <c r="W8" s="7"/>
      <c r="X8" s="7"/>
      <c r="Y8" s="7"/>
      <c r="Z8" s="11"/>
    </row>
  </sheetData>
  <mergeCells count="5">
    <mergeCell ref="C4:F4"/>
    <mergeCell ref="H4:K4"/>
    <mergeCell ref="M4:P4"/>
    <mergeCell ref="R4:U4"/>
    <mergeCell ref="W4:Z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7A77-E6AA-4693-96B4-AA6D1C4CFFE3}">
  <dimension ref="B2:H103"/>
  <sheetViews>
    <sheetView showGridLines="0" workbookViewId="0">
      <selection activeCell="E14" sqref="E14"/>
    </sheetView>
  </sheetViews>
  <sheetFormatPr defaultRowHeight="15" x14ac:dyDescent="0.25"/>
  <cols>
    <col min="2" max="2" width="49.140625" customWidth="1"/>
    <col min="3" max="3" width="22.7109375" customWidth="1"/>
    <col min="4" max="4" width="20.140625" bestFit="1" customWidth="1"/>
    <col min="7" max="7" width="15.85546875" bestFit="1" customWidth="1"/>
  </cols>
  <sheetData>
    <row r="2" spans="2:8" ht="18.75" x14ac:dyDescent="0.3">
      <c r="B2" s="5" t="s">
        <v>7</v>
      </c>
    </row>
    <row r="5" spans="2:8" x14ac:dyDescent="0.25">
      <c r="B5" s="9" t="s">
        <v>14</v>
      </c>
      <c r="G5" s="9" t="s">
        <v>13</v>
      </c>
    </row>
    <row r="6" spans="2:8" x14ac:dyDescent="0.25">
      <c r="B6" s="8" t="s">
        <v>15</v>
      </c>
      <c r="G6" s="8" t="s">
        <v>15</v>
      </c>
    </row>
    <row r="7" spans="2:8" x14ac:dyDescent="0.25">
      <c r="B7" s="1" t="s">
        <v>8</v>
      </c>
      <c r="C7" s="1" t="s">
        <v>9</v>
      </c>
      <c r="D7" s="1" t="s">
        <v>10</v>
      </c>
      <c r="G7" s="1" t="s">
        <v>12</v>
      </c>
      <c r="H7" s="7">
        <f>AVERAGE(D8:D100)</f>
        <v>705.30599999999993</v>
      </c>
    </row>
    <row r="8" spans="2:8" x14ac:dyDescent="0.25">
      <c r="B8" s="6" t="s">
        <v>25</v>
      </c>
      <c r="C8" t="str">
        <f t="shared" ref="C8:C41" si="0">IFERROR(RIGHT(B8,LEN(B8)-33),"")</f>
        <v>705.11</v>
      </c>
      <c r="D8" s="7">
        <f t="shared" ref="D8:D41" si="1">IF(C8="","",_xlfn.NUMBERVALUE(C8))</f>
        <v>705.11</v>
      </c>
    </row>
    <row r="9" spans="2:8" x14ac:dyDescent="0.25">
      <c r="B9" s="6" t="s">
        <v>26</v>
      </c>
      <c r="C9" t="str">
        <f t="shared" si="0"/>
        <v>704.65</v>
      </c>
      <c r="D9" s="7">
        <f t="shared" si="1"/>
        <v>704.65</v>
      </c>
    </row>
    <row r="10" spans="2:8" x14ac:dyDescent="0.25">
      <c r="B10" s="6" t="s">
        <v>27</v>
      </c>
      <c r="C10" t="str">
        <f t="shared" si="0"/>
        <v>704.97</v>
      </c>
      <c r="D10" s="7">
        <f t="shared" si="1"/>
        <v>704.97</v>
      </c>
    </row>
    <row r="11" spans="2:8" x14ac:dyDescent="0.25">
      <c r="B11" s="6" t="s">
        <v>28</v>
      </c>
      <c r="C11" t="str">
        <f t="shared" si="0"/>
        <v>705.31</v>
      </c>
      <c r="D11" s="7">
        <f t="shared" si="1"/>
        <v>705.31</v>
      </c>
    </row>
    <row r="12" spans="2:8" x14ac:dyDescent="0.25">
      <c r="B12" s="6" t="s">
        <v>29</v>
      </c>
      <c r="C12" t="str">
        <f t="shared" si="0"/>
        <v>703.74</v>
      </c>
      <c r="D12" s="7">
        <f t="shared" si="1"/>
        <v>703.74</v>
      </c>
    </row>
    <row r="13" spans="2:8" x14ac:dyDescent="0.25">
      <c r="B13" s="6" t="s">
        <v>30</v>
      </c>
      <c r="C13" t="str">
        <f t="shared" si="0"/>
        <v>704.04</v>
      </c>
      <c r="D13" s="7">
        <f t="shared" si="1"/>
        <v>704.04</v>
      </c>
    </row>
    <row r="14" spans="2:8" x14ac:dyDescent="0.25">
      <c r="B14" s="6" t="s">
        <v>31</v>
      </c>
      <c r="C14" t="str">
        <f t="shared" si="0"/>
        <v>706.04</v>
      </c>
      <c r="D14" s="7">
        <f t="shared" si="1"/>
        <v>706.04</v>
      </c>
    </row>
    <row r="15" spans="2:8" x14ac:dyDescent="0.25">
      <c r="B15" s="6" t="s">
        <v>32</v>
      </c>
      <c r="C15" t="str">
        <f t="shared" si="0"/>
        <v>705.15</v>
      </c>
      <c r="D15" s="7">
        <f t="shared" si="1"/>
        <v>705.15</v>
      </c>
    </row>
    <row r="16" spans="2:8" x14ac:dyDescent="0.25">
      <c r="B16" s="6" t="s">
        <v>33</v>
      </c>
      <c r="C16" t="str">
        <f t="shared" si="0"/>
        <v>706.34</v>
      </c>
      <c r="D16" s="7">
        <f t="shared" si="1"/>
        <v>706.34</v>
      </c>
    </row>
    <row r="17" spans="2:4" x14ac:dyDescent="0.25">
      <c r="B17" s="6" t="s">
        <v>34</v>
      </c>
      <c r="C17" t="str">
        <f t="shared" si="0"/>
        <v>707.71</v>
      </c>
      <c r="D17" s="7">
        <f t="shared" si="1"/>
        <v>707.71</v>
      </c>
    </row>
    <row r="18" spans="2:4" x14ac:dyDescent="0.25">
      <c r="B18" s="6"/>
      <c r="C18" t="str">
        <f t="shared" si="0"/>
        <v/>
      </c>
      <c r="D18" s="7" t="str">
        <f t="shared" si="1"/>
        <v/>
      </c>
    </row>
    <row r="19" spans="2:4" x14ac:dyDescent="0.25">
      <c r="B19" s="6"/>
      <c r="C19" t="str">
        <f t="shared" si="0"/>
        <v/>
      </c>
      <c r="D19" s="7" t="str">
        <f t="shared" si="1"/>
        <v/>
      </c>
    </row>
    <row r="20" spans="2:4" x14ac:dyDescent="0.25">
      <c r="B20" s="6"/>
      <c r="C20" t="str">
        <f t="shared" si="0"/>
        <v/>
      </c>
      <c r="D20" s="7" t="str">
        <f t="shared" si="1"/>
        <v/>
      </c>
    </row>
    <row r="21" spans="2:4" x14ac:dyDescent="0.25">
      <c r="B21" s="6"/>
      <c r="C21" t="str">
        <f t="shared" si="0"/>
        <v/>
      </c>
      <c r="D21" s="7" t="str">
        <f t="shared" si="1"/>
        <v/>
      </c>
    </row>
    <row r="22" spans="2:4" x14ac:dyDescent="0.25">
      <c r="B22" s="6"/>
      <c r="C22" t="str">
        <f t="shared" si="0"/>
        <v/>
      </c>
      <c r="D22" s="7" t="str">
        <f t="shared" si="1"/>
        <v/>
      </c>
    </row>
    <row r="23" spans="2:4" x14ac:dyDescent="0.25">
      <c r="B23" s="6"/>
      <c r="C23" t="str">
        <f t="shared" si="0"/>
        <v/>
      </c>
      <c r="D23" s="7" t="str">
        <f t="shared" si="1"/>
        <v/>
      </c>
    </row>
    <row r="24" spans="2:4" x14ac:dyDescent="0.25">
      <c r="B24" s="6"/>
      <c r="C24" t="str">
        <f t="shared" si="0"/>
        <v/>
      </c>
      <c r="D24" s="7" t="str">
        <f t="shared" si="1"/>
        <v/>
      </c>
    </row>
    <row r="25" spans="2:4" x14ac:dyDescent="0.25">
      <c r="B25" s="6"/>
      <c r="C25" t="str">
        <f t="shared" si="0"/>
        <v/>
      </c>
      <c r="D25" s="7" t="str">
        <f t="shared" si="1"/>
        <v/>
      </c>
    </row>
    <row r="26" spans="2:4" x14ac:dyDescent="0.25">
      <c r="B26" s="6"/>
      <c r="C26" t="str">
        <f t="shared" si="0"/>
        <v/>
      </c>
      <c r="D26" s="7" t="str">
        <f t="shared" si="1"/>
        <v/>
      </c>
    </row>
    <row r="27" spans="2:4" x14ac:dyDescent="0.25">
      <c r="B27" s="6"/>
      <c r="C27" t="str">
        <f t="shared" si="0"/>
        <v/>
      </c>
      <c r="D27" s="7" t="str">
        <f t="shared" si="1"/>
        <v/>
      </c>
    </row>
    <row r="28" spans="2:4" x14ac:dyDescent="0.25">
      <c r="B28" s="6"/>
      <c r="C28" t="str">
        <f t="shared" si="0"/>
        <v/>
      </c>
      <c r="D28" s="7" t="str">
        <f t="shared" si="1"/>
        <v/>
      </c>
    </row>
    <row r="29" spans="2:4" x14ac:dyDescent="0.25">
      <c r="B29" s="6"/>
      <c r="C29" t="str">
        <f t="shared" si="0"/>
        <v/>
      </c>
      <c r="D29" s="7" t="str">
        <f t="shared" si="1"/>
        <v/>
      </c>
    </row>
    <row r="30" spans="2:4" x14ac:dyDescent="0.25">
      <c r="B30" s="6"/>
      <c r="C30" t="str">
        <f t="shared" si="0"/>
        <v/>
      </c>
      <c r="D30" s="7" t="str">
        <f t="shared" si="1"/>
        <v/>
      </c>
    </row>
    <row r="31" spans="2:4" x14ac:dyDescent="0.25">
      <c r="B31" s="6"/>
      <c r="C31" t="str">
        <f t="shared" si="0"/>
        <v/>
      </c>
      <c r="D31" s="7" t="str">
        <f t="shared" si="1"/>
        <v/>
      </c>
    </row>
    <row r="32" spans="2:4" x14ac:dyDescent="0.25">
      <c r="B32" s="6"/>
      <c r="C32" t="str">
        <f t="shared" si="0"/>
        <v/>
      </c>
      <c r="D32" s="7" t="str">
        <f t="shared" si="1"/>
        <v/>
      </c>
    </row>
    <row r="33" spans="2:4" x14ac:dyDescent="0.25">
      <c r="B33" s="6"/>
      <c r="C33" t="str">
        <f t="shared" si="0"/>
        <v/>
      </c>
      <c r="D33" s="7" t="str">
        <f t="shared" si="1"/>
        <v/>
      </c>
    </row>
    <row r="34" spans="2:4" x14ac:dyDescent="0.25">
      <c r="B34" s="6"/>
      <c r="C34" t="str">
        <f t="shared" si="0"/>
        <v/>
      </c>
      <c r="D34" s="7" t="str">
        <f t="shared" si="1"/>
        <v/>
      </c>
    </row>
    <row r="35" spans="2:4" x14ac:dyDescent="0.25">
      <c r="B35" s="6"/>
      <c r="C35" t="str">
        <f t="shared" si="0"/>
        <v/>
      </c>
      <c r="D35" s="7" t="str">
        <f t="shared" si="1"/>
        <v/>
      </c>
    </row>
    <row r="36" spans="2:4" x14ac:dyDescent="0.25">
      <c r="B36" s="6"/>
      <c r="C36" t="str">
        <f t="shared" si="0"/>
        <v/>
      </c>
      <c r="D36" s="7" t="str">
        <f t="shared" si="1"/>
        <v/>
      </c>
    </row>
    <row r="37" spans="2:4" x14ac:dyDescent="0.25">
      <c r="B37" s="6"/>
      <c r="C37" t="str">
        <f t="shared" si="0"/>
        <v/>
      </c>
      <c r="D37" s="7" t="str">
        <f t="shared" si="1"/>
        <v/>
      </c>
    </row>
    <row r="38" spans="2:4" x14ac:dyDescent="0.25">
      <c r="B38" s="6"/>
      <c r="C38" t="str">
        <f t="shared" si="0"/>
        <v/>
      </c>
      <c r="D38" s="7" t="str">
        <f t="shared" si="1"/>
        <v/>
      </c>
    </row>
    <row r="39" spans="2:4" x14ac:dyDescent="0.25">
      <c r="B39" s="6"/>
      <c r="C39" t="str">
        <f t="shared" si="0"/>
        <v/>
      </c>
      <c r="D39" s="7" t="str">
        <f t="shared" si="1"/>
        <v/>
      </c>
    </row>
    <row r="40" spans="2:4" x14ac:dyDescent="0.25">
      <c r="B40" s="6"/>
      <c r="C40" t="str">
        <f t="shared" si="0"/>
        <v/>
      </c>
      <c r="D40" s="7" t="str">
        <f t="shared" si="1"/>
        <v/>
      </c>
    </row>
    <row r="41" spans="2:4" x14ac:dyDescent="0.25">
      <c r="B41" s="6"/>
      <c r="C41" t="str">
        <f t="shared" si="0"/>
        <v/>
      </c>
      <c r="D41" s="7" t="str">
        <f t="shared" si="1"/>
        <v/>
      </c>
    </row>
    <row r="42" spans="2:4" x14ac:dyDescent="0.25">
      <c r="B42" s="6"/>
      <c r="C42" t="str">
        <f t="shared" ref="C42:C103" si="2">IFERROR(RIGHT(B42,LEN(B42)-33),"")</f>
        <v/>
      </c>
      <c r="D42" s="7" t="str">
        <f t="shared" ref="D42:D103" si="3">IF(C42="","",_xlfn.NUMBERVALUE(C42))</f>
        <v/>
      </c>
    </row>
    <row r="43" spans="2:4" x14ac:dyDescent="0.25">
      <c r="B43" s="6"/>
      <c r="C43" t="str">
        <f t="shared" si="2"/>
        <v/>
      </c>
      <c r="D43" s="7" t="str">
        <f t="shared" si="3"/>
        <v/>
      </c>
    </row>
    <row r="44" spans="2:4" x14ac:dyDescent="0.25">
      <c r="B44" s="6"/>
      <c r="C44" t="str">
        <f t="shared" si="2"/>
        <v/>
      </c>
      <c r="D44" s="7" t="str">
        <f t="shared" si="3"/>
        <v/>
      </c>
    </row>
    <row r="45" spans="2:4" x14ac:dyDescent="0.25">
      <c r="B45" s="6"/>
      <c r="C45" t="str">
        <f t="shared" si="2"/>
        <v/>
      </c>
      <c r="D45" s="7" t="str">
        <f t="shared" si="3"/>
        <v/>
      </c>
    </row>
    <row r="46" spans="2:4" x14ac:dyDescent="0.25">
      <c r="B46" s="6"/>
      <c r="C46" t="str">
        <f t="shared" si="2"/>
        <v/>
      </c>
      <c r="D46" s="7" t="str">
        <f t="shared" si="3"/>
        <v/>
      </c>
    </row>
    <row r="47" spans="2:4" x14ac:dyDescent="0.25">
      <c r="B47" s="6"/>
      <c r="C47" t="str">
        <f t="shared" si="2"/>
        <v/>
      </c>
      <c r="D47" s="7" t="str">
        <f t="shared" si="3"/>
        <v/>
      </c>
    </row>
    <row r="48" spans="2:4" x14ac:dyDescent="0.25">
      <c r="B48" s="6"/>
      <c r="C48" t="str">
        <f t="shared" si="2"/>
        <v/>
      </c>
      <c r="D48" s="7" t="str">
        <f t="shared" si="3"/>
        <v/>
      </c>
    </row>
    <row r="49" spans="2:4" x14ac:dyDescent="0.25">
      <c r="B49" s="6"/>
      <c r="C49" t="str">
        <f t="shared" si="2"/>
        <v/>
      </c>
      <c r="D49" s="7" t="str">
        <f t="shared" si="3"/>
        <v/>
      </c>
    </row>
    <row r="50" spans="2:4" x14ac:dyDescent="0.25">
      <c r="B50" s="6"/>
      <c r="C50" t="str">
        <f t="shared" si="2"/>
        <v/>
      </c>
      <c r="D50" s="7" t="str">
        <f t="shared" si="3"/>
        <v/>
      </c>
    </row>
    <row r="51" spans="2:4" x14ac:dyDescent="0.25">
      <c r="B51" s="6"/>
      <c r="C51" t="str">
        <f t="shared" si="2"/>
        <v/>
      </c>
      <c r="D51" s="7" t="str">
        <f t="shared" si="3"/>
        <v/>
      </c>
    </row>
    <row r="52" spans="2:4" x14ac:dyDescent="0.25">
      <c r="B52" s="6"/>
      <c r="C52" t="str">
        <f t="shared" si="2"/>
        <v/>
      </c>
      <c r="D52" s="7" t="str">
        <f t="shared" si="3"/>
        <v/>
      </c>
    </row>
    <row r="53" spans="2:4" x14ac:dyDescent="0.25">
      <c r="B53" s="6"/>
      <c r="C53" t="str">
        <f t="shared" si="2"/>
        <v/>
      </c>
      <c r="D53" s="7" t="str">
        <f t="shared" si="3"/>
        <v/>
      </c>
    </row>
    <row r="54" spans="2:4" x14ac:dyDescent="0.25">
      <c r="B54" s="6"/>
      <c r="C54" t="str">
        <f t="shared" si="2"/>
        <v/>
      </c>
      <c r="D54" s="7" t="str">
        <f t="shared" si="3"/>
        <v/>
      </c>
    </row>
    <row r="55" spans="2:4" x14ac:dyDescent="0.25">
      <c r="B55" s="6"/>
      <c r="C55" t="str">
        <f t="shared" si="2"/>
        <v/>
      </c>
      <c r="D55" s="7" t="str">
        <f t="shared" si="3"/>
        <v/>
      </c>
    </row>
    <row r="56" spans="2:4" x14ac:dyDescent="0.25">
      <c r="B56" s="6"/>
      <c r="C56" t="str">
        <f t="shared" si="2"/>
        <v/>
      </c>
      <c r="D56" s="7" t="str">
        <f t="shared" si="3"/>
        <v/>
      </c>
    </row>
    <row r="57" spans="2:4" x14ac:dyDescent="0.25">
      <c r="B57" s="6"/>
      <c r="C57" t="str">
        <f t="shared" si="2"/>
        <v/>
      </c>
      <c r="D57" s="7" t="str">
        <f t="shared" si="3"/>
        <v/>
      </c>
    </row>
    <row r="58" spans="2:4" x14ac:dyDescent="0.25">
      <c r="B58" s="6"/>
      <c r="C58" t="str">
        <f t="shared" si="2"/>
        <v/>
      </c>
      <c r="D58" s="7" t="str">
        <f t="shared" si="3"/>
        <v/>
      </c>
    </row>
    <row r="59" spans="2:4" x14ac:dyDescent="0.25">
      <c r="B59" s="6"/>
      <c r="C59" t="str">
        <f t="shared" si="2"/>
        <v/>
      </c>
      <c r="D59" s="7" t="str">
        <f t="shared" si="3"/>
        <v/>
      </c>
    </row>
    <row r="60" spans="2:4" x14ac:dyDescent="0.25">
      <c r="B60" s="6"/>
      <c r="C60" t="str">
        <f t="shared" si="2"/>
        <v/>
      </c>
      <c r="D60" s="7" t="str">
        <f t="shared" si="3"/>
        <v/>
      </c>
    </row>
    <row r="61" spans="2:4" x14ac:dyDescent="0.25">
      <c r="B61" s="6"/>
      <c r="C61" t="str">
        <f t="shared" si="2"/>
        <v/>
      </c>
      <c r="D61" s="7" t="str">
        <f t="shared" si="3"/>
        <v/>
      </c>
    </row>
    <row r="62" spans="2:4" x14ac:dyDescent="0.25">
      <c r="B62" s="6"/>
      <c r="C62" t="str">
        <f t="shared" si="2"/>
        <v/>
      </c>
      <c r="D62" s="7" t="str">
        <f t="shared" si="3"/>
        <v/>
      </c>
    </row>
    <row r="63" spans="2:4" x14ac:dyDescent="0.25">
      <c r="B63" s="6"/>
      <c r="C63" t="str">
        <f t="shared" si="2"/>
        <v/>
      </c>
      <c r="D63" s="7" t="str">
        <f t="shared" si="3"/>
        <v/>
      </c>
    </row>
    <row r="64" spans="2:4" x14ac:dyDescent="0.25">
      <c r="B64" s="6"/>
      <c r="C64" t="str">
        <f t="shared" si="2"/>
        <v/>
      </c>
      <c r="D64" s="7" t="str">
        <f t="shared" si="3"/>
        <v/>
      </c>
    </row>
    <row r="65" spans="2:4" x14ac:dyDescent="0.25">
      <c r="B65" s="6"/>
      <c r="C65" t="str">
        <f t="shared" si="2"/>
        <v/>
      </c>
      <c r="D65" s="7" t="str">
        <f t="shared" si="3"/>
        <v/>
      </c>
    </row>
    <row r="66" spans="2:4" x14ac:dyDescent="0.25">
      <c r="B66" s="6"/>
      <c r="C66" t="str">
        <f t="shared" si="2"/>
        <v/>
      </c>
      <c r="D66" s="7" t="str">
        <f t="shared" si="3"/>
        <v/>
      </c>
    </row>
    <row r="67" spans="2:4" x14ac:dyDescent="0.25">
      <c r="B67" s="6"/>
      <c r="C67" t="str">
        <f t="shared" si="2"/>
        <v/>
      </c>
      <c r="D67" s="7" t="str">
        <f t="shared" si="3"/>
        <v/>
      </c>
    </row>
    <row r="68" spans="2:4" x14ac:dyDescent="0.25">
      <c r="B68" s="6"/>
      <c r="C68" t="str">
        <f t="shared" si="2"/>
        <v/>
      </c>
      <c r="D68" s="7" t="str">
        <f t="shared" si="3"/>
        <v/>
      </c>
    </row>
    <row r="69" spans="2:4" x14ac:dyDescent="0.25">
      <c r="B69" s="6"/>
      <c r="C69" t="str">
        <f t="shared" si="2"/>
        <v/>
      </c>
      <c r="D69" s="7" t="str">
        <f t="shared" si="3"/>
        <v/>
      </c>
    </row>
    <row r="70" spans="2:4" x14ac:dyDescent="0.25">
      <c r="B70" s="6"/>
      <c r="C70" t="str">
        <f t="shared" si="2"/>
        <v/>
      </c>
      <c r="D70" s="7" t="str">
        <f t="shared" si="3"/>
        <v/>
      </c>
    </row>
    <row r="71" spans="2:4" x14ac:dyDescent="0.25">
      <c r="B71" s="6"/>
      <c r="C71" t="str">
        <f t="shared" si="2"/>
        <v/>
      </c>
      <c r="D71" s="7" t="str">
        <f t="shared" si="3"/>
        <v/>
      </c>
    </row>
    <row r="72" spans="2:4" x14ac:dyDescent="0.25">
      <c r="B72" s="6"/>
      <c r="C72" t="str">
        <f t="shared" si="2"/>
        <v/>
      </c>
      <c r="D72" s="7" t="str">
        <f t="shared" si="3"/>
        <v/>
      </c>
    </row>
    <row r="73" spans="2:4" x14ac:dyDescent="0.25">
      <c r="B73" s="6"/>
      <c r="C73" t="str">
        <f t="shared" si="2"/>
        <v/>
      </c>
      <c r="D73" s="7" t="str">
        <f t="shared" si="3"/>
        <v/>
      </c>
    </row>
    <row r="74" spans="2:4" x14ac:dyDescent="0.25">
      <c r="B74" s="6"/>
      <c r="C74" t="str">
        <f t="shared" si="2"/>
        <v/>
      </c>
      <c r="D74" s="7" t="str">
        <f t="shared" si="3"/>
        <v/>
      </c>
    </row>
    <row r="75" spans="2:4" x14ac:dyDescent="0.25">
      <c r="B75" s="6"/>
      <c r="C75" t="str">
        <f t="shared" si="2"/>
        <v/>
      </c>
      <c r="D75" s="7" t="str">
        <f t="shared" si="3"/>
        <v/>
      </c>
    </row>
    <row r="76" spans="2:4" x14ac:dyDescent="0.25">
      <c r="B76" s="6"/>
      <c r="C76" t="str">
        <f t="shared" si="2"/>
        <v/>
      </c>
      <c r="D76" s="7" t="str">
        <f t="shared" si="3"/>
        <v/>
      </c>
    </row>
    <row r="77" spans="2:4" x14ac:dyDescent="0.25">
      <c r="B77" s="6"/>
      <c r="C77" t="str">
        <f t="shared" si="2"/>
        <v/>
      </c>
      <c r="D77" s="7" t="str">
        <f t="shared" si="3"/>
        <v/>
      </c>
    </row>
    <row r="78" spans="2:4" x14ac:dyDescent="0.25">
      <c r="B78" s="6"/>
      <c r="C78" t="str">
        <f t="shared" si="2"/>
        <v/>
      </c>
      <c r="D78" s="7" t="str">
        <f t="shared" si="3"/>
        <v/>
      </c>
    </row>
    <row r="79" spans="2:4" x14ac:dyDescent="0.25">
      <c r="B79" s="6"/>
      <c r="C79" t="str">
        <f t="shared" si="2"/>
        <v/>
      </c>
      <c r="D79" s="7" t="str">
        <f t="shared" si="3"/>
        <v/>
      </c>
    </row>
    <row r="80" spans="2:4" x14ac:dyDescent="0.25">
      <c r="B80" s="6"/>
      <c r="C80" t="str">
        <f t="shared" si="2"/>
        <v/>
      </c>
      <c r="D80" s="7" t="str">
        <f t="shared" si="3"/>
        <v/>
      </c>
    </row>
    <row r="81" spans="2:4" x14ac:dyDescent="0.25">
      <c r="B81" s="6"/>
      <c r="C81" t="str">
        <f t="shared" si="2"/>
        <v/>
      </c>
      <c r="D81" s="7" t="str">
        <f t="shared" si="3"/>
        <v/>
      </c>
    </row>
    <row r="82" spans="2:4" x14ac:dyDescent="0.25">
      <c r="B82" s="6"/>
      <c r="C82" t="str">
        <f t="shared" si="2"/>
        <v/>
      </c>
      <c r="D82" s="7" t="str">
        <f t="shared" si="3"/>
        <v/>
      </c>
    </row>
    <row r="83" spans="2:4" x14ac:dyDescent="0.25">
      <c r="B83" s="6"/>
      <c r="C83" t="str">
        <f t="shared" si="2"/>
        <v/>
      </c>
      <c r="D83" s="7" t="str">
        <f t="shared" si="3"/>
        <v/>
      </c>
    </row>
    <row r="84" spans="2:4" x14ac:dyDescent="0.25">
      <c r="B84" s="6"/>
      <c r="C84" t="str">
        <f t="shared" si="2"/>
        <v/>
      </c>
      <c r="D84" s="7" t="str">
        <f t="shared" si="3"/>
        <v/>
      </c>
    </row>
    <row r="85" spans="2:4" x14ac:dyDescent="0.25">
      <c r="B85" s="6"/>
      <c r="C85" t="str">
        <f t="shared" si="2"/>
        <v/>
      </c>
      <c r="D85" s="7" t="str">
        <f t="shared" si="3"/>
        <v/>
      </c>
    </row>
    <row r="86" spans="2:4" x14ac:dyDescent="0.25">
      <c r="B86" s="6"/>
      <c r="C86" t="str">
        <f t="shared" si="2"/>
        <v/>
      </c>
      <c r="D86" s="7" t="str">
        <f t="shared" si="3"/>
        <v/>
      </c>
    </row>
    <row r="87" spans="2:4" x14ac:dyDescent="0.25">
      <c r="B87" s="6"/>
      <c r="C87" t="str">
        <f t="shared" si="2"/>
        <v/>
      </c>
      <c r="D87" s="7" t="str">
        <f t="shared" si="3"/>
        <v/>
      </c>
    </row>
    <row r="88" spans="2:4" x14ac:dyDescent="0.25">
      <c r="B88" s="6"/>
      <c r="C88" t="str">
        <f t="shared" si="2"/>
        <v/>
      </c>
      <c r="D88" s="7" t="str">
        <f t="shared" si="3"/>
        <v/>
      </c>
    </row>
    <row r="89" spans="2:4" x14ac:dyDescent="0.25">
      <c r="B89" s="6"/>
      <c r="C89" t="str">
        <f t="shared" si="2"/>
        <v/>
      </c>
      <c r="D89" s="7" t="str">
        <f t="shared" si="3"/>
        <v/>
      </c>
    </row>
    <row r="90" spans="2:4" x14ac:dyDescent="0.25">
      <c r="B90" s="6"/>
      <c r="C90" t="str">
        <f t="shared" si="2"/>
        <v/>
      </c>
      <c r="D90" s="7" t="str">
        <f t="shared" si="3"/>
        <v/>
      </c>
    </row>
    <row r="91" spans="2:4" x14ac:dyDescent="0.25">
      <c r="B91" s="6"/>
      <c r="C91" t="str">
        <f t="shared" si="2"/>
        <v/>
      </c>
      <c r="D91" s="7" t="str">
        <f t="shared" si="3"/>
        <v/>
      </c>
    </row>
    <row r="92" spans="2:4" x14ac:dyDescent="0.25">
      <c r="B92" s="6"/>
      <c r="C92" t="str">
        <f t="shared" si="2"/>
        <v/>
      </c>
      <c r="D92" s="7" t="str">
        <f t="shared" si="3"/>
        <v/>
      </c>
    </row>
    <row r="93" spans="2:4" x14ac:dyDescent="0.25">
      <c r="B93" s="6"/>
      <c r="C93" t="str">
        <f t="shared" si="2"/>
        <v/>
      </c>
      <c r="D93" s="7" t="str">
        <f t="shared" si="3"/>
        <v/>
      </c>
    </row>
    <row r="94" spans="2:4" x14ac:dyDescent="0.25">
      <c r="B94" s="6"/>
      <c r="C94" t="str">
        <f t="shared" si="2"/>
        <v/>
      </c>
      <c r="D94" s="7" t="str">
        <f t="shared" si="3"/>
        <v/>
      </c>
    </row>
    <row r="95" spans="2:4" x14ac:dyDescent="0.25">
      <c r="B95" s="6"/>
      <c r="C95" t="str">
        <f t="shared" si="2"/>
        <v/>
      </c>
      <c r="D95" s="7" t="str">
        <f t="shared" si="3"/>
        <v/>
      </c>
    </row>
    <row r="96" spans="2:4" x14ac:dyDescent="0.25">
      <c r="B96" s="6"/>
      <c r="C96" t="str">
        <f t="shared" si="2"/>
        <v/>
      </c>
      <c r="D96" s="7" t="str">
        <f t="shared" si="3"/>
        <v/>
      </c>
    </row>
    <row r="97" spans="2:4" x14ac:dyDescent="0.25">
      <c r="B97" s="6"/>
      <c r="C97" t="str">
        <f t="shared" si="2"/>
        <v/>
      </c>
      <c r="D97" s="7" t="str">
        <f t="shared" si="3"/>
        <v/>
      </c>
    </row>
    <row r="98" spans="2:4" x14ac:dyDescent="0.25">
      <c r="B98" s="6"/>
      <c r="C98" t="str">
        <f t="shared" si="2"/>
        <v/>
      </c>
      <c r="D98" s="7" t="str">
        <f t="shared" si="3"/>
        <v/>
      </c>
    </row>
    <row r="99" spans="2:4" x14ac:dyDescent="0.25">
      <c r="B99" s="6"/>
      <c r="C99" t="str">
        <f t="shared" si="2"/>
        <v/>
      </c>
      <c r="D99" s="7" t="str">
        <f t="shared" si="3"/>
        <v/>
      </c>
    </row>
    <row r="100" spans="2:4" x14ac:dyDescent="0.25">
      <c r="B100" s="6"/>
      <c r="C100" t="str">
        <f t="shared" si="2"/>
        <v/>
      </c>
      <c r="D100" s="7" t="str">
        <f t="shared" si="3"/>
        <v/>
      </c>
    </row>
    <row r="101" spans="2:4" x14ac:dyDescent="0.25">
      <c r="B101" s="6"/>
      <c r="C101" t="str">
        <f t="shared" si="2"/>
        <v/>
      </c>
      <c r="D101" s="7" t="str">
        <f t="shared" si="3"/>
        <v/>
      </c>
    </row>
    <row r="102" spans="2:4" x14ac:dyDescent="0.25">
      <c r="B102" s="6"/>
      <c r="C102" t="str">
        <f t="shared" si="2"/>
        <v/>
      </c>
      <c r="D102" s="7" t="str">
        <f t="shared" si="3"/>
        <v/>
      </c>
    </row>
    <row r="103" spans="2:4" x14ac:dyDescent="0.25">
      <c r="B103" s="6"/>
      <c r="C103" t="str">
        <f t="shared" si="2"/>
        <v/>
      </c>
      <c r="D103" s="7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Factor</vt:lpstr>
      <vt:lpstr>Masses_of_fluid</vt:lpstr>
      <vt:lpstr>Serial_print_strip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2020-09-21T15:19:31Z</dcterms:modified>
</cp:coreProperties>
</file>