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luziu\Documents\importreuse\"/>
    </mc:Choice>
  </mc:AlternateContent>
  <bookViews>
    <workbookView xWindow="0" yWindow="0" windowWidth="28800" windowHeight="12353" activeTab="3"/>
  </bookViews>
  <sheets>
    <sheet name="Sheet1" sheetId="1" r:id="rId1"/>
    <sheet name="Sheet2" sheetId="2" r:id="rId2"/>
    <sheet name="Sheet3" sheetId="3" r:id="rId3"/>
    <sheet name="Sector Comparison DEU 2007" sheetId="5" r:id="rId4"/>
  </sheets>
  <definedNames>
    <definedName name="_xlnm._FilterDatabase" localSheetId="3" hidden="1">'Sector Comparison DEU 2007'!$A$1:$J$86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9" i="5" l="1"/>
  <c r="N48" i="5"/>
  <c r="M49" i="5"/>
  <c r="M48" i="5"/>
  <c r="M42" i="5"/>
  <c r="M43" i="5"/>
  <c r="M44" i="5"/>
  <c r="M45" i="5"/>
  <c r="M47" i="5"/>
  <c r="M46" i="5"/>
  <c r="M94" i="5"/>
  <c r="M91" i="5"/>
  <c r="M92" i="5"/>
  <c r="M93" i="5"/>
  <c r="M90" i="5"/>
  <c r="M20" i="5"/>
  <c r="M19" i="5"/>
  <c r="M21" i="5" s="1"/>
  <c r="K21" i="5"/>
  <c r="L21" i="5"/>
  <c r="E21" i="5"/>
  <c r="F21" i="5"/>
  <c r="G21" i="5"/>
  <c r="H21" i="5"/>
  <c r="I21" i="5"/>
  <c r="J21" i="5"/>
  <c r="E94" i="5"/>
  <c r="F94" i="5"/>
  <c r="G94" i="5"/>
  <c r="H94" i="5"/>
  <c r="I94" i="5"/>
  <c r="J94" i="5"/>
  <c r="D3" i="5"/>
  <c r="D4" i="5"/>
  <c r="D6" i="5"/>
  <c r="D7" i="5"/>
  <c r="D9" i="5"/>
  <c r="D10" i="5"/>
  <c r="D11" i="5"/>
  <c r="D14" i="5"/>
  <c r="D15" i="5"/>
  <c r="D16" i="5"/>
  <c r="D18" i="5"/>
  <c r="D19" i="5"/>
  <c r="D21" i="5" s="1"/>
  <c r="D20" i="5"/>
  <c r="D23" i="5"/>
  <c r="D24" i="5"/>
  <c r="D26" i="5"/>
  <c r="D27" i="5"/>
  <c r="D28" i="5"/>
  <c r="D30" i="5"/>
  <c r="D31" i="5"/>
  <c r="D44" i="5"/>
  <c r="D45" i="5"/>
  <c r="D33" i="5"/>
  <c r="D34" i="5"/>
  <c r="D35" i="5"/>
  <c r="D36" i="5"/>
  <c r="D38" i="5"/>
  <c r="D39" i="5"/>
  <c r="D40" i="5"/>
  <c r="D42" i="5"/>
  <c r="D43" i="5"/>
  <c r="D46" i="5"/>
  <c r="D47" i="5"/>
  <c r="D50" i="5"/>
  <c r="D51" i="5"/>
  <c r="D53" i="5"/>
  <c r="D54" i="5"/>
  <c r="D55" i="5"/>
  <c r="D57" i="5"/>
  <c r="D58" i="5"/>
  <c r="D60" i="5"/>
  <c r="D61" i="5"/>
  <c r="D63" i="5"/>
  <c r="D64" i="5"/>
  <c r="D66" i="5"/>
  <c r="D67" i="5"/>
  <c r="D69" i="5"/>
  <c r="D70" i="5"/>
  <c r="D71" i="5"/>
  <c r="D72" i="5"/>
  <c r="D74" i="5"/>
  <c r="D75" i="5"/>
  <c r="D77" i="5"/>
  <c r="D78" i="5"/>
  <c r="D80" i="5"/>
  <c r="D81" i="5"/>
  <c r="D83" i="5"/>
  <c r="D84" i="5"/>
  <c r="D86" i="5"/>
  <c r="D87" i="5"/>
  <c r="D89" i="5"/>
  <c r="D90" i="5"/>
  <c r="D91" i="5"/>
  <c r="D92" i="5"/>
  <c r="D93" i="5"/>
  <c r="D96" i="5"/>
  <c r="D97" i="5"/>
  <c r="D99" i="5"/>
  <c r="D100" i="5"/>
  <c r="D101" i="5"/>
  <c r="D102" i="5"/>
  <c r="D104" i="5"/>
  <c r="D105" i="5"/>
  <c r="D107" i="5"/>
  <c r="D108" i="5"/>
  <c r="D109" i="5"/>
  <c r="D111" i="5"/>
  <c r="D112" i="5"/>
  <c r="D114" i="5"/>
  <c r="D115" i="5"/>
  <c r="D12" i="5"/>
  <c r="D117" i="5"/>
  <c r="D118" i="5"/>
  <c r="D120" i="5"/>
  <c r="D121" i="5"/>
  <c r="D122" i="5"/>
  <c r="D123" i="5"/>
  <c r="D124" i="5"/>
  <c r="D125" i="5"/>
  <c r="D126" i="5"/>
  <c r="D127" i="5"/>
  <c r="D2" i="5"/>
  <c r="K3" i="5"/>
  <c r="L3" i="5"/>
  <c r="K6" i="5"/>
  <c r="L6" i="5"/>
  <c r="K9" i="5"/>
  <c r="L9" i="5"/>
  <c r="K7" i="5"/>
  <c r="L7" i="5"/>
  <c r="K14" i="5"/>
  <c r="L14" i="5"/>
  <c r="K18" i="5"/>
  <c r="L18" i="5"/>
  <c r="K10" i="5"/>
  <c r="L10" i="5"/>
  <c r="K15" i="5"/>
  <c r="L15" i="5"/>
  <c r="K19" i="5"/>
  <c r="L19" i="5"/>
  <c r="K11" i="5"/>
  <c r="L11" i="5"/>
  <c r="K72" i="5"/>
  <c r="L72" i="5"/>
  <c r="K23" i="5"/>
  <c r="L23" i="5"/>
  <c r="K120" i="5"/>
  <c r="L120" i="5"/>
  <c r="K89" i="5"/>
  <c r="L89" i="5"/>
  <c r="K96" i="5"/>
  <c r="L96" i="5"/>
  <c r="K24" i="5"/>
  <c r="L24" i="5"/>
  <c r="K20" i="5"/>
  <c r="L20" i="5"/>
  <c r="K16" i="5"/>
  <c r="L16" i="5"/>
  <c r="K97" i="5"/>
  <c r="L97" i="5"/>
  <c r="K4" i="5"/>
  <c r="L4" i="5"/>
  <c r="K40" i="5"/>
  <c r="L40" i="5"/>
  <c r="K28" i="5"/>
  <c r="L28" i="5"/>
  <c r="K27" i="5"/>
  <c r="L27" i="5"/>
  <c r="K30" i="5"/>
  <c r="L30" i="5"/>
  <c r="K44" i="5"/>
  <c r="L44" i="5"/>
  <c r="K45" i="5"/>
  <c r="L45" i="5"/>
  <c r="K117" i="5"/>
  <c r="L117" i="5"/>
  <c r="K109" i="5"/>
  <c r="L109" i="5"/>
  <c r="K31" i="5"/>
  <c r="L31" i="5"/>
  <c r="K91" i="5"/>
  <c r="L91" i="5"/>
  <c r="K101" i="5"/>
  <c r="L101" i="5"/>
  <c r="K70" i="5"/>
  <c r="L70" i="5"/>
  <c r="K111" i="5"/>
  <c r="L111" i="5"/>
  <c r="K99" i="5"/>
  <c r="L99" i="5"/>
  <c r="K126" i="5"/>
  <c r="L126" i="5"/>
  <c r="K112" i="5"/>
  <c r="L112" i="5"/>
  <c r="K114" i="5"/>
  <c r="L114" i="5"/>
  <c r="K107" i="5"/>
  <c r="L107" i="5"/>
  <c r="K127" i="5"/>
  <c r="L127" i="5"/>
  <c r="K33" i="5"/>
  <c r="L33" i="5"/>
  <c r="K38" i="5"/>
  <c r="L38" i="5"/>
  <c r="K123" i="5"/>
  <c r="L123" i="5"/>
  <c r="K42" i="5"/>
  <c r="L42" i="5"/>
  <c r="K39" i="5"/>
  <c r="L39" i="5"/>
  <c r="K43" i="5"/>
  <c r="L43" i="5"/>
  <c r="K124" i="5"/>
  <c r="L124" i="5"/>
  <c r="K115" i="5"/>
  <c r="L115" i="5"/>
  <c r="K46" i="5"/>
  <c r="L46" i="5"/>
  <c r="K92" i="5"/>
  <c r="L92" i="5"/>
  <c r="K36" i="5"/>
  <c r="L36" i="5"/>
  <c r="K12" i="5"/>
  <c r="L12" i="5"/>
  <c r="K105" i="5"/>
  <c r="L105" i="5"/>
  <c r="K118" i="5"/>
  <c r="L118" i="5"/>
  <c r="K104" i="5"/>
  <c r="L104" i="5"/>
  <c r="K51" i="5"/>
  <c r="L51" i="5"/>
  <c r="K53" i="5"/>
  <c r="L53" i="5"/>
  <c r="K26" i="5"/>
  <c r="L26" i="5"/>
  <c r="K47" i="5"/>
  <c r="L47" i="5"/>
  <c r="K54" i="5"/>
  <c r="L54" i="5"/>
  <c r="K57" i="5"/>
  <c r="L57" i="5"/>
  <c r="K121" i="5"/>
  <c r="L121" i="5"/>
  <c r="K122" i="5"/>
  <c r="L122" i="5"/>
  <c r="K58" i="5"/>
  <c r="L58" i="5"/>
  <c r="K93" i="5"/>
  <c r="L93" i="5"/>
  <c r="K67" i="5"/>
  <c r="L67" i="5"/>
  <c r="K100" i="5"/>
  <c r="L100" i="5"/>
  <c r="K50" i="5"/>
  <c r="L50" i="5"/>
  <c r="K90" i="5"/>
  <c r="L90" i="5"/>
  <c r="K60" i="5"/>
  <c r="L60" i="5"/>
  <c r="K63" i="5"/>
  <c r="L63" i="5"/>
  <c r="K64" i="5"/>
  <c r="L64" i="5"/>
  <c r="K61" i="5"/>
  <c r="L61" i="5"/>
  <c r="K66" i="5"/>
  <c r="L66" i="5"/>
  <c r="K71" i="5"/>
  <c r="L71" i="5"/>
  <c r="K55" i="5"/>
  <c r="L55" i="5"/>
  <c r="K69" i="5"/>
  <c r="L69" i="5"/>
  <c r="K35" i="5"/>
  <c r="L35" i="5"/>
  <c r="K108" i="5"/>
  <c r="L108" i="5"/>
  <c r="K125" i="5"/>
  <c r="L125" i="5"/>
  <c r="K75" i="5"/>
  <c r="L75" i="5"/>
  <c r="K74" i="5"/>
  <c r="L74" i="5"/>
  <c r="K34" i="5"/>
  <c r="L34" i="5"/>
  <c r="K77" i="5"/>
  <c r="L77" i="5"/>
  <c r="K80" i="5"/>
  <c r="L80" i="5"/>
  <c r="K81" i="5"/>
  <c r="L81" i="5"/>
  <c r="K78" i="5"/>
  <c r="L78" i="5"/>
  <c r="K102" i="5"/>
  <c r="L102" i="5"/>
  <c r="K83" i="5"/>
  <c r="L83" i="5"/>
  <c r="K84" i="5"/>
  <c r="L84" i="5"/>
  <c r="K87" i="5"/>
  <c r="L87" i="5"/>
  <c r="K86" i="5"/>
  <c r="L86" i="5"/>
  <c r="L2" i="5"/>
  <c r="K2" i="5"/>
  <c r="K94" i="5" l="1"/>
  <c r="D128" i="5"/>
  <c r="D94" i="5"/>
  <c r="L94" i="5"/>
</calcChain>
</file>

<file path=xl/sharedStrings.xml><?xml version="1.0" encoding="utf-8"?>
<sst xmlns="http://schemas.openxmlformats.org/spreadsheetml/2006/main" count="317" uniqueCount="116">
  <si>
    <t>Year</t>
  </si>
  <si>
    <t>WIOD 2013 Reuse</t>
  </si>
  <si>
    <t>WIOD 2016 Reuse</t>
  </si>
  <si>
    <t>Loading DEU 10 times........................................done.</t>
  </si>
  <si>
    <t>Printing individual runs for DEU in mode IMPORTS_AWARE_MID</t>
  </si>
  <si>
    <t>Bending</t>
  </si>
  <si>
    <t>Run</t>
  </si>
  <si>
    <t>Country</t>
  </si>
  <si>
    <t>DEU</t>
  </si>
  <si>
    <t>Database</t>
  </si>
  <si>
    <t>USA</t>
  </si>
  <si>
    <t>SWE</t>
  </si>
  <si>
    <t>CAN</t>
  </si>
  <si>
    <t>Sector</t>
  </si>
  <si>
    <t>Consumption</t>
  </si>
  <si>
    <t>Exports</t>
  </si>
  <si>
    <t>Imports</t>
  </si>
  <si>
    <t>In</t>
  </si>
  <si>
    <t>Out</t>
  </si>
  <si>
    <t>Value</t>
  </si>
  <si>
    <t>Manufacture of furniture; other manufacturing</t>
  </si>
  <si>
    <t>Crop and animal production, hunting and related service activities</t>
  </si>
  <si>
    <t>Computer programming, consultancy and related activities; information service activities</t>
  </si>
  <si>
    <t>Legal and accounting activities; activities of head offices; management consultancy activities</t>
  </si>
  <si>
    <t>Water transport</t>
  </si>
  <si>
    <t>Repair and installation of machinery and equipment</t>
  </si>
  <si>
    <t>Other service activities</t>
  </si>
  <si>
    <t>Manufacture of other transport equipment</t>
  </si>
  <si>
    <t>Land transport and transport via pipelines</t>
  </si>
  <si>
    <t>Manufacture of fabricated metal products, except machinery and equipment</t>
  </si>
  <si>
    <t>Water collection, treatment and supply</t>
  </si>
  <si>
    <t>Mining and quarrying</t>
  </si>
  <si>
    <t>Printing and reproduction of recorded media</t>
  </si>
  <si>
    <t>Financial service activities, except insurance and pension funding</t>
  </si>
  <si>
    <t>Activities auxiliary to financial services and insurance activities</t>
  </si>
  <si>
    <t>Wholesale and retail trade and repair of motor vehicles and motorcycles</t>
  </si>
  <si>
    <t>Activities of households as employers; undifferentiated goods- and services-producing activities of households for own use</t>
  </si>
  <si>
    <t>Manufacture of basic metals</t>
  </si>
  <si>
    <t>Other professional, scientific and technical activities; veterinary activities</t>
  </si>
  <si>
    <t>Forestry and logging</t>
  </si>
  <si>
    <t>Administrative and support service activities</t>
  </si>
  <si>
    <t>Manufacture of other non-metallic mineral products</t>
  </si>
  <si>
    <t>Advertising and market research</t>
  </si>
  <si>
    <t>Scientific research and development</t>
  </si>
  <si>
    <t>Manufacture of food products, beverages and tobacco products</t>
  </si>
  <si>
    <t>Air transport</t>
  </si>
  <si>
    <t>Education</t>
  </si>
  <si>
    <t>Real estate activities</t>
  </si>
  <si>
    <t>Manufacture of machinery and equipment n.e.c.</t>
  </si>
  <si>
    <t>Construction</t>
  </si>
  <si>
    <t>Insurance, reinsurance and pension funding, except compulsory social security</t>
  </si>
  <si>
    <t>Motion picture, video and television programme production, sound recording and music publishing activities; programming and broadcasting activities</t>
  </si>
  <si>
    <t>Fishing and aquaculture</t>
  </si>
  <si>
    <t>Accommodation and food service activities</t>
  </si>
  <si>
    <t>Human health and social work activities</t>
  </si>
  <si>
    <t>Telecommunications</t>
  </si>
  <si>
    <t>Manufacture of motor vehicles, trailers and semi-trailers</t>
  </si>
  <si>
    <t xml:space="preserve">Manufacture of coke and refined petroleum products </t>
  </si>
  <si>
    <t>Consumption and capital formation</t>
  </si>
  <si>
    <t>Manufacture of wood and of products of wood and cork, except furniture; manufacture of articles of straw and plaiting materials</t>
  </si>
  <si>
    <t>Manufacture of paper and paper products</t>
  </si>
  <si>
    <t xml:space="preserve">Sewerage; waste collection, treatment and disposal activities; materials recovery; remediation activities and other waste management services </t>
  </si>
  <si>
    <t>Manufacture of basic pharmaceutical products and pharmaceutical preparations</t>
  </si>
  <si>
    <t>Electricity, gas, steam and air conditioning supply</t>
  </si>
  <si>
    <t>Wholesale trade, except of motor vehicles and motorcycles</t>
  </si>
  <si>
    <t>Public administration and defence; compulsory social security</t>
  </si>
  <si>
    <t>Manufacture of textiles, wearing apparel and leather products</t>
  </si>
  <si>
    <t>Architectural and engineering activities; technical testing and analysis</t>
  </si>
  <si>
    <t xml:space="preserve">Manufacture of chemicals and chemical products </t>
  </si>
  <si>
    <t>Postal and courier activities</t>
  </si>
  <si>
    <t>Manufacture of rubber and plastic products</t>
  </si>
  <si>
    <t>Manufacture of electrical equipment</t>
  </si>
  <si>
    <t>Publishing activities</t>
  </si>
  <si>
    <t>Retail trade, except of motor vehicles and motorcycles</t>
  </si>
  <si>
    <t>Warehousing and support activities for transportation</t>
  </si>
  <si>
    <t>Manufacture of computer, electronic and optical products</t>
  </si>
  <si>
    <t>Graph</t>
  </si>
  <si>
    <t>WIOD 2016 database with 44 countries and 55 sectors</t>
  </si>
  <si>
    <t>WIOD 2013 database with 41 countries and 35 sectors</t>
  </si>
  <si>
    <t>Basic Metals and Fabricated Metal</t>
  </si>
  <si>
    <t>Leather, Leather and Footwear</t>
  </si>
  <si>
    <t>Wholesale Trade and Commission Trade, Except of Motor Vehicles and Motorcycles</t>
  </si>
  <si>
    <t>Public Admin and Defence; Compulsory Social Security</t>
  </si>
  <si>
    <t>Other Community, Social and Personal Services</t>
  </si>
  <si>
    <t>Machinery, Nec</t>
  </si>
  <si>
    <t>Air Transport</t>
  </si>
  <si>
    <t>Water Transport</t>
  </si>
  <si>
    <t>Hotels and Restaurants</t>
  </si>
  <si>
    <t>Transport Equipment</t>
  </si>
  <si>
    <t>Electricity, Gas and Water Supply</t>
  </si>
  <si>
    <t>Coke, Refined Petroleum and Nuclear Fuel</t>
  </si>
  <si>
    <t>Electrical and Optical Equipment</t>
  </si>
  <si>
    <t>Financial Intermediation</t>
  </si>
  <si>
    <t>Food, Beverages and Tobacco</t>
  </si>
  <si>
    <t>Inland Transport</t>
  </si>
  <si>
    <t>Agriculture, Hunting, Forestry and Fishing</t>
  </si>
  <si>
    <t>Private Households with Employed Persons</t>
  </si>
  <si>
    <t>Other Supporting and Auxiliary Transport Activities; Activities of Travel Agencies</t>
  </si>
  <si>
    <t>Health and Social Work</t>
  </si>
  <si>
    <t>Textiles and Textile Products</t>
  </si>
  <si>
    <t>Post and Telecommunications</t>
  </si>
  <si>
    <t>Chemicals and Chemical Products</t>
  </si>
  <si>
    <t>Manufacturing, Nec; Recycling</t>
  </si>
  <si>
    <t>Sale, Maintenance and Repair of Motor Vehicles and Motorcycles; Retail Sale of Fuel</t>
  </si>
  <si>
    <t>Wood and Products of Wood and Cork</t>
  </si>
  <si>
    <t>Mining and Quarrying</t>
  </si>
  <si>
    <t>Real Estate Activities</t>
  </si>
  <si>
    <t>Rubber and Plastics</t>
  </si>
  <si>
    <t>Renting of M&amp;Eq and Other Business Activities</t>
  </si>
  <si>
    <t>Retail Trade, Except of Motor Vehicles and Motorcycles; Repair of Household Goods</t>
  </si>
  <si>
    <t>Pulp, Paper, Paper , Printing and Publishing</t>
  </si>
  <si>
    <t>Other Non-Metallic Mineral</t>
  </si>
  <si>
    <t>Imp Reuse</t>
  </si>
  <si>
    <t>In Reuse</t>
  </si>
  <si>
    <t>Size</t>
  </si>
  <si>
    <t>MERGED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</si>
</sst>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0" sqref="B10:C13"/>
    </sheetView>
  </sheetViews>
  <sheetFormatPr defaultRowHeight="14.25" x14ac:dyDescent="0.45"/>
  <cols>
    <col min="2" max="2" width="17.46484375" customWidth="1"/>
    <col min="3" max="3" width="18" customWidth="1"/>
  </cols>
  <sheetData>
    <row r="1" spans="1:3" x14ac:dyDescent="0.45">
      <c r="A1" t="s">
        <v>0</v>
      </c>
      <c r="B1" t="s">
        <v>2</v>
      </c>
      <c r="C1" t="s">
        <v>1</v>
      </c>
    </row>
    <row r="2" spans="1:3" x14ac:dyDescent="0.45">
      <c r="A2">
        <v>2000</v>
      </c>
      <c r="B2">
        <v>0.21319886444987901</v>
      </c>
      <c r="C2">
        <v>0.21670921901884299</v>
      </c>
    </row>
    <row r="3" spans="1:3" x14ac:dyDescent="0.45">
      <c r="A3">
        <v>2001</v>
      </c>
      <c r="B3">
        <v>0.21064357252678401</v>
      </c>
      <c r="C3">
        <v>0.21510158383174299</v>
      </c>
    </row>
    <row r="4" spans="1:3" x14ac:dyDescent="0.45">
      <c r="A4">
        <v>2002</v>
      </c>
      <c r="B4">
        <v>0.21134166226703199</v>
      </c>
      <c r="C4">
        <v>0.209903444870427</v>
      </c>
    </row>
    <row r="5" spans="1:3" x14ac:dyDescent="0.45">
      <c r="A5">
        <v>2003</v>
      </c>
      <c r="B5">
        <v>0.21587038561903901</v>
      </c>
      <c r="C5">
        <v>0.215367163319333</v>
      </c>
    </row>
    <row r="6" spans="1:3" x14ac:dyDescent="0.45">
      <c r="A6">
        <v>2004</v>
      </c>
      <c r="B6">
        <v>0.225744083246528</v>
      </c>
      <c r="C6">
        <v>0.230959391997235</v>
      </c>
    </row>
    <row r="7" spans="1:3" x14ac:dyDescent="0.45">
      <c r="A7">
        <v>2005</v>
      </c>
      <c r="B7">
        <v>0.23001196509848301</v>
      </c>
      <c r="C7">
        <v>0.238442542149746</v>
      </c>
    </row>
    <row r="8" spans="1:3" x14ac:dyDescent="0.45">
      <c r="A8">
        <v>2006</v>
      </c>
      <c r="B8">
        <v>0.23893760358873101</v>
      </c>
      <c r="C8">
        <v>0.24997701304341099</v>
      </c>
    </row>
    <row r="9" spans="1:3" x14ac:dyDescent="0.45">
      <c r="A9">
        <v>2007</v>
      </c>
      <c r="B9">
        <v>0.24329512778902199</v>
      </c>
      <c r="C9">
        <v>0.25399074933815602</v>
      </c>
    </row>
    <row r="10" spans="1:3" x14ac:dyDescent="0.45">
      <c r="A10">
        <v>2008</v>
      </c>
      <c r="B10">
        <v>0.24789181370864799</v>
      </c>
      <c r="C10">
        <v>0.26390322068410998</v>
      </c>
    </row>
    <row r="11" spans="1:3" x14ac:dyDescent="0.45">
      <c r="A11">
        <v>2009</v>
      </c>
      <c r="B11">
        <v>0.226174098616994</v>
      </c>
      <c r="C11">
        <v>0.22997075046827001</v>
      </c>
    </row>
    <row r="12" spans="1:3" x14ac:dyDescent="0.45">
      <c r="A12">
        <v>2010</v>
      </c>
      <c r="B12">
        <v>0.24140382802541099</v>
      </c>
      <c r="C12">
        <v>0.244825231210553</v>
      </c>
    </row>
    <row r="13" spans="1:3" x14ac:dyDescent="0.45">
      <c r="A13">
        <v>2011</v>
      </c>
      <c r="B13">
        <v>0.25150648262924302</v>
      </c>
      <c r="C13">
        <v>0.25609752668834501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"/>
  <sheetViews>
    <sheetView workbookViewId="0">
      <selection activeCell="F38" sqref="F38"/>
    </sheetView>
  </sheetViews>
  <sheetFormatPr defaultRowHeight="14.25" x14ac:dyDescent="0.45"/>
  <sheetData>
    <row r="1" spans="1:37" x14ac:dyDescent="0.45">
      <c r="A1" t="s">
        <v>3</v>
      </c>
    </row>
    <row r="2" spans="1:37" x14ac:dyDescent="0.45">
      <c r="A2" t="s">
        <v>4</v>
      </c>
    </row>
    <row r="3" spans="1:37" x14ac:dyDescent="0.45">
      <c r="A3" t="s">
        <v>5</v>
      </c>
      <c r="B3" t="s">
        <v>6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</row>
    <row r="4" spans="1:37" x14ac:dyDescent="0.45">
      <c r="A4">
        <v>0.56049728393554599</v>
      </c>
      <c r="B4">
        <v>1</v>
      </c>
      <c r="C4">
        <v>0.36488445878230802</v>
      </c>
      <c r="D4">
        <v>0.36132083013174998</v>
      </c>
      <c r="E4">
        <v>0.35996104425707598</v>
      </c>
      <c r="F4">
        <v>0.35977811937375698</v>
      </c>
      <c r="G4">
        <v>0.36030651383913898</v>
      </c>
      <c r="H4">
        <v>0.36254477443153499</v>
      </c>
      <c r="I4">
        <v>0.35933814608339398</v>
      </c>
      <c r="J4">
        <v>0.35934056122931302</v>
      </c>
      <c r="K4">
        <v>0.351606902555196</v>
      </c>
      <c r="L4">
        <v>0.350920172543085</v>
      </c>
      <c r="M4">
        <v>0.35095761216899002</v>
      </c>
      <c r="N4">
        <v>0.35145322616344699</v>
      </c>
      <c r="O4">
        <v>0.347186976215143</v>
      </c>
      <c r="P4">
        <v>0.34737484989630502</v>
      </c>
      <c r="Q4">
        <v>0.35988847857091899</v>
      </c>
      <c r="R4">
        <v>0.350053852670134</v>
      </c>
      <c r="S4">
        <v>0.350392112506765</v>
      </c>
      <c r="T4">
        <v>0.35126005566559798</v>
      </c>
      <c r="U4">
        <v>0.35216835740955399</v>
      </c>
      <c r="V4">
        <v>0.35227613487765402</v>
      </c>
      <c r="W4">
        <v>0.35150634220829802</v>
      </c>
      <c r="X4">
        <v>0.35899223229319699</v>
      </c>
      <c r="Y4">
        <v>0.35667188360794</v>
      </c>
      <c r="Z4">
        <v>0.361233760124757</v>
      </c>
      <c r="AA4">
        <v>0.361919532472539</v>
      </c>
      <c r="AB4">
        <v>0.36192647840644698</v>
      </c>
      <c r="AC4">
        <v>0.362820210053655</v>
      </c>
      <c r="AD4">
        <v>0.36363038341869902</v>
      </c>
      <c r="AE4">
        <v>0.36295826021348898</v>
      </c>
      <c r="AF4">
        <v>0.363936296900784</v>
      </c>
      <c r="AG4">
        <v>0.36437115547951299</v>
      </c>
      <c r="AH4">
        <v>0.36456125044200499</v>
      </c>
      <c r="AI4">
        <v>0.36400962620191901</v>
      </c>
      <c r="AJ4">
        <v>0.36325083409547798</v>
      </c>
      <c r="AK4">
        <v>0.36422127719221697</v>
      </c>
    </row>
    <row r="5" spans="1:37" x14ac:dyDescent="0.45">
      <c r="A5">
        <v>0.56049728393554599</v>
      </c>
      <c r="B5">
        <v>2</v>
      </c>
      <c r="C5">
        <v>0.36488445878230802</v>
      </c>
      <c r="D5">
        <v>0.36201153985732798</v>
      </c>
      <c r="E5">
        <v>0.36185586208187398</v>
      </c>
      <c r="F5">
        <v>0.375240043298323</v>
      </c>
      <c r="G5">
        <v>0.372901166119813</v>
      </c>
      <c r="H5">
        <v>0.37519390737591901</v>
      </c>
      <c r="I5">
        <v>0.37600565651019002</v>
      </c>
      <c r="J5">
        <v>0.37481729228073701</v>
      </c>
      <c r="K5">
        <v>0.37438768605915701</v>
      </c>
      <c r="L5">
        <v>0.370757768333492</v>
      </c>
      <c r="M5">
        <v>0.36610185382719301</v>
      </c>
      <c r="N5">
        <v>0.36633195897884402</v>
      </c>
      <c r="O5">
        <v>0.366455671322445</v>
      </c>
      <c r="P5">
        <v>0.36702249277177901</v>
      </c>
      <c r="Q5">
        <v>0.36701761715000603</v>
      </c>
      <c r="R5">
        <v>0.36876732924923999</v>
      </c>
      <c r="S5">
        <v>0.36856199202301498</v>
      </c>
      <c r="T5">
        <v>0.36816281443308502</v>
      </c>
      <c r="U5">
        <v>0.368175515378173</v>
      </c>
      <c r="V5">
        <v>0.37041852211972698</v>
      </c>
      <c r="W5">
        <v>0.37421480097103099</v>
      </c>
      <c r="X5">
        <v>0.37710246259145203</v>
      </c>
      <c r="Y5">
        <v>0.37769183411921903</v>
      </c>
      <c r="Z5">
        <v>0.355806943718042</v>
      </c>
      <c r="AA5">
        <v>0.35413285570341002</v>
      </c>
      <c r="AB5">
        <v>0.35284493934698202</v>
      </c>
      <c r="AC5">
        <v>0.35457780140873602</v>
      </c>
      <c r="AD5">
        <v>0.36153758162410399</v>
      </c>
      <c r="AE5">
        <v>0.36253260145077698</v>
      </c>
      <c r="AF5">
        <v>0.36242378060543501</v>
      </c>
      <c r="AG5">
        <v>0.36415151241587801</v>
      </c>
      <c r="AH5">
        <v>0.36420865139658998</v>
      </c>
      <c r="AI5">
        <v>0.36421434340506997</v>
      </c>
      <c r="AJ5">
        <v>0.36581827493233399</v>
      </c>
      <c r="AK5">
        <v>0.36422127719221697</v>
      </c>
    </row>
    <row r="6" spans="1:37" x14ac:dyDescent="0.45">
      <c r="A6">
        <v>0.56049728393554599</v>
      </c>
      <c r="B6">
        <v>3</v>
      </c>
      <c r="C6">
        <v>0.36488445878230802</v>
      </c>
      <c r="D6">
        <v>0.36521013738922398</v>
      </c>
      <c r="E6">
        <v>0.36554592452727502</v>
      </c>
      <c r="F6">
        <v>0.36374047207979299</v>
      </c>
      <c r="G6">
        <v>0.36353390233876198</v>
      </c>
      <c r="H6">
        <v>0.36340939827831398</v>
      </c>
      <c r="I6">
        <v>0.36562123896527299</v>
      </c>
      <c r="J6">
        <v>0.37175224568277598</v>
      </c>
      <c r="K6">
        <v>0.36582948864889703</v>
      </c>
      <c r="L6">
        <v>0.363527171177423</v>
      </c>
      <c r="M6">
        <v>0.36393966828690999</v>
      </c>
      <c r="N6">
        <v>0.36554660335482603</v>
      </c>
      <c r="O6">
        <v>0.36567570292003898</v>
      </c>
      <c r="P6">
        <v>0.36507107802147798</v>
      </c>
      <c r="Q6">
        <v>0.364693149745489</v>
      </c>
      <c r="R6">
        <v>0.35962648737723801</v>
      </c>
      <c r="S6">
        <v>0.36038911839780902</v>
      </c>
      <c r="T6">
        <v>0.36011713763848102</v>
      </c>
      <c r="U6">
        <v>0.35986162431608598</v>
      </c>
      <c r="V6">
        <v>0.359937157420539</v>
      </c>
      <c r="W6">
        <v>0.35980516958453101</v>
      </c>
      <c r="X6">
        <v>0.358525787832295</v>
      </c>
      <c r="Y6">
        <v>0.35889389496298202</v>
      </c>
      <c r="Z6">
        <v>0.36654138127588498</v>
      </c>
      <c r="AA6">
        <v>0.36437261001021098</v>
      </c>
      <c r="AB6">
        <v>0.36834122501273397</v>
      </c>
      <c r="AC6">
        <v>0.36909188811927701</v>
      </c>
      <c r="AD6">
        <v>0.36829686470564599</v>
      </c>
      <c r="AE6">
        <v>0.364626216601798</v>
      </c>
      <c r="AF6">
        <v>0.36479723212887599</v>
      </c>
      <c r="AG6">
        <v>0.36665179295114902</v>
      </c>
      <c r="AH6">
        <v>0.366338964718122</v>
      </c>
      <c r="AI6">
        <v>0.36652054361858699</v>
      </c>
      <c r="AJ6">
        <v>0.36453357181262303</v>
      </c>
      <c r="AK6">
        <v>0.36422127719221697</v>
      </c>
    </row>
    <row r="7" spans="1:37" x14ac:dyDescent="0.45">
      <c r="A7">
        <v>0.56049728393554599</v>
      </c>
      <c r="B7">
        <v>4</v>
      </c>
      <c r="C7">
        <v>0.36488445878230802</v>
      </c>
      <c r="D7">
        <v>0.36451756843910699</v>
      </c>
      <c r="E7">
        <v>0.36448486931817597</v>
      </c>
      <c r="F7">
        <v>0.36383276799568998</v>
      </c>
      <c r="G7">
        <v>0.36386225893878998</v>
      </c>
      <c r="H7">
        <v>0.36330410689978698</v>
      </c>
      <c r="I7">
        <v>0.36334265766214102</v>
      </c>
      <c r="J7">
        <v>0.35722347863744203</v>
      </c>
      <c r="K7">
        <v>0.35641833478103102</v>
      </c>
      <c r="L7">
        <v>0.36426847016958802</v>
      </c>
      <c r="M7">
        <v>0.36214624127686601</v>
      </c>
      <c r="N7">
        <v>0.364578523074295</v>
      </c>
      <c r="O7">
        <v>0.365529935862142</v>
      </c>
      <c r="P7">
        <v>0.36921310095458598</v>
      </c>
      <c r="Q7">
        <v>0.37710132562410797</v>
      </c>
      <c r="R7">
        <v>0.37637801469012999</v>
      </c>
      <c r="S7">
        <v>0.37249947278991402</v>
      </c>
      <c r="T7">
        <v>0.37226179396265202</v>
      </c>
      <c r="U7">
        <v>0.375271061404364</v>
      </c>
      <c r="V7">
        <v>0.37424792875323099</v>
      </c>
      <c r="W7">
        <v>0.37313514365560002</v>
      </c>
      <c r="X7">
        <v>0.36927869164135602</v>
      </c>
      <c r="Y7">
        <v>0.36907800641175997</v>
      </c>
      <c r="Z7">
        <v>0.36885931890479501</v>
      </c>
      <c r="AA7">
        <v>0.36998772963070697</v>
      </c>
      <c r="AB7">
        <v>0.36966113582427901</v>
      </c>
      <c r="AC7">
        <v>0.36999276902022199</v>
      </c>
      <c r="AD7">
        <v>0.36969759763892601</v>
      </c>
      <c r="AE7">
        <v>0.36968578313273398</v>
      </c>
      <c r="AF7">
        <v>0.37010583862722102</v>
      </c>
      <c r="AG7">
        <v>0.37016116370274899</v>
      </c>
      <c r="AH7">
        <v>0.37056976473124698</v>
      </c>
      <c r="AI7">
        <v>0.37057476127228101</v>
      </c>
      <c r="AJ7">
        <v>0.37057790287049303</v>
      </c>
      <c r="AK7">
        <v>0.36422127719221697</v>
      </c>
    </row>
    <row r="8" spans="1:37" x14ac:dyDescent="0.45">
      <c r="A8">
        <v>0.56049728393554599</v>
      </c>
      <c r="B8">
        <v>5</v>
      </c>
      <c r="C8">
        <v>0.36488445878230802</v>
      </c>
      <c r="D8">
        <v>0.37007454436508302</v>
      </c>
      <c r="E8">
        <v>0.36667566111965799</v>
      </c>
      <c r="F8">
        <v>0.365854111486346</v>
      </c>
      <c r="G8">
        <v>0.36261025551287301</v>
      </c>
      <c r="H8">
        <v>0.36375732889561502</v>
      </c>
      <c r="I8">
        <v>0.36302170059616701</v>
      </c>
      <c r="J8">
        <v>0.35816485226894501</v>
      </c>
      <c r="K8">
        <v>0.36040915048967198</v>
      </c>
      <c r="L8">
        <v>0.36019106220587399</v>
      </c>
      <c r="M8">
        <v>0.36012736609046397</v>
      </c>
      <c r="N8">
        <v>0.36324207900234601</v>
      </c>
      <c r="O8">
        <v>0.36372668988173801</v>
      </c>
      <c r="P8">
        <v>0.36332456141788999</v>
      </c>
      <c r="Q8">
        <v>0.36143281242143499</v>
      </c>
      <c r="R8">
        <v>0.36440892539131098</v>
      </c>
      <c r="S8">
        <v>0.36896640191274299</v>
      </c>
      <c r="T8">
        <v>0.369063314337994</v>
      </c>
      <c r="U8">
        <v>0.36928559824352097</v>
      </c>
      <c r="V8">
        <v>0.36982718017055599</v>
      </c>
      <c r="W8">
        <v>0.36970099198383999</v>
      </c>
      <c r="X8">
        <v>0.368055413903013</v>
      </c>
      <c r="Y8">
        <v>0.37689156042009098</v>
      </c>
      <c r="Z8">
        <v>0.377495810951608</v>
      </c>
      <c r="AA8">
        <v>0.37793327742284799</v>
      </c>
      <c r="AB8">
        <v>0.38106803989557098</v>
      </c>
      <c r="AC8">
        <v>0.38106532052196501</v>
      </c>
      <c r="AD8">
        <v>0.38101780606235502</v>
      </c>
      <c r="AE8">
        <v>0.36243892748385598</v>
      </c>
      <c r="AF8">
        <v>0.36037757524071201</v>
      </c>
      <c r="AG8">
        <v>0.36209004606357897</v>
      </c>
      <c r="AH8">
        <v>0.36414294595806801</v>
      </c>
      <c r="AI8">
        <v>0.36408655074087498</v>
      </c>
      <c r="AJ8">
        <v>0.364069657330365</v>
      </c>
      <c r="AK8">
        <v>0.36422127719221697</v>
      </c>
    </row>
    <row r="9" spans="1:37" x14ac:dyDescent="0.45">
      <c r="A9">
        <v>0.56049728393554599</v>
      </c>
      <c r="B9">
        <v>6</v>
      </c>
      <c r="C9">
        <v>0.36488445878230802</v>
      </c>
      <c r="D9">
        <v>0.36473923802864</v>
      </c>
      <c r="E9">
        <v>0.36413918695020397</v>
      </c>
      <c r="F9">
        <v>0.36372460929446498</v>
      </c>
      <c r="G9">
        <v>0.362194740138436</v>
      </c>
      <c r="H9">
        <v>0.374303784889438</v>
      </c>
      <c r="I9">
        <v>0.37579252422630399</v>
      </c>
      <c r="J9">
        <v>0.38167068650595598</v>
      </c>
      <c r="K9">
        <v>0.386110815263284</v>
      </c>
      <c r="L9">
        <v>0.38457205177113901</v>
      </c>
      <c r="M9">
        <v>0.38459447739670799</v>
      </c>
      <c r="N9">
        <v>0.383213759485665</v>
      </c>
      <c r="O9">
        <v>0.38176995266369201</v>
      </c>
      <c r="P9">
        <v>0.38176983018685401</v>
      </c>
      <c r="Q9">
        <v>0.37778753455365499</v>
      </c>
      <c r="R9">
        <v>0.38031549807357501</v>
      </c>
      <c r="S9">
        <v>0.36835698080879198</v>
      </c>
      <c r="T9">
        <v>0.36812103978420102</v>
      </c>
      <c r="U9">
        <v>0.36093003825442999</v>
      </c>
      <c r="V9">
        <v>0.36276514369894902</v>
      </c>
      <c r="W9">
        <v>0.36079300224996502</v>
      </c>
      <c r="X9">
        <v>0.36054190677548897</v>
      </c>
      <c r="Y9">
        <v>0.36035964125997799</v>
      </c>
      <c r="Z9">
        <v>0.36033163049732297</v>
      </c>
      <c r="AA9">
        <v>0.36056663717177301</v>
      </c>
      <c r="AB9">
        <v>0.36201700013959298</v>
      </c>
      <c r="AC9">
        <v>0.36230081365793898</v>
      </c>
      <c r="AD9">
        <v>0.36233423493865402</v>
      </c>
      <c r="AE9">
        <v>0.365429166346876</v>
      </c>
      <c r="AF9">
        <v>0.36459152085754398</v>
      </c>
      <c r="AG9">
        <v>0.36443048065050299</v>
      </c>
      <c r="AH9">
        <v>0.36486782642830101</v>
      </c>
      <c r="AI9">
        <v>0.36611267266080499</v>
      </c>
      <c r="AJ9">
        <v>0.362306328007238</v>
      </c>
      <c r="AK9">
        <v>0.36422127719221697</v>
      </c>
    </row>
    <row r="10" spans="1:37" x14ac:dyDescent="0.45">
      <c r="A10">
        <v>0.56049728393554599</v>
      </c>
      <c r="B10">
        <v>7</v>
      </c>
      <c r="C10">
        <v>0.36488445878230802</v>
      </c>
      <c r="D10">
        <v>0.36528301506160599</v>
      </c>
      <c r="E10">
        <v>0.36611334815291702</v>
      </c>
      <c r="F10">
        <v>0.36531722057817601</v>
      </c>
      <c r="G10">
        <v>0.375493901584804</v>
      </c>
      <c r="H10">
        <v>0.37143899975633998</v>
      </c>
      <c r="I10">
        <v>0.368161030362606</v>
      </c>
      <c r="J10">
        <v>0.365936951463388</v>
      </c>
      <c r="K10">
        <v>0.36802581032088799</v>
      </c>
      <c r="L10">
        <v>0.37459862118412102</v>
      </c>
      <c r="M10">
        <v>0.37866317004418099</v>
      </c>
      <c r="N10">
        <v>0.37994606410020798</v>
      </c>
      <c r="O10">
        <v>0.37885294242027501</v>
      </c>
      <c r="P10">
        <v>0.37895983047760601</v>
      </c>
      <c r="Q10">
        <v>0.37863136677142301</v>
      </c>
      <c r="R10">
        <v>0.37932415056917601</v>
      </c>
      <c r="S10">
        <v>0.37808918968689897</v>
      </c>
      <c r="T10">
        <v>0.38064643501636503</v>
      </c>
      <c r="U10">
        <v>0.373257626736682</v>
      </c>
      <c r="V10">
        <v>0.37310925372413101</v>
      </c>
      <c r="W10">
        <v>0.37003087895910303</v>
      </c>
      <c r="X10">
        <v>0.36861946730420098</v>
      </c>
      <c r="Y10">
        <v>0.36853203030910597</v>
      </c>
      <c r="Z10">
        <v>0.368978716639634</v>
      </c>
      <c r="AA10">
        <v>0.360132938622646</v>
      </c>
      <c r="AB10">
        <v>0.36014283407620101</v>
      </c>
      <c r="AC10">
        <v>0.35875252920416301</v>
      </c>
      <c r="AD10">
        <v>0.35905051948912398</v>
      </c>
      <c r="AE10">
        <v>0.35962252005719297</v>
      </c>
      <c r="AF10">
        <v>0.36054791997296998</v>
      </c>
      <c r="AG10">
        <v>0.36039045969919398</v>
      </c>
      <c r="AH10">
        <v>0.359809772846791</v>
      </c>
      <c r="AI10">
        <v>0.36032829696262098</v>
      </c>
      <c r="AJ10">
        <v>0.36184149304201801</v>
      </c>
      <c r="AK10">
        <v>0.36422127719221697</v>
      </c>
    </row>
    <row r="11" spans="1:37" x14ac:dyDescent="0.45">
      <c r="A11">
        <v>0.56049728393554599</v>
      </c>
      <c r="B11">
        <v>8</v>
      </c>
      <c r="C11">
        <v>0.36488445878230802</v>
      </c>
      <c r="D11">
        <v>0.36615601002468501</v>
      </c>
      <c r="E11">
        <v>0.35451524210228402</v>
      </c>
      <c r="F11">
        <v>0.32931751609187598</v>
      </c>
      <c r="G11">
        <v>0.33296235715521599</v>
      </c>
      <c r="H11">
        <v>0.33690582356635002</v>
      </c>
      <c r="I11">
        <v>0.34091287001575798</v>
      </c>
      <c r="J11">
        <v>0.34118192114321899</v>
      </c>
      <c r="K11">
        <v>0.34199057537012201</v>
      </c>
      <c r="L11">
        <v>0.34411131516974702</v>
      </c>
      <c r="M11">
        <v>0.34413006936985402</v>
      </c>
      <c r="N11">
        <v>0.34492860477027198</v>
      </c>
      <c r="O11">
        <v>0.34673645430839301</v>
      </c>
      <c r="P11">
        <v>0.34975998556555798</v>
      </c>
      <c r="Q11">
        <v>0.350252667959004</v>
      </c>
      <c r="R11">
        <v>0.350427133620485</v>
      </c>
      <c r="S11">
        <v>0.35666807332240702</v>
      </c>
      <c r="T11">
        <v>0.355256773037331</v>
      </c>
      <c r="U11">
        <v>0.361307370174974</v>
      </c>
      <c r="V11">
        <v>0.36173484334063699</v>
      </c>
      <c r="W11">
        <v>0.36182919462468999</v>
      </c>
      <c r="X11">
        <v>0.36203118099436499</v>
      </c>
      <c r="Y11">
        <v>0.36228645081425997</v>
      </c>
      <c r="Z11">
        <v>0.359258703173296</v>
      </c>
      <c r="AA11">
        <v>0.35934176951990898</v>
      </c>
      <c r="AB11">
        <v>0.36044594916572698</v>
      </c>
      <c r="AC11">
        <v>0.359243246219558</v>
      </c>
      <c r="AD11">
        <v>0.35979934575883998</v>
      </c>
      <c r="AE11">
        <v>0.35932531680062302</v>
      </c>
      <c r="AF11">
        <v>0.35936690374114499</v>
      </c>
      <c r="AG11">
        <v>0.35934176205395202</v>
      </c>
      <c r="AH11">
        <v>0.35974357789801997</v>
      </c>
      <c r="AI11">
        <v>0.35990423630201601</v>
      </c>
      <c r="AJ11">
        <v>0.35989580842442898</v>
      </c>
      <c r="AK11">
        <v>0.36422127719221697</v>
      </c>
    </row>
    <row r="12" spans="1:37" x14ac:dyDescent="0.45">
      <c r="A12">
        <v>0.56049728393554599</v>
      </c>
      <c r="B12">
        <v>9</v>
      </c>
      <c r="C12">
        <v>0.36488445878230802</v>
      </c>
      <c r="D12">
        <v>0.38237726893920698</v>
      </c>
      <c r="E12">
        <v>0.37771682570881698</v>
      </c>
      <c r="F12">
        <v>0.37908026269998701</v>
      </c>
      <c r="G12">
        <v>0.37959211386261799</v>
      </c>
      <c r="H12">
        <v>0.37789553715923502</v>
      </c>
      <c r="I12">
        <v>0.37789908965712399</v>
      </c>
      <c r="J12">
        <v>0.377880398968852</v>
      </c>
      <c r="K12">
        <v>0.378167702241476</v>
      </c>
      <c r="L12">
        <v>0.37521219389430099</v>
      </c>
      <c r="M12">
        <v>0.376784029921098</v>
      </c>
      <c r="N12">
        <v>0.366290723353843</v>
      </c>
      <c r="O12">
        <v>0.36784140958585798</v>
      </c>
      <c r="P12">
        <v>0.36713290173361501</v>
      </c>
      <c r="Q12">
        <v>0.36674276783757898</v>
      </c>
      <c r="R12">
        <v>0.36745424586161601</v>
      </c>
      <c r="S12">
        <v>0.36494608132032602</v>
      </c>
      <c r="T12">
        <v>0.36386374518785902</v>
      </c>
      <c r="U12">
        <v>0.35675188811366099</v>
      </c>
      <c r="V12">
        <v>0.35603988671631798</v>
      </c>
      <c r="W12">
        <v>0.35622913542122903</v>
      </c>
      <c r="X12">
        <v>0.362300871404586</v>
      </c>
      <c r="Y12">
        <v>0.36103839002906402</v>
      </c>
      <c r="Z12">
        <v>0.36090105879430801</v>
      </c>
      <c r="AA12">
        <v>0.36087979498511502</v>
      </c>
      <c r="AB12">
        <v>0.36225091359760397</v>
      </c>
      <c r="AC12">
        <v>0.36802494811873099</v>
      </c>
      <c r="AD12">
        <v>0.36805306739904098</v>
      </c>
      <c r="AE12">
        <v>0.36382330889429998</v>
      </c>
      <c r="AF12">
        <v>0.36438928201096599</v>
      </c>
      <c r="AG12">
        <v>0.36648510284977998</v>
      </c>
      <c r="AH12">
        <v>0.366908650659024</v>
      </c>
      <c r="AI12">
        <v>0.36683368849707099</v>
      </c>
      <c r="AJ12">
        <v>0.36384538914299902</v>
      </c>
      <c r="AK12">
        <v>0.36422127719221697</v>
      </c>
    </row>
    <row r="13" spans="1:37" x14ac:dyDescent="0.45">
      <c r="A13">
        <v>0.56049728393554599</v>
      </c>
      <c r="B13">
        <v>10</v>
      </c>
      <c r="C13">
        <v>0.36488445878230802</v>
      </c>
      <c r="D13">
        <v>0.36503822602959901</v>
      </c>
      <c r="E13">
        <v>0.33971950374017701</v>
      </c>
      <c r="F13">
        <v>0.34137012286389801</v>
      </c>
      <c r="G13">
        <v>0.34003597716457301</v>
      </c>
      <c r="H13">
        <v>0.34042685512132698</v>
      </c>
      <c r="I13">
        <v>0.33264839160502302</v>
      </c>
      <c r="J13">
        <v>0.33039634963862002</v>
      </c>
      <c r="K13">
        <v>0.32700213611898699</v>
      </c>
      <c r="L13">
        <v>0.334667022843538</v>
      </c>
      <c r="M13">
        <v>0.33487383813167598</v>
      </c>
      <c r="N13">
        <v>0.335107003713429</v>
      </c>
      <c r="O13">
        <v>0.34530110845253298</v>
      </c>
      <c r="P13">
        <v>0.34505864858765201</v>
      </c>
      <c r="Q13">
        <v>0.34647713852662199</v>
      </c>
      <c r="R13">
        <v>0.34662495870139898</v>
      </c>
      <c r="S13">
        <v>0.34669792843620201</v>
      </c>
      <c r="T13">
        <v>0.345415655217849</v>
      </c>
      <c r="U13">
        <v>0.34556023424869098</v>
      </c>
      <c r="V13">
        <v>0.349926273367684</v>
      </c>
      <c r="W13">
        <v>0.35221591696809201</v>
      </c>
      <c r="X13">
        <v>0.35163466676041399</v>
      </c>
      <c r="Y13">
        <v>0.35196159106277197</v>
      </c>
      <c r="Z13">
        <v>0.34698824959463698</v>
      </c>
      <c r="AA13">
        <v>0.34611165343697298</v>
      </c>
      <c r="AB13">
        <v>0.34909236291831702</v>
      </c>
      <c r="AC13">
        <v>0.349217114081462</v>
      </c>
      <c r="AD13">
        <v>0.34937608081697402</v>
      </c>
      <c r="AE13">
        <v>0.34945761546583198</v>
      </c>
      <c r="AF13">
        <v>0.34526686414913799</v>
      </c>
      <c r="AG13">
        <v>0.34601246268329799</v>
      </c>
      <c r="AH13">
        <v>0.34610379591913099</v>
      </c>
      <c r="AI13">
        <v>0.34614521870854398</v>
      </c>
      <c r="AJ13">
        <v>0.346283970234049</v>
      </c>
      <c r="AK13">
        <v>0.36422127719221697</v>
      </c>
    </row>
    <row r="14" spans="1:37" x14ac:dyDescent="0.45">
      <c r="A14">
        <v>0</v>
      </c>
      <c r="B14">
        <v>1</v>
      </c>
      <c r="C14">
        <v>0.180817083162646</v>
      </c>
      <c r="D14">
        <v>0.182990946332976</v>
      </c>
      <c r="E14">
        <v>0.184351593624311</v>
      </c>
      <c r="F14">
        <v>0.18431773778956201</v>
      </c>
      <c r="G14">
        <v>0.184968220459481</v>
      </c>
      <c r="H14">
        <v>0.18857972230157899</v>
      </c>
      <c r="I14">
        <v>0.18806334441507799</v>
      </c>
      <c r="J14">
        <v>0.18805346377736101</v>
      </c>
      <c r="K14">
        <v>0.187063613086972</v>
      </c>
      <c r="L14">
        <v>0.19557710443456</v>
      </c>
      <c r="M14">
        <v>0.19605851467025601</v>
      </c>
      <c r="N14">
        <v>0.19659749923895301</v>
      </c>
      <c r="O14">
        <v>0.19747254707783399</v>
      </c>
      <c r="P14">
        <v>0.197919023198418</v>
      </c>
      <c r="Q14">
        <v>0.21881652047098701</v>
      </c>
      <c r="R14">
        <v>0.21700579860331501</v>
      </c>
      <c r="S14">
        <v>0.218197333446356</v>
      </c>
      <c r="T14">
        <v>0.21917110442393301</v>
      </c>
      <c r="U14">
        <v>0.22080396078935199</v>
      </c>
      <c r="V14">
        <v>0.220972373506273</v>
      </c>
      <c r="W14">
        <v>0.220738901501952</v>
      </c>
      <c r="X14">
        <v>0.235764215142862</v>
      </c>
      <c r="Y14">
        <v>0.23530093140757499</v>
      </c>
      <c r="Z14">
        <v>0.255306549841119</v>
      </c>
      <c r="AA14">
        <v>0.25563090536732103</v>
      </c>
      <c r="AB14">
        <v>0.25607891426806201</v>
      </c>
      <c r="AC14">
        <v>0.25955055193568999</v>
      </c>
      <c r="AD14">
        <v>0.26053044753709298</v>
      </c>
      <c r="AE14">
        <v>0.26063398420521999</v>
      </c>
      <c r="AF14">
        <v>0.26209657409079201</v>
      </c>
      <c r="AG14">
        <v>0.26351738695632698</v>
      </c>
      <c r="AH14">
        <v>0.26520054867047899</v>
      </c>
      <c r="AI14">
        <v>0.26512938656652402</v>
      </c>
      <c r="AJ14">
        <v>0.264994935501495</v>
      </c>
      <c r="AK14">
        <v>0.27307539588436103</v>
      </c>
    </row>
    <row r="15" spans="1:37" x14ac:dyDescent="0.45">
      <c r="A15">
        <v>0</v>
      </c>
      <c r="B15">
        <v>2</v>
      </c>
      <c r="C15">
        <v>0.180817083162646</v>
      </c>
      <c r="D15">
        <v>0.18074859035142099</v>
      </c>
      <c r="E15">
        <v>0.18071368487811401</v>
      </c>
      <c r="F15">
        <v>0.19614205667831999</v>
      </c>
      <c r="G15">
        <v>0.207376279798929</v>
      </c>
      <c r="H15">
        <v>0.21089249890643599</v>
      </c>
      <c r="I15">
        <v>0.21152434639463599</v>
      </c>
      <c r="J15">
        <v>0.21584542981333299</v>
      </c>
      <c r="K15">
        <v>0.21611679388871399</v>
      </c>
      <c r="L15">
        <v>0.22234609284437301</v>
      </c>
      <c r="M15">
        <v>0.22601989341923101</v>
      </c>
      <c r="N15">
        <v>0.22626487283548399</v>
      </c>
      <c r="O15">
        <v>0.22640297037684801</v>
      </c>
      <c r="P15">
        <v>0.227161995674284</v>
      </c>
      <c r="Q15">
        <v>0.22695891248042899</v>
      </c>
      <c r="R15">
        <v>0.22998040415270299</v>
      </c>
      <c r="S15">
        <v>0.22977153783854101</v>
      </c>
      <c r="T15">
        <v>0.229704875553042</v>
      </c>
      <c r="U15">
        <v>0.22986778628884999</v>
      </c>
      <c r="V15">
        <v>0.232965444241261</v>
      </c>
      <c r="W15">
        <v>0.24564444564205301</v>
      </c>
      <c r="X15">
        <v>0.25658918190105501</v>
      </c>
      <c r="Y15">
        <v>0.256743955695586</v>
      </c>
      <c r="Z15">
        <v>0.25256653571530702</v>
      </c>
      <c r="AA15">
        <v>0.25599757645375298</v>
      </c>
      <c r="AB15">
        <v>0.25627143405450598</v>
      </c>
      <c r="AC15">
        <v>0.25774552809711399</v>
      </c>
      <c r="AD15">
        <v>0.26760261249267903</v>
      </c>
      <c r="AE15">
        <v>0.270141895591965</v>
      </c>
      <c r="AF15">
        <v>0.26990773452790601</v>
      </c>
      <c r="AG15">
        <v>0.27113650411597601</v>
      </c>
      <c r="AH15">
        <v>0.27110856918661402</v>
      </c>
      <c r="AI15">
        <v>0.27148816608646897</v>
      </c>
      <c r="AJ15">
        <v>0.272815623555828</v>
      </c>
      <c r="AK15">
        <v>0.27307539588436103</v>
      </c>
    </row>
    <row r="16" spans="1:37" x14ac:dyDescent="0.45">
      <c r="A16">
        <v>0</v>
      </c>
      <c r="B16">
        <v>3</v>
      </c>
      <c r="C16">
        <v>0.180817083162646</v>
      </c>
      <c r="D16">
        <v>0.184302729159354</v>
      </c>
      <c r="E16">
        <v>0.18499815257899799</v>
      </c>
      <c r="F16">
        <v>0.18473892380121201</v>
      </c>
      <c r="G16">
        <v>0.185140842125182</v>
      </c>
      <c r="H16">
        <v>0.18507635442102199</v>
      </c>
      <c r="I16">
        <v>0.19635401216642701</v>
      </c>
      <c r="J16">
        <v>0.203624591599015</v>
      </c>
      <c r="K16">
        <v>0.203535557909299</v>
      </c>
      <c r="L16">
        <v>0.20273752195977801</v>
      </c>
      <c r="M16">
        <v>0.203735492056377</v>
      </c>
      <c r="N16">
        <v>0.205378474327851</v>
      </c>
      <c r="O16">
        <v>0.20598900414490501</v>
      </c>
      <c r="P16">
        <v>0.20677090886935001</v>
      </c>
      <c r="Q16">
        <v>0.20677115833522999</v>
      </c>
      <c r="R16">
        <v>0.206489978363743</v>
      </c>
      <c r="S16">
        <v>0.209921908420586</v>
      </c>
      <c r="T16">
        <v>0.21010662536649699</v>
      </c>
      <c r="U16">
        <v>0.21154795038814</v>
      </c>
      <c r="V16">
        <v>0.215002299515477</v>
      </c>
      <c r="W16">
        <v>0.224649826284503</v>
      </c>
      <c r="X16">
        <v>0.22707645547740901</v>
      </c>
      <c r="Y16">
        <v>0.22741880776655701</v>
      </c>
      <c r="Z16">
        <v>0.243015218088875</v>
      </c>
      <c r="AA16">
        <v>0.24278385576348699</v>
      </c>
      <c r="AB16">
        <v>0.25559755354942398</v>
      </c>
      <c r="AC16">
        <v>0.26383200651126099</v>
      </c>
      <c r="AD16">
        <v>0.263834001997788</v>
      </c>
      <c r="AE16">
        <v>0.26498486859256198</v>
      </c>
      <c r="AF16">
        <v>0.26505342088198502</v>
      </c>
      <c r="AG16">
        <v>0.26649966635396199</v>
      </c>
      <c r="AH16">
        <v>0.27191799118939303</v>
      </c>
      <c r="AI16">
        <v>0.27276455137560202</v>
      </c>
      <c r="AJ16">
        <v>0.273263149097768</v>
      </c>
      <c r="AK16">
        <v>0.27307539588436103</v>
      </c>
    </row>
    <row r="17" spans="1:37" x14ac:dyDescent="0.45">
      <c r="A17">
        <v>0</v>
      </c>
      <c r="B17">
        <v>4</v>
      </c>
      <c r="C17">
        <v>0.180817083162646</v>
      </c>
      <c r="D17">
        <v>0.18419132745055899</v>
      </c>
      <c r="E17">
        <v>0.184605346738968</v>
      </c>
      <c r="F17">
        <v>0.18464538829266799</v>
      </c>
      <c r="G17">
        <v>0.18521221230874399</v>
      </c>
      <c r="H17">
        <v>0.18709887281221799</v>
      </c>
      <c r="I17">
        <v>0.18716786400438201</v>
      </c>
      <c r="J17">
        <v>0.20569289389068099</v>
      </c>
      <c r="K17">
        <v>0.213008008027464</v>
      </c>
      <c r="L17">
        <v>0.22434921801166899</v>
      </c>
      <c r="M17">
        <v>0.223699143571122</v>
      </c>
      <c r="N17">
        <v>0.228054055078212</v>
      </c>
      <c r="O17">
        <v>0.231157784640909</v>
      </c>
      <c r="P17">
        <v>0.235931584797512</v>
      </c>
      <c r="Q17">
        <v>0.252997898786887</v>
      </c>
      <c r="R17">
        <v>0.25340760117823702</v>
      </c>
      <c r="S17">
        <v>0.25119552160821501</v>
      </c>
      <c r="T17">
        <v>0.25138429425527398</v>
      </c>
      <c r="U17">
        <v>0.25336510174322902</v>
      </c>
      <c r="V17">
        <v>0.25290206135710902</v>
      </c>
      <c r="W17">
        <v>0.25282331762531601</v>
      </c>
      <c r="X17">
        <v>0.25215388689362001</v>
      </c>
      <c r="Y17">
        <v>0.25216030162993602</v>
      </c>
      <c r="Z17">
        <v>0.251723278947731</v>
      </c>
      <c r="AA17">
        <v>0.25452810787388702</v>
      </c>
      <c r="AB17">
        <v>0.25483420088039999</v>
      </c>
      <c r="AC17">
        <v>0.25513885974816303</v>
      </c>
      <c r="AD17">
        <v>0.255526048859121</v>
      </c>
      <c r="AE17">
        <v>0.26155384667896903</v>
      </c>
      <c r="AF17">
        <v>0.26548276439741703</v>
      </c>
      <c r="AG17">
        <v>0.26569064903186501</v>
      </c>
      <c r="AH17">
        <v>0.26685262689106098</v>
      </c>
      <c r="AI17">
        <v>0.26719234673006598</v>
      </c>
      <c r="AJ17">
        <v>0.26721601256146699</v>
      </c>
      <c r="AK17">
        <v>0.27307539588436103</v>
      </c>
    </row>
    <row r="18" spans="1:37" x14ac:dyDescent="0.45">
      <c r="A18">
        <v>0</v>
      </c>
      <c r="B18">
        <v>5</v>
      </c>
      <c r="C18">
        <v>0.180817083162646</v>
      </c>
      <c r="D18">
        <v>0.18668862320709001</v>
      </c>
      <c r="E18">
        <v>0.18582379784112599</v>
      </c>
      <c r="F18">
        <v>0.19043608238295001</v>
      </c>
      <c r="G18">
        <v>0.196329085594241</v>
      </c>
      <c r="H18">
        <v>0.19777506292178201</v>
      </c>
      <c r="I18">
        <v>0.19786250895855101</v>
      </c>
      <c r="J18">
        <v>0.205659564747318</v>
      </c>
      <c r="K18">
        <v>0.20726950516169099</v>
      </c>
      <c r="L18">
        <v>0.21544200291162699</v>
      </c>
      <c r="M18">
        <v>0.21542400136989301</v>
      </c>
      <c r="N18">
        <v>0.22149428398834001</v>
      </c>
      <c r="O18">
        <v>0.22314655592680599</v>
      </c>
      <c r="P18">
        <v>0.223151603881103</v>
      </c>
      <c r="Q18">
        <v>0.223138119677562</v>
      </c>
      <c r="R18">
        <v>0.24333152031907501</v>
      </c>
      <c r="S18">
        <v>0.247379810073768</v>
      </c>
      <c r="T18">
        <v>0.25887105221797801</v>
      </c>
      <c r="U18">
        <v>0.26056241891522902</v>
      </c>
      <c r="V18">
        <v>0.26247004555430298</v>
      </c>
      <c r="W18">
        <v>0.262466904159458</v>
      </c>
      <c r="X18">
        <v>0.26240117186575201</v>
      </c>
      <c r="Y18">
        <v>0.271637885299779</v>
      </c>
      <c r="Z18">
        <v>0.27199184352990402</v>
      </c>
      <c r="AA18">
        <v>0.27334165061083499</v>
      </c>
      <c r="AB18">
        <v>0.27618916735545801</v>
      </c>
      <c r="AC18">
        <v>0.276192778264437</v>
      </c>
      <c r="AD18">
        <v>0.27628491477357497</v>
      </c>
      <c r="AE18">
        <v>0.27067119590296801</v>
      </c>
      <c r="AF18">
        <v>0.27041055747545001</v>
      </c>
      <c r="AG18">
        <v>0.27124719014973903</v>
      </c>
      <c r="AH18">
        <v>0.27292285971758601</v>
      </c>
      <c r="AI18">
        <v>0.27299426057305998</v>
      </c>
      <c r="AJ18">
        <v>0.27297667824597699</v>
      </c>
      <c r="AK18">
        <v>0.27307539588436103</v>
      </c>
    </row>
    <row r="19" spans="1:37" x14ac:dyDescent="0.45">
      <c r="A19">
        <v>0</v>
      </c>
      <c r="B19">
        <v>6</v>
      </c>
      <c r="C19">
        <v>0.180817083162646</v>
      </c>
      <c r="D19">
        <v>0.18080504495199001</v>
      </c>
      <c r="E19">
        <v>0.181038265763</v>
      </c>
      <c r="F19">
        <v>0.18123321905776801</v>
      </c>
      <c r="G19">
        <v>0.18050569396101601</v>
      </c>
      <c r="H19">
        <v>0.19247043838042599</v>
      </c>
      <c r="I19">
        <v>0.19423174814282801</v>
      </c>
      <c r="J19">
        <v>0.201678307168769</v>
      </c>
      <c r="K19">
        <v>0.20949828274315299</v>
      </c>
      <c r="L19">
        <v>0.20950776168066201</v>
      </c>
      <c r="M19">
        <v>0.20977340039713699</v>
      </c>
      <c r="N19">
        <v>0.21206509791401201</v>
      </c>
      <c r="O19">
        <v>0.212089849817443</v>
      </c>
      <c r="P19">
        <v>0.21253292060377699</v>
      </c>
      <c r="Q19">
        <v>0.212536895515576</v>
      </c>
      <c r="R19">
        <v>0.21358206111240699</v>
      </c>
      <c r="S19">
        <v>0.21401677050406301</v>
      </c>
      <c r="T19">
        <v>0.21422550254009601</v>
      </c>
      <c r="U19">
        <v>0.22453171123031199</v>
      </c>
      <c r="V19">
        <v>0.22596765941831501</v>
      </c>
      <c r="W19">
        <v>0.24810725415538201</v>
      </c>
      <c r="X19">
        <v>0.24805907429325</v>
      </c>
      <c r="Y19">
        <v>0.24763764706504501</v>
      </c>
      <c r="Z19">
        <v>0.247580998953562</v>
      </c>
      <c r="AA19">
        <v>0.24862982603650699</v>
      </c>
      <c r="AB19">
        <v>0.25057039498927097</v>
      </c>
      <c r="AC19">
        <v>0.255528302672406</v>
      </c>
      <c r="AD19">
        <v>0.257271496206602</v>
      </c>
      <c r="AE19">
        <v>0.26254051198004702</v>
      </c>
      <c r="AF19">
        <v>0.262246585296808</v>
      </c>
      <c r="AG19">
        <v>0.26223719005620899</v>
      </c>
      <c r="AH19">
        <v>0.26366587689815502</v>
      </c>
      <c r="AI19">
        <v>0.26464651909674702</v>
      </c>
      <c r="AJ19">
        <v>0.26975486662239201</v>
      </c>
      <c r="AK19">
        <v>0.27307539588436103</v>
      </c>
    </row>
    <row r="20" spans="1:37" x14ac:dyDescent="0.45">
      <c r="A20">
        <v>0</v>
      </c>
      <c r="B20">
        <v>7</v>
      </c>
      <c r="C20">
        <v>0.180817083162646</v>
      </c>
      <c r="D20">
        <v>0.181399656549668</v>
      </c>
      <c r="E20">
        <v>0.18262656740632899</v>
      </c>
      <c r="F20">
        <v>0.182190863077833</v>
      </c>
      <c r="G20">
        <v>0.195457340240308</v>
      </c>
      <c r="H20">
        <v>0.19486034352961101</v>
      </c>
      <c r="I20">
        <v>0.19557174598645</v>
      </c>
      <c r="J20">
        <v>0.19672216116430799</v>
      </c>
      <c r="K20">
        <v>0.19962775038116801</v>
      </c>
      <c r="L20">
        <v>0.20799821384231401</v>
      </c>
      <c r="M20">
        <v>0.21428889037665499</v>
      </c>
      <c r="N20">
        <v>0.21548521510056701</v>
      </c>
      <c r="O20">
        <v>0.216448604006441</v>
      </c>
      <c r="P20">
        <v>0.21668703731567401</v>
      </c>
      <c r="Q20">
        <v>0.216720779034351</v>
      </c>
      <c r="R20">
        <v>0.21745853357931599</v>
      </c>
      <c r="S20">
        <v>0.22038667356023001</v>
      </c>
      <c r="T20">
        <v>0.223668698034033</v>
      </c>
      <c r="U20">
        <v>0.22254628738312501</v>
      </c>
      <c r="V20">
        <v>0.222676110173638</v>
      </c>
      <c r="W20">
        <v>0.22961343947802201</v>
      </c>
      <c r="X20">
        <v>0.22951043092995799</v>
      </c>
      <c r="Y20">
        <v>0.230607555986829</v>
      </c>
      <c r="Z20">
        <v>0.23093880919492599</v>
      </c>
      <c r="AA20">
        <v>0.23640503187825801</v>
      </c>
      <c r="AB20">
        <v>0.23761114714137799</v>
      </c>
      <c r="AC20">
        <v>0.23970745289769599</v>
      </c>
      <c r="AD20">
        <v>0.25453424939907199</v>
      </c>
      <c r="AE20">
        <v>0.25518856821777097</v>
      </c>
      <c r="AF20">
        <v>0.25569822840690498</v>
      </c>
      <c r="AG20">
        <v>0.25640707337873703</v>
      </c>
      <c r="AH20">
        <v>0.25633871409130699</v>
      </c>
      <c r="AI20">
        <v>0.25788406702525302</v>
      </c>
      <c r="AJ20">
        <v>0.25965817471055103</v>
      </c>
      <c r="AK20">
        <v>0.27307539588436103</v>
      </c>
    </row>
    <row r="21" spans="1:37" x14ac:dyDescent="0.45">
      <c r="A21">
        <v>0</v>
      </c>
      <c r="B21">
        <v>8</v>
      </c>
      <c r="C21">
        <v>0.180817083162646</v>
      </c>
      <c r="D21">
        <v>0.18262210327195</v>
      </c>
      <c r="E21">
        <v>0.18851832688380199</v>
      </c>
      <c r="F21">
        <v>0.18562269937881201</v>
      </c>
      <c r="G21">
        <v>0.19021740098096901</v>
      </c>
      <c r="H21">
        <v>0.19572876003235901</v>
      </c>
      <c r="I21">
        <v>0.19855903461000601</v>
      </c>
      <c r="J21">
        <v>0.19878781682453001</v>
      </c>
      <c r="K21">
        <v>0.200760808164993</v>
      </c>
      <c r="L21">
        <v>0.20303289480564901</v>
      </c>
      <c r="M21">
        <v>0.203486643432396</v>
      </c>
      <c r="N21">
        <v>0.20404982416265099</v>
      </c>
      <c r="O21">
        <v>0.205883379421539</v>
      </c>
      <c r="P21">
        <v>0.210330586774922</v>
      </c>
      <c r="Q21">
        <v>0.21061092061221801</v>
      </c>
      <c r="R21">
        <v>0.21143567026667001</v>
      </c>
      <c r="S21">
        <v>0.222113644275548</v>
      </c>
      <c r="T21">
        <v>0.22140470426074299</v>
      </c>
      <c r="U21">
        <v>0.24325531908153</v>
      </c>
      <c r="V21">
        <v>0.24348567888889899</v>
      </c>
      <c r="W21">
        <v>0.24361316779709</v>
      </c>
      <c r="X21">
        <v>0.24366135619873999</v>
      </c>
      <c r="Y21">
        <v>0.244611767235692</v>
      </c>
      <c r="Z21">
        <v>0.25309922932437701</v>
      </c>
      <c r="AA21">
        <v>0.25320501245684002</v>
      </c>
      <c r="AB21">
        <v>0.255220166610925</v>
      </c>
      <c r="AC21">
        <v>0.26691768170383201</v>
      </c>
      <c r="AD21">
        <v>0.267547680085303</v>
      </c>
      <c r="AE21">
        <v>0.26812165432338603</v>
      </c>
      <c r="AF21">
        <v>0.268132096201741</v>
      </c>
      <c r="AG21">
        <v>0.26826173523952901</v>
      </c>
      <c r="AH21">
        <v>0.26874908316118501</v>
      </c>
      <c r="AI21">
        <v>0.269308498724453</v>
      </c>
      <c r="AJ21">
        <v>0.269269265489952</v>
      </c>
      <c r="AK21">
        <v>0.27307539588436203</v>
      </c>
    </row>
    <row r="22" spans="1:37" x14ac:dyDescent="0.45">
      <c r="A22">
        <v>0</v>
      </c>
      <c r="B22">
        <v>9</v>
      </c>
      <c r="C22">
        <v>0.180817083162646</v>
      </c>
      <c r="D22">
        <v>0.20523577575770299</v>
      </c>
      <c r="E22">
        <v>0.203693358281263</v>
      </c>
      <c r="F22">
        <v>0.204659861660934</v>
      </c>
      <c r="G22">
        <v>0.20559247217537799</v>
      </c>
      <c r="H22">
        <v>0.20608886780636099</v>
      </c>
      <c r="I22">
        <v>0.20608919944461601</v>
      </c>
      <c r="J22">
        <v>0.20605025883004899</v>
      </c>
      <c r="K22">
        <v>0.21006148198670499</v>
      </c>
      <c r="L22">
        <v>0.20887038977701899</v>
      </c>
      <c r="M22">
        <v>0.210125057444189</v>
      </c>
      <c r="N22">
        <v>0.22277622274540801</v>
      </c>
      <c r="O22">
        <v>0.22485804218184399</v>
      </c>
      <c r="P22">
        <v>0.225647122356847</v>
      </c>
      <c r="Q22">
        <v>0.22487243841924001</v>
      </c>
      <c r="R22">
        <v>0.22565831210729201</v>
      </c>
      <c r="S22">
        <v>0.22805713479446499</v>
      </c>
      <c r="T22">
        <v>0.22835940712438199</v>
      </c>
      <c r="U22">
        <v>0.23324405846117999</v>
      </c>
      <c r="V22">
        <v>0.24556587374257799</v>
      </c>
      <c r="W22">
        <v>0.24599275012004901</v>
      </c>
      <c r="X22">
        <v>0.25810378961448099</v>
      </c>
      <c r="Y22">
        <v>0.259326747415073</v>
      </c>
      <c r="Z22">
        <v>0.25924649827794</v>
      </c>
      <c r="AA22">
        <v>0.25923527421575099</v>
      </c>
      <c r="AB22">
        <v>0.26069287456805901</v>
      </c>
      <c r="AC22">
        <v>0.26813841807014599</v>
      </c>
      <c r="AD22">
        <v>0.26817470970648399</v>
      </c>
      <c r="AE22">
        <v>0.26744194967264201</v>
      </c>
      <c r="AF22">
        <v>0.26802679432120202</v>
      </c>
      <c r="AG22">
        <v>0.27049327658129602</v>
      </c>
      <c r="AH22">
        <v>0.27113854584779901</v>
      </c>
      <c r="AI22">
        <v>0.27180637160509502</v>
      </c>
      <c r="AJ22">
        <v>0.27215938225612102</v>
      </c>
      <c r="AK22">
        <v>0.27307539588436103</v>
      </c>
    </row>
    <row r="23" spans="1:37" x14ac:dyDescent="0.45">
      <c r="A23">
        <v>0</v>
      </c>
      <c r="B23">
        <v>10</v>
      </c>
      <c r="C23">
        <v>0.180817083162646</v>
      </c>
      <c r="D23">
        <v>0.18117425183501901</v>
      </c>
      <c r="E23">
        <v>0.17768069253816199</v>
      </c>
      <c r="F23">
        <v>0.17970063462018401</v>
      </c>
      <c r="G23">
        <v>0.17902257690389001</v>
      </c>
      <c r="H23">
        <v>0.17947188660922</v>
      </c>
      <c r="I23">
        <v>0.184164072255977</v>
      </c>
      <c r="J23">
        <v>0.198537216347761</v>
      </c>
      <c r="K23">
        <v>0.200744687220339</v>
      </c>
      <c r="L23">
        <v>0.209072040390512</v>
      </c>
      <c r="M23">
        <v>0.209567827161076</v>
      </c>
      <c r="N23">
        <v>0.20951176490110801</v>
      </c>
      <c r="O23">
        <v>0.22036097927544299</v>
      </c>
      <c r="P23">
        <v>0.22148711429911</v>
      </c>
      <c r="Q23">
        <v>0.222140638736845</v>
      </c>
      <c r="R23">
        <v>0.22258035816264399</v>
      </c>
      <c r="S23">
        <v>0.222625874785531</v>
      </c>
      <c r="T23">
        <v>0.22520329250638901</v>
      </c>
      <c r="U23">
        <v>0.22591459982089901</v>
      </c>
      <c r="V23">
        <v>0.229503789192193</v>
      </c>
      <c r="W23">
        <v>0.23422333468936801</v>
      </c>
      <c r="X23">
        <v>0.23412903470919</v>
      </c>
      <c r="Y23">
        <v>0.23435407220614901</v>
      </c>
      <c r="Z23">
        <v>0.238677006125736</v>
      </c>
      <c r="AA23">
        <v>0.24008387845016799</v>
      </c>
      <c r="AB23">
        <v>0.242822632379189</v>
      </c>
      <c r="AC23">
        <v>0.242961903441345</v>
      </c>
      <c r="AD23">
        <v>0.24307579531764201</v>
      </c>
      <c r="AE23">
        <v>0.244046441230304</v>
      </c>
      <c r="AF23">
        <v>0.24365419275269901</v>
      </c>
      <c r="AG23">
        <v>0.24462598534035199</v>
      </c>
      <c r="AH23">
        <v>0.24486431200018799</v>
      </c>
      <c r="AI23">
        <v>0.24487455072199299</v>
      </c>
      <c r="AJ23">
        <v>0.24539791412770501</v>
      </c>
      <c r="AK23">
        <v>0.27307539588436103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"/>
  <sheetViews>
    <sheetView workbookViewId="0">
      <selection activeCell="A20" sqref="A20"/>
    </sheetView>
  </sheetViews>
  <sheetFormatPr defaultRowHeight="14.25" x14ac:dyDescent="0.45"/>
  <sheetData>
    <row r="1" spans="1:59" x14ac:dyDescent="0.45">
      <c r="A1" t="s">
        <v>9</v>
      </c>
      <c r="B1" t="s">
        <v>7</v>
      </c>
      <c r="C1" t="s">
        <v>5</v>
      </c>
      <c r="D1" t="s">
        <v>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</row>
    <row r="2" spans="1:59" x14ac:dyDescent="0.45">
      <c r="A2">
        <v>13</v>
      </c>
      <c r="B2" t="s">
        <v>8</v>
      </c>
      <c r="C2">
        <v>0.574005126953125</v>
      </c>
      <c r="D2">
        <v>1</v>
      </c>
      <c r="E2">
        <v>0.37299998083357999</v>
      </c>
      <c r="F2">
        <v>0.367863527528067</v>
      </c>
      <c r="G2">
        <v>0.36651808085835003</v>
      </c>
      <c r="H2">
        <v>0.36635469231015499</v>
      </c>
      <c r="I2">
        <v>0.36686887553075798</v>
      </c>
      <c r="J2">
        <v>0.36905429386430699</v>
      </c>
      <c r="K2">
        <v>0.36615619864820198</v>
      </c>
      <c r="L2">
        <v>0.366159038874381</v>
      </c>
      <c r="M2">
        <v>0.358576272616495</v>
      </c>
      <c r="N2">
        <v>0.35693805638762</v>
      </c>
      <c r="O2">
        <v>0.356956027104121</v>
      </c>
      <c r="P2">
        <v>0.357447674580748</v>
      </c>
      <c r="Q2">
        <v>0.352746763629041</v>
      </c>
      <c r="R2">
        <v>0.35292945654594499</v>
      </c>
      <c r="S2">
        <v>0.363006298240514</v>
      </c>
      <c r="T2">
        <v>0.35378473796719401</v>
      </c>
      <c r="U2">
        <v>0.354118481999534</v>
      </c>
      <c r="V2">
        <v>0.35497775534109599</v>
      </c>
      <c r="W2">
        <v>0.35584900225254601</v>
      </c>
      <c r="X2">
        <v>0.35594931651846201</v>
      </c>
      <c r="Y2">
        <v>0.35515867088605102</v>
      </c>
      <c r="Z2">
        <v>0.36205162952457198</v>
      </c>
      <c r="AA2">
        <v>0.35953935253407998</v>
      </c>
      <c r="AB2">
        <v>0.36318245631646701</v>
      </c>
      <c r="AC2">
        <v>0.363874677001849</v>
      </c>
      <c r="AD2">
        <v>0.36388164085323998</v>
      </c>
      <c r="AE2">
        <v>0.36466343647619298</v>
      </c>
      <c r="AF2">
        <v>0.36547529334346202</v>
      </c>
      <c r="AG2">
        <v>0.36474916799407697</v>
      </c>
      <c r="AH2">
        <v>0.36571982486774801</v>
      </c>
      <c r="AI2">
        <v>0.36614837831115699</v>
      </c>
      <c r="AJ2">
        <v>0.36632999320377502</v>
      </c>
      <c r="AK2">
        <v>0.365750254172236</v>
      </c>
      <c r="AL2">
        <v>0.364948823774919</v>
      </c>
      <c r="AM2">
        <v>0.36609357093748701</v>
      </c>
    </row>
    <row r="3" spans="1:59" x14ac:dyDescent="0.45">
      <c r="A3">
        <v>13</v>
      </c>
      <c r="B3" t="s">
        <v>8</v>
      </c>
      <c r="C3">
        <v>0</v>
      </c>
      <c r="D3">
        <v>1</v>
      </c>
      <c r="E3">
        <v>0.180839069761426</v>
      </c>
      <c r="F3">
        <v>0.18300585309485401</v>
      </c>
      <c r="G3">
        <v>0.184357493548791</v>
      </c>
      <c r="H3">
        <v>0.18432553550386099</v>
      </c>
      <c r="I3">
        <v>0.18497509466079801</v>
      </c>
      <c r="J3">
        <v>0.188584499001963</v>
      </c>
      <c r="K3">
        <v>0.18806667384223599</v>
      </c>
      <c r="L3">
        <v>0.18805678125533601</v>
      </c>
      <c r="M3">
        <v>0.187066262692765</v>
      </c>
      <c r="N3">
        <v>0.195579927136078</v>
      </c>
      <c r="O3">
        <v>0.196061332139811</v>
      </c>
      <c r="P3">
        <v>0.196600146558362</v>
      </c>
      <c r="Q3">
        <v>0.197475391369871</v>
      </c>
      <c r="R3">
        <v>0.19792178936425101</v>
      </c>
      <c r="S3">
        <v>0.218828961597308</v>
      </c>
      <c r="T3">
        <v>0.21701769000316101</v>
      </c>
      <c r="U3">
        <v>0.218209488040435</v>
      </c>
      <c r="V3">
        <v>0.21918306174095001</v>
      </c>
      <c r="W3">
        <v>0.22081507050931101</v>
      </c>
      <c r="X3">
        <v>0.22098343810280699</v>
      </c>
      <c r="Y3">
        <v>0.22074968076429199</v>
      </c>
      <c r="Z3">
        <v>0.23577326467100501</v>
      </c>
      <c r="AA3">
        <v>0.23531011806434099</v>
      </c>
      <c r="AB3">
        <v>0.25531589229927698</v>
      </c>
      <c r="AC3">
        <v>0.25564024798565599</v>
      </c>
      <c r="AD3">
        <v>0.25608839912265302</v>
      </c>
      <c r="AE3">
        <v>0.25955993248660097</v>
      </c>
      <c r="AF3">
        <v>0.26053989414023099</v>
      </c>
      <c r="AG3">
        <v>0.26064335542127598</v>
      </c>
      <c r="AH3">
        <v>0.26210412252427001</v>
      </c>
      <c r="AI3">
        <v>0.263525090821977</v>
      </c>
      <c r="AJ3">
        <v>0.26520839581916</v>
      </c>
      <c r="AK3">
        <v>0.26513694646359498</v>
      </c>
      <c r="AL3">
        <v>0.26500258253519998</v>
      </c>
      <c r="AM3">
        <v>0.27308631579231402</v>
      </c>
    </row>
    <row r="4" spans="1:59" x14ac:dyDescent="0.45">
      <c r="A4">
        <v>16</v>
      </c>
      <c r="B4" t="s">
        <v>8</v>
      </c>
      <c r="C4">
        <v>0.554107666015625</v>
      </c>
      <c r="D4">
        <v>1</v>
      </c>
      <c r="E4">
        <v>0.34974296897863899</v>
      </c>
      <c r="F4">
        <v>0.351416685924752</v>
      </c>
      <c r="G4">
        <v>0.35131410545563702</v>
      </c>
      <c r="H4">
        <v>0.35153112580708901</v>
      </c>
      <c r="I4">
        <v>0.35467026401928098</v>
      </c>
      <c r="J4">
        <v>0.35372149242765</v>
      </c>
      <c r="K4">
        <v>0.34221840830898298</v>
      </c>
      <c r="L4">
        <v>0.34067118409126002</v>
      </c>
      <c r="M4">
        <v>0.339839724745992</v>
      </c>
      <c r="N4">
        <v>0.33957395645401101</v>
      </c>
      <c r="O4">
        <v>0.33966016831665902</v>
      </c>
      <c r="P4">
        <v>0.33996865284102601</v>
      </c>
      <c r="Q4">
        <v>0.33988737239205102</v>
      </c>
      <c r="R4">
        <v>0.33849466119773203</v>
      </c>
      <c r="S4">
        <v>0.32707108854251699</v>
      </c>
      <c r="T4">
        <v>0.32670419204724399</v>
      </c>
      <c r="U4">
        <v>0.32617361620893198</v>
      </c>
      <c r="V4">
        <v>0.32623460289670703</v>
      </c>
      <c r="W4">
        <v>0.32960733661819902</v>
      </c>
      <c r="X4">
        <v>0.32967933601262001</v>
      </c>
      <c r="Y4">
        <v>0.32854702094770499</v>
      </c>
      <c r="Z4">
        <v>0.33066337415401997</v>
      </c>
      <c r="AA4">
        <v>0.328419294118729</v>
      </c>
      <c r="AB4">
        <v>0.32750962294837999</v>
      </c>
      <c r="AC4">
        <v>0.32839374247123598</v>
      </c>
      <c r="AD4">
        <v>0.32950331046363002</v>
      </c>
      <c r="AE4">
        <v>0.33708920710613899</v>
      </c>
      <c r="AF4">
        <v>0.33841046382716999</v>
      </c>
      <c r="AG4">
        <v>0.337807087233856</v>
      </c>
      <c r="AH4">
        <v>0.33843809161114002</v>
      </c>
      <c r="AI4">
        <v>0.33760412024514702</v>
      </c>
      <c r="AJ4">
        <v>0.33774765348684699</v>
      </c>
      <c r="AK4">
        <v>0.337524484376167</v>
      </c>
      <c r="AL4">
        <v>0.33725896123132398</v>
      </c>
      <c r="AM4">
        <v>0.33149342640149398</v>
      </c>
      <c r="AN4">
        <v>0.33174833729768699</v>
      </c>
      <c r="AO4">
        <v>0.33017260585945801</v>
      </c>
      <c r="AP4">
        <v>0.33083653719082601</v>
      </c>
      <c r="AQ4">
        <v>0.33082755147173598</v>
      </c>
      <c r="AR4">
        <v>0.33863367574764802</v>
      </c>
      <c r="AS4">
        <v>0.33893306264634299</v>
      </c>
      <c r="AT4">
        <v>0.33893338211662399</v>
      </c>
      <c r="AU4">
        <v>0.33895321263054401</v>
      </c>
      <c r="AV4">
        <v>0.33763067867480701</v>
      </c>
      <c r="AW4">
        <v>0.33979096860162999</v>
      </c>
      <c r="AX4">
        <v>0.34021250709025802</v>
      </c>
      <c r="AY4">
        <v>0.34233048234705998</v>
      </c>
      <c r="AZ4">
        <v>0.34235063180763398</v>
      </c>
      <c r="BA4">
        <v>0.34343493825344801</v>
      </c>
      <c r="BB4">
        <v>0.34689189967676998</v>
      </c>
      <c r="BC4">
        <v>0.34809228845179302</v>
      </c>
      <c r="BD4">
        <v>0.34688836767652798</v>
      </c>
      <c r="BE4">
        <v>0.34695730623014598</v>
      </c>
      <c r="BF4">
        <v>0.34722590782971402</v>
      </c>
      <c r="BG4">
        <v>0.347555720972898</v>
      </c>
    </row>
    <row r="5" spans="1:59" x14ac:dyDescent="0.45">
      <c r="A5">
        <v>16</v>
      </c>
      <c r="B5" t="s">
        <v>8</v>
      </c>
      <c r="C5">
        <v>0</v>
      </c>
      <c r="D5">
        <v>1</v>
      </c>
      <c r="E5">
        <v>0.16834806824505799</v>
      </c>
      <c r="F5">
        <v>0.171108882254002</v>
      </c>
      <c r="G5">
        <v>0.17115880672381001</v>
      </c>
      <c r="H5">
        <v>0.171405825702652</v>
      </c>
      <c r="I5">
        <v>0.17963915357392299</v>
      </c>
      <c r="J5">
        <v>0.179695629453893</v>
      </c>
      <c r="K5">
        <v>0.18980025343828499</v>
      </c>
      <c r="L5">
        <v>0.19000387115557699</v>
      </c>
      <c r="M5">
        <v>0.191533174614965</v>
      </c>
      <c r="N5">
        <v>0.19136072091938799</v>
      </c>
      <c r="O5">
        <v>0.19136983860088799</v>
      </c>
      <c r="P5">
        <v>0.191573252404139</v>
      </c>
      <c r="Q5">
        <v>0.19127229989220701</v>
      </c>
      <c r="R5">
        <v>0.19073160893798399</v>
      </c>
      <c r="S5">
        <v>0.188912633735736</v>
      </c>
      <c r="T5">
        <v>0.18890532213247399</v>
      </c>
      <c r="U5">
        <v>0.18899217733405799</v>
      </c>
      <c r="V5">
        <v>0.18904498174947901</v>
      </c>
      <c r="W5">
        <v>0.19215416696024501</v>
      </c>
      <c r="X5">
        <v>0.19274862972753201</v>
      </c>
      <c r="Y5">
        <v>0.19273358770714499</v>
      </c>
      <c r="Z5">
        <v>0.193691258852843</v>
      </c>
      <c r="AA5">
        <v>0.19569861160038601</v>
      </c>
      <c r="AB5">
        <v>0.198077409063809</v>
      </c>
      <c r="AC5">
        <v>0.19860302149076201</v>
      </c>
      <c r="AD5">
        <v>0.19939582636907699</v>
      </c>
      <c r="AE5">
        <v>0.212501947050556</v>
      </c>
      <c r="AF5">
        <v>0.21401998148190701</v>
      </c>
      <c r="AG5">
        <v>0.21812774507771801</v>
      </c>
      <c r="AH5">
        <v>0.21880340541425999</v>
      </c>
      <c r="AI5">
        <v>0.218975493232514</v>
      </c>
      <c r="AJ5">
        <v>0.21918893985177301</v>
      </c>
      <c r="AK5">
        <v>0.219159336492941</v>
      </c>
      <c r="AL5">
        <v>0.21926344958757901</v>
      </c>
      <c r="AM5">
        <v>0.219240153854694</v>
      </c>
      <c r="AN5">
        <v>0.21935240461673999</v>
      </c>
      <c r="AO5">
        <v>0.22899550002417299</v>
      </c>
      <c r="AP5">
        <v>0.23240892831066001</v>
      </c>
      <c r="AQ5">
        <v>0.23245124153344901</v>
      </c>
      <c r="AR5">
        <v>0.24137595380639501</v>
      </c>
      <c r="AS5">
        <v>0.24226344718468601</v>
      </c>
      <c r="AT5">
        <v>0.24237968484847899</v>
      </c>
      <c r="AU5">
        <v>0.24239350589641201</v>
      </c>
      <c r="AV5">
        <v>0.24222354014897399</v>
      </c>
      <c r="AW5">
        <v>0.244197715494888</v>
      </c>
      <c r="AX5">
        <v>0.24594278478947501</v>
      </c>
      <c r="AY5">
        <v>0.24813795140170899</v>
      </c>
      <c r="AZ5">
        <v>0.248155736932167</v>
      </c>
      <c r="BA5">
        <v>0.25061357900394998</v>
      </c>
      <c r="BB5">
        <v>0.255208953292763</v>
      </c>
      <c r="BC5">
        <v>0.25862918119883999</v>
      </c>
      <c r="BD5">
        <v>0.25862242324284701</v>
      </c>
      <c r="BE5">
        <v>0.25902598188376902</v>
      </c>
      <c r="BF5">
        <v>0.25919151483400599</v>
      </c>
      <c r="BG5">
        <v>0.25959752221148802</v>
      </c>
    </row>
    <row r="6" spans="1:59" x14ac:dyDescent="0.45">
      <c r="A6">
        <v>16</v>
      </c>
      <c r="B6" t="s">
        <v>10</v>
      </c>
      <c r="C6">
        <v>0.570220947265625</v>
      </c>
      <c r="D6">
        <v>1</v>
      </c>
      <c r="E6">
        <v>0.20247954356247599</v>
      </c>
      <c r="F6">
        <v>0.201981198045008</v>
      </c>
      <c r="G6">
        <v>0.206276391147663</v>
      </c>
      <c r="H6">
        <v>0.20601093015663799</v>
      </c>
      <c r="I6">
        <v>0.212108343002608</v>
      </c>
      <c r="J6">
        <v>0.21184545942772701</v>
      </c>
      <c r="K6">
        <v>0.212135423418786</v>
      </c>
      <c r="L6">
        <v>0.207002493007901</v>
      </c>
      <c r="M6">
        <v>0.20949802462594</v>
      </c>
      <c r="N6">
        <v>0.207970709282602</v>
      </c>
      <c r="O6">
        <v>0.20803917015088799</v>
      </c>
      <c r="P6">
        <v>0.20921630844721101</v>
      </c>
      <c r="Q6">
        <v>0.20696028712491199</v>
      </c>
      <c r="R6">
        <v>0.21792946336573599</v>
      </c>
      <c r="S6">
        <v>0.215868480639302</v>
      </c>
      <c r="T6">
        <v>0.21424375990043901</v>
      </c>
      <c r="U6">
        <v>0.21060121528168099</v>
      </c>
      <c r="V6">
        <v>0.21084764190845101</v>
      </c>
      <c r="W6">
        <v>0.21130863456790999</v>
      </c>
      <c r="X6">
        <v>0.21112945969755001</v>
      </c>
      <c r="Y6">
        <v>0.20940450003712299</v>
      </c>
      <c r="Z6">
        <v>0.20437484577505499</v>
      </c>
      <c r="AA6">
        <v>0.20382685538472201</v>
      </c>
      <c r="AB6">
        <v>0.203277514356382</v>
      </c>
      <c r="AC6">
        <v>0.20289369972259599</v>
      </c>
      <c r="AD6">
        <v>0.20284907955331299</v>
      </c>
      <c r="AE6">
        <v>0.20044047246601701</v>
      </c>
      <c r="AF6">
        <v>0.20139891939865501</v>
      </c>
      <c r="AG6">
        <v>0.20187091980074501</v>
      </c>
      <c r="AH6">
        <v>0.205494221410435</v>
      </c>
      <c r="AI6">
        <v>0.20539279037810401</v>
      </c>
      <c r="AJ6">
        <v>0.205399474699752</v>
      </c>
      <c r="AK6">
        <v>0.20572738259370299</v>
      </c>
      <c r="AL6">
        <v>0.205587219827356</v>
      </c>
      <c r="AM6">
        <v>0.20348516917154699</v>
      </c>
      <c r="AN6">
        <v>0.204873078198999</v>
      </c>
      <c r="AO6">
        <v>0.205197334033241</v>
      </c>
      <c r="AP6">
        <v>0.205254095243704</v>
      </c>
      <c r="AQ6">
        <v>0.20665590795559799</v>
      </c>
      <c r="AR6">
        <v>0.20642877938623599</v>
      </c>
      <c r="AS6">
        <v>0.206127529690808</v>
      </c>
      <c r="AT6">
        <v>0.207195371748122</v>
      </c>
      <c r="AU6">
        <v>0.20291706857720501</v>
      </c>
      <c r="AV6">
        <v>0.20011702410837501</v>
      </c>
      <c r="AW6">
        <v>0.20752803201844999</v>
      </c>
      <c r="AX6">
        <v>0.208634254353013</v>
      </c>
      <c r="AY6">
        <v>0.20914731370651099</v>
      </c>
      <c r="AZ6">
        <v>0.209075853259237</v>
      </c>
      <c r="BA6">
        <v>0.21125698921003799</v>
      </c>
      <c r="BB6">
        <v>0.209144384590847</v>
      </c>
      <c r="BC6">
        <v>0.20904543473617199</v>
      </c>
      <c r="BD6">
        <v>0.21276786972291101</v>
      </c>
      <c r="BE6">
        <v>0.21368761013318299</v>
      </c>
      <c r="BF6">
        <v>0.21352507052325301</v>
      </c>
      <c r="BG6">
        <v>0.211567414654903</v>
      </c>
    </row>
    <row r="7" spans="1:59" x14ac:dyDescent="0.45">
      <c r="A7">
        <v>16</v>
      </c>
      <c r="B7" t="s">
        <v>10</v>
      </c>
      <c r="C7">
        <v>0</v>
      </c>
      <c r="D7">
        <v>1</v>
      </c>
      <c r="E7">
        <v>6.4545617440285405E-2</v>
      </c>
      <c r="F7">
        <v>6.3798342138875599E-2</v>
      </c>
      <c r="G7">
        <v>6.7721824086641305E-2</v>
      </c>
      <c r="H7">
        <v>6.7647388544058204E-2</v>
      </c>
      <c r="I7">
        <v>7.1665127958602401E-2</v>
      </c>
      <c r="J7">
        <v>7.1907688660199198E-2</v>
      </c>
      <c r="K7">
        <v>7.3202120508667506E-2</v>
      </c>
      <c r="L7">
        <v>7.1009424509814303E-2</v>
      </c>
      <c r="M7">
        <v>7.43312987254377E-2</v>
      </c>
      <c r="N7">
        <v>7.4804361925014898E-2</v>
      </c>
      <c r="O7">
        <v>7.4805239651150504E-2</v>
      </c>
      <c r="P7">
        <v>7.57007022619271E-2</v>
      </c>
      <c r="Q7">
        <v>7.5842700185886305E-2</v>
      </c>
      <c r="R7">
        <v>8.3738416676613595E-2</v>
      </c>
      <c r="S7">
        <v>8.38894828816278E-2</v>
      </c>
      <c r="T7">
        <v>8.4129682548788901E-2</v>
      </c>
      <c r="U7">
        <v>8.4055601709545499E-2</v>
      </c>
      <c r="V7">
        <v>8.4300073729004998E-2</v>
      </c>
      <c r="W7">
        <v>8.5689286833352807E-2</v>
      </c>
      <c r="X7">
        <v>8.5700050175291698E-2</v>
      </c>
      <c r="Y7">
        <v>8.5652944360558203E-2</v>
      </c>
      <c r="Z7">
        <v>8.7334315817776897E-2</v>
      </c>
      <c r="AA7">
        <v>8.7328206674663997E-2</v>
      </c>
      <c r="AB7">
        <v>8.7367877479825495E-2</v>
      </c>
      <c r="AC7">
        <v>8.7441556235953996E-2</v>
      </c>
      <c r="AD7">
        <v>8.8958552282921793E-2</v>
      </c>
      <c r="AE7">
        <v>8.9225105379486899E-2</v>
      </c>
      <c r="AF7">
        <v>8.9692869338806894E-2</v>
      </c>
      <c r="AG7">
        <v>8.9699477924364099E-2</v>
      </c>
      <c r="AH7">
        <v>9.3318437822039205E-2</v>
      </c>
      <c r="AI7">
        <v>9.36488009667375E-2</v>
      </c>
      <c r="AJ7">
        <v>9.3862781830873904E-2</v>
      </c>
      <c r="AK7">
        <v>9.4211917889144001E-2</v>
      </c>
      <c r="AL7">
        <v>9.4435030149393306E-2</v>
      </c>
      <c r="AM7">
        <v>9.4175121042981702E-2</v>
      </c>
      <c r="AN7">
        <v>9.5161327052738207E-2</v>
      </c>
      <c r="AO7">
        <v>9.5330128154036298E-2</v>
      </c>
      <c r="AP7">
        <v>9.5326535518515595E-2</v>
      </c>
      <c r="AQ7">
        <v>9.6318737421036194E-2</v>
      </c>
      <c r="AR7">
        <v>9.6251834850469606E-2</v>
      </c>
      <c r="AS7">
        <v>9.6634061372512306E-2</v>
      </c>
      <c r="AT7">
        <v>9.7521900553032503E-2</v>
      </c>
      <c r="AU7">
        <v>9.39831316669867E-2</v>
      </c>
      <c r="AV7">
        <v>9.3718735392742405E-2</v>
      </c>
      <c r="AW7">
        <v>9.8382836564091594E-2</v>
      </c>
      <c r="AX7">
        <v>9.9034115445881907E-2</v>
      </c>
      <c r="AY7">
        <v>0.10065254426685399</v>
      </c>
      <c r="AZ7">
        <v>0.10065081125905501</v>
      </c>
      <c r="BA7">
        <v>0.101709444668901</v>
      </c>
      <c r="BB7">
        <v>0.10197547794878201</v>
      </c>
      <c r="BC7">
        <v>0.104330397013379</v>
      </c>
      <c r="BD7">
        <v>0.10748146252098199</v>
      </c>
      <c r="BE7">
        <v>0.108344235202442</v>
      </c>
      <c r="BF7">
        <v>0.108602476027887</v>
      </c>
      <c r="BG7">
        <v>0.108836495314848</v>
      </c>
    </row>
    <row r="8" spans="1:59" x14ac:dyDescent="0.45">
      <c r="A8">
        <v>13</v>
      </c>
      <c r="B8" t="s">
        <v>10</v>
      </c>
      <c r="C8">
        <v>0.628875732421875</v>
      </c>
      <c r="D8">
        <v>1</v>
      </c>
      <c r="E8">
        <v>0.27345220130725201</v>
      </c>
      <c r="F8">
        <v>0.27597483596141598</v>
      </c>
      <c r="G8">
        <v>0.26580223126364699</v>
      </c>
      <c r="H8">
        <v>0.25837296387276398</v>
      </c>
      <c r="I8">
        <v>0.26528026873254401</v>
      </c>
      <c r="J8">
        <v>0.26376935936622098</v>
      </c>
      <c r="K8">
        <v>0.26349444971483899</v>
      </c>
      <c r="L8">
        <v>0.26239541431831498</v>
      </c>
      <c r="M8">
        <v>0.248253999864637</v>
      </c>
      <c r="N8">
        <v>0.24853775027817501</v>
      </c>
      <c r="O8">
        <v>0.24665600645390301</v>
      </c>
      <c r="P8">
        <v>0.227340968939925</v>
      </c>
      <c r="Q8">
        <v>0.22376438442164501</v>
      </c>
      <c r="R8">
        <v>0.220549134185206</v>
      </c>
      <c r="S8">
        <v>0.22017137292369601</v>
      </c>
      <c r="T8">
        <v>0.22012704074761499</v>
      </c>
      <c r="U8">
        <v>0.221142044397031</v>
      </c>
      <c r="V8">
        <v>0.22060963394687499</v>
      </c>
      <c r="W8">
        <v>0.22121347480159501</v>
      </c>
      <c r="X8">
        <v>0.21904968063848601</v>
      </c>
      <c r="Y8">
        <v>0.226118904661817</v>
      </c>
      <c r="Z8">
        <v>0.220065351742882</v>
      </c>
      <c r="AA8">
        <v>0.221190310963464</v>
      </c>
      <c r="AB8">
        <v>0.22224664997907201</v>
      </c>
      <c r="AC8">
        <v>0.223780712584563</v>
      </c>
      <c r="AD8">
        <v>0.23753394591160501</v>
      </c>
      <c r="AE8">
        <v>0.26970858012598897</v>
      </c>
      <c r="AF8">
        <v>0.27315628525653901</v>
      </c>
      <c r="AG8">
        <v>0.27325478612568299</v>
      </c>
      <c r="AH8">
        <v>0.27524681570509002</v>
      </c>
      <c r="AI8">
        <v>0.27555953461871102</v>
      </c>
      <c r="AJ8">
        <v>0.26313345926207399</v>
      </c>
      <c r="AK8">
        <v>0.262352090821385</v>
      </c>
      <c r="AL8">
        <v>0.262567221980332</v>
      </c>
      <c r="AM8">
        <v>0.26182951027076301</v>
      </c>
    </row>
    <row r="9" spans="1:59" x14ac:dyDescent="0.45">
      <c r="A9">
        <v>13</v>
      </c>
      <c r="B9" t="s">
        <v>10</v>
      </c>
      <c r="C9">
        <v>0</v>
      </c>
      <c r="D9">
        <v>1</v>
      </c>
      <c r="E9">
        <v>7.2779100235728394E-2</v>
      </c>
      <c r="F9">
        <v>7.5143052583780498E-2</v>
      </c>
      <c r="G9">
        <v>7.4088826362289001E-2</v>
      </c>
      <c r="H9">
        <v>7.2454349439480703E-2</v>
      </c>
      <c r="I9">
        <v>8.1004622599095299E-2</v>
      </c>
      <c r="J9">
        <v>8.0887050097910806E-2</v>
      </c>
      <c r="K9">
        <v>8.1235360289559105E-2</v>
      </c>
      <c r="L9">
        <v>8.0661008429924699E-2</v>
      </c>
      <c r="M9">
        <v>7.8204148596179995E-2</v>
      </c>
      <c r="N9">
        <v>7.8290101654521702E-2</v>
      </c>
      <c r="O9">
        <v>7.7662498481318606E-2</v>
      </c>
      <c r="P9">
        <v>7.6847381853732799E-2</v>
      </c>
      <c r="Q9">
        <v>7.7267295910962194E-2</v>
      </c>
      <c r="R9">
        <v>7.7269071800550398E-2</v>
      </c>
      <c r="S9">
        <v>7.7066674145357797E-2</v>
      </c>
      <c r="T9">
        <v>7.7214318781938102E-2</v>
      </c>
      <c r="U9">
        <v>8.0536950126157206E-2</v>
      </c>
      <c r="V9">
        <v>8.0731526063725204E-2</v>
      </c>
      <c r="W9">
        <v>8.1290663117216305E-2</v>
      </c>
      <c r="X9">
        <v>8.0868934585007005E-2</v>
      </c>
      <c r="Y9">
        <v>9.6113412852758803E-2</v>
      </c>
      <c r="Z9">
        <v>9.1018726846516101E-2</v>
      </c>
      <c r="AA9">
        <v>9.1033374531558395E-2</v>
      </c>
      <c r="AB9">
        <v>9.1716108613640906E-2</v>
      </c>
      <c r="AC9">
        <v>9.2583356508953302E-2</v>
      </c>
      <c r="AD9">
        <v>0.100542733816834</v>
      </c>
      <c r="AE9">
        <v>0.11857087212968601</v>
      </c>
      <c r="AF9">
        <v>0.119753484299039</v>
      </c>
      <c r="AG9">
        <v>0.120131631436737</v>
      </c>
      <c r="AH9">
        <v>0.120918582933774</v>
      </c>
      <c r="AI9">
        <v>0.12151632198961</v>
      </c>
      <c r="AJ9">
        <v>0.12591891486322401</v>
      </c>
      <c r="AK9">
        <v>0.12615924566912501</v>
      </c>
      <c r="AL9">
        <v>0.12628784598842299</v>
      </c>
      <c r="AM9">
        <v>0.12719357865414799</v>
      </c>
    </row>
    <row r="10" spans="1:59" x14ac:dyDescent="0.45">
      <c r="A10">
        <v>16</v>
      </c>
      <c r="B10" t="s">
        <v>11</v>
      </c>
      <c r="C10">
        <v>0.552703857421875</v>
      </c>
      <c r="D10">
        <v>1</v>
      </c>
      <c r="E10">
        <v>0.377138930794087</v>
      </c>
      <c r="F10">
        <v>0.37700557475317398</v>
      </c>
      <c r="G10">
        <v>0.37700775345385501</v>
      </c>
      <c r="H10">
        <v>0.37738276141170701</v>
      </c>
      <c r="I10">
        <v>0.37508067686190699</v>
      </c>
      <c r="J10">
        <v>0.378943850954926</v>
      </c>
      <c r="K10">
        <v>0.37722707494816698</v>
      </c>
      <c r="L10">
        <v>0.380136455532055</v>
      </c>
      <c r="M10">
        <v>0.37885863745655102</v>
      </c>
      <c r="N10">
        <v>0.37457110958511702</v>
      </c>
      <c r="O10">
        <v>0.37767892722976198</v>
      </c>
      <c r="P10">
        <v>0.37784146927059697</v>
      </c>
      <c r="Q10">
        <v>0.38271270939374402</v>
      </c>
      <c r="R10">
        <v>0.38119967360061102</v>
      </c>
      <c r="S10">
        <v>0.38556138450197802</v>
      </c>
      <c r="T10">
        <v>0.38445538022135001</v>
      </c>
      <c r="U10">
        <v>0.38403585499158399</v>
      </c>
      <c r="V10">
        <v>0.38372136948605201</v>
      </c>
      <c r="W10">
        <v>0.385618878023755</v>
      </c>
      <c r="X10">
        <v>0.38316466017570799</v>
      </c>
      <c r="Y10">
        <v>0.38271686669968602</v>
      </c>
      <c r="Z10">
        <v>0.38256633404539298</v>
      </c>
      <c r="AA10">
        <v>0.382569500600559</v>
      </c>
      <c r="AB10">
        <v>0.38675884113756498</v>
      </c>
      <c r="AC10">
        <v>0.386785522722217</v>
      </c>
      <c r="AD10">
        <v>0.38493856989617398</v>
      </c>
      <c r="AE10">
        <v>0.38393696480489298</v>
      </c>
      <c r="AF10">
        <v>0.38399903981189198</v>
      </c>
      <c r="AG10">
        <v>0.37562485362995501</v>
      </c>
      <c r="AH10">
        <v>0.375851151102996</v>
      </c>
      <c r="AI10">
        <v>0.37784232909892401</v>
      </c>
      <c r="AJ10">
        <v>0.37757807957503398</v>
      </c>
      <c r="AK10">
        <v>0.377604231443191</v>
      </c>
      <c r="AL10">
        <v>0.37836739398813102</v>
      </c>
      <c r="AM10">
        <v>0.37806633230097098</v>
      </c>
      <c r="AN10">
        <v>0.38245466811809598</v>
      </c>
      <c r="AO10">
        <v>0.38252583724618999</v>
      </c>
      <c r="AP10">
        <v>0.381312796545687</v>
      </c>
      <c r="AQ10">
        <v>0.38133851050544998</v>
      </c>
      <c r="AR10">
        <v>0.38113932815448098</v>
      </c>
      <c r="AS10">
        <v>0.38125703354464002</v>
      </c>
      <c r="AT10">
        <v>0.381331668417838</v>
      </c>
      <c r="AU10">
        <v>0.38163626056288902</v>
      </c>
      <c r="AV10">
        <v>0.37869032511126999</v>
      </c>
      <c r="AW10">
        <v>0.37868776737649001</v>
      </c>
      <c r="AX10">
        <v>0.37555776532935697</v>
      </c>
      <c r="AY10">
        <v>0.37691452231720202</v>
      </c>
      <c r="AZ10">
        <v>0.37923008175082001</v>
      </c>
      <c r="BA10">
        <v>0.37918821327070501</v>
      </c>
      <c r="BB10">
        <v>0.38230906316327701</v>
      </c>
      <c r="BC10">
        <v>0.38196210602879899</v>
      </c>
      <c r="BD10">
        <v>0.37856953712400798</v>
      </c>
      <c r="BE10">
        <v>0.37773726678334801</v>
      </c>
      <c r="BF10">
        <v>0.37818775402596599</v>
      </c>
      <c r="BG10">
        <v>0.37818775402596599</v>
      </c>
    </row>
    <row r="11" spans="1:59" x14ac:dyDescent="0.45">
      <c r="A11">
        <v>16</v>
      </c>
      <c r="B11" t="s">
        <v>11</v>
      </c>
      <c r="C11">
        <v>0</v>
      </c>
      <c r="D11">
        <v>1</v>
      </c>
      <c r="E11">
        <v>0.19068738257196399</v>
      </c>
      <c r="F11">
        <v>0.19139733462160899</v>
      </c>
      <c r="G11">
        <v>0.19134120348096001</v>
      </c>
      <c r="H11">
        <v>0.19154406762745199</v>
      </c>
      <c r="I11">
        <v>0.19147410121922101</v>
      </c>
      <c r="J11">
        <v>0.20109864735601901</v>
      </c>
      <c r="K11">
        <v>0.21017173925423199</v>
      </c>
      <c r="L11">
        <v>0.214277608578964</v>
      </c>
      <c r="M11">
        <v>0.214394387123469</v>
      </c>
      <c r="N11">
        <v>0.221162017772428</v>
      </c>
      <c r="O11">
        <v>0.22497760248308801</v>
      </c>
      <c r="P11">
        <v>0.22495797892980399</v>
      </c>
      <c r="Q11">
        <v>0.23236882426126801</v>
      </c>
      <c r="R11">
        <v>0.232358512890565</v>
      </c>
      <c r="S11">
        <v>0.236672496894411</v>
      </c>
      <c r="T11">
        <v>0.237189413730096</v>
      </c>
      <c r="U11">
        <v>0.23711040718356699</v>
      </c>
      <c r="V11">
        <v>0.237918778561787</v>
      </c>
      <c r="W11">
        <v>0.24077936282224099</v>
      </c>
      <c r="X11">
        <v>0.24124563063347501</v>
      </c>
      <c r="Y11">
        <v>0.241571373506522</v>
      </c>
      <c r="Z11">
        <v>0.24146763859724699</v>
      </c>
      <c r="AA11">
        <v>0.24146365717000001</v>
      </c>
      <c r="AB11">
        <v>0.24715842701841301</v>
      </c>
      <c r="AC11">
        <v>0.24721166975673201</v>
      </c>
      <c r="AD11">
        <v>0.24709382203996699</v>
      </c>
      <c r="AE11">
        <v>0.248150051178776</v>
      </c>
      <c r="AF11">
        <v>0.24819448401872499</v>
      </c>
      <c r="AG11">
        <v>0.25017108568750401</v>
      </c>
      <c r="AH11">
        <v>0.25021553324179402</v>
      </c>
      <c r="AI11">
        <v>0.25269805739929402</v>
      </c>
      <c r="AJ11">
        <v>0.25271280188207101</v>
      </c>
      <c r="AK11">
        <v>0.25294825307550001</v>
      </c>
      <c r="AL11">
        <v>0.253651624363392</v>
      </c>
      <c r="AM11">
        <v>0.255014027179161</v>
      </c>
      <c r="AN11">
        <v>0.26429695232522599</v>
      </c>
      <c r="AO11">
        <v>0.26474964531100698</v>
      </c>
      <c r="AP11">
        <v>0.26630283094336898</v>
      </c>
      <c r="AQ11">
        <v>0.26641090927238797</v>
      </c>
      <c r="AR11">
        <v>0.26614433015803501</v>
      </c>
      <c r="AS11">
        <v>0.26637551293019501</v>
      </c>
      <c r="AT11">
        <v>0.26654291754883702</v>
      </c>
      <c r="AU11">
        <v>0.26766737742806102</v>
      </c>
      <c r="AV11">
        <v>0.27277605718819797</v>
      </c>
      <c r="AW11">
        <v>0.27279459466724798</v>
      </c>
      <c r="AX11">
        <v>0.27272459385196202</v>
      </c>
      <c r="AY11">
        <v>0.27483640214766097</v>
      </c>
      <c r="AZ11">
        <v>0.27665702467450898</v>
      </c>
      <c r="BA11">
        <v>0.27659437017189298</v>
      </c>
      <c r="BB11">
        <v>0.28234975589874201</v>
      </c>
      <c r="BC11">
        <v>0.282037463309113</v>
      </c>
      <c r="BD11">
        <v>0.28236742762943301</v>
      </c>
      <c r="BE11">
        <v>0.28528830102340402</v>
      </c>
      <c r="BF11">
        <v>0.28576658666719801</v>
      </c>
      <c r="BG11">
        <v>0.28576658666719801</v>
      </c>
    </row>
    <row r="12" spans="1:59" x14ac:dyDescent="0.45">
      <c r="A12">
        <v>13</v>
      </c>
      <c r="B12" t="s">
        <v>11</v>
      </c>
      <c r="C12">
        <v>0.553070068359375</v>
      </c>
      <c r="D12">
        <v>1</v>
      </c>
      <c r="E12">
        <v>0.40051338538838599</v>
      </c>
      <c r="F12">
        <v>0.40048700504623802</v>
      </c>
      <c r="G12">
        <v>0.40003969796558397</v>
      </c>
      <c r="H12">
        <v>0.40052158819302303</v>
      </c>
      <c r="I12">
        <v>0.39846208788002102</v>
      </c>
      <c r="J12">
        <v>0.39991237004015401</v>
      </c>
      <c r="K12">
        <v>0.40053724257791301</v>
      </c>
      <c r="L12">
        <v>0.40436305457097799</v>
      </c>
      <c r="M12">
        <v>0.40150459134647298</v>
      </c>
      <c r="N12">
        <v>0.40154003608303102</v>
      </c>
      <c r="O12">
        <v>0.39981498112216801</v>
      </c>
      <c r="P12">
        <v>0.38907250097062601</v>
      </c>
      <c r="Q12">
        <v>0.38899620905829901</v>
      </c>
      <c r="R12">
        <v>0.38498692078546998</v>
      </c>
      <c r="S12">
        <v>0.38495877472140499</v>
      </c>
      <c r="T12">
        <v>0.38468855588599798</v>
      </c>
      <c r="U12">
        <v>0.38475371730171998</v>
      </c>
      <c r="V12">
        <v>0.38508425975094002</v>
      </c>
      <c r="W12">
        <v>0.38515031286169499</v>
      </c>
      <c r="X12">
        <v>0.384046909617418</v>
      </c>
      <c r="Y12">
        <v>0.40125763440599299</v>
      </c>
      <c r="Z12">
        <v>0.39979433863477798</v>
      </c>
      <c r="AA12">
        <v>0.399806684521823</v>
      </c>
      <c r="AB12">
        <v>0.399468645706687</v>
      </c>
      <c r="AC12">
        <v>0.400966495849086</v>
      </c>
      <c r="AD12">
        <v>0.40210857263160299</v>
      </c>
      <c r="AE12">
        <v>0.40146421741093802</v>
      </c>
      <c r="AF12">
        <v>0.40060607515924201</v>
      </c>
      <c r="AG12">
        <v>0.40172545413633398</v>
      </c>
      <c r="AH12">
        <v>0.401728490413989</v>
      </c>
      <c r="AI12">
        <v>0.40260134294397099</v>
      </c>
      <c r="AJ12">
        <v>0.39586448104424599</v>
      </c>
      <c r="AK12">
        <v>0.39504986253401497</v>
      </c>
      <c r="AL12">
        <v>0.39498039934064499</v>
      </c>
      <c r="AM12">
        <v>0.39715030262130602</v>
      </c>
    </row>
    <row r="13" spans="1:59" x14ac:dyDescent="0.45">
      <c r="A13">
        <v>13</v>
      </c>
      <c r="B13" t="s">
        <v>11</v>
      </c>
      <c r="C13">
        <v>0</v>
      </c>
      <c r="D13">
        <v>1</v>
      </c>
      <c r="E13">
        <v>0.20696058122425301</v>
      </c>
      <c r="F13">
        <v>0.20695216455205501</v>
      </c>
      <c r="G13">
        <v>0.207370043130404</v>
      </c>
      <c r="H13">
        <v>0.20824383846311501</v>
      </c>
      <c r="I13">
        <v>0.21989338913694201</v>
      </c>
      <c r="J13">
        <v>0.22433944627357699</v>
      </c>
      <c r="K13">
        <v>0.225392235954961</v>
      </c>
      <c r="L13">
        <v>0.229911000366947</v>
      </c>
      <c r="M13">
        <v>0.22936285055514599</v>
      </c>
      <c r="N13">
        <v>0.22937862927716501</v>
      </c>
      <c r="O13">
        <v>0.230035466541404</v>
      </c>
      <c r="P13">
        <v>0.23070380431381499</v>
      </c>
      <c r="Q13">
        <v>0.231021863814516</v>
      </c>
      <c r="R13">
        <v>0.24318665340380199</v>
      </c>
      <c r="S13">
        <v>0.244682553105488</v>
      </c>
      <c r="T13">
        <v>0.244401135139763</v>
      </c>
      <c r="U13">
        <v>0.25102419859042502</v>
      </c>
      <c r="V13">
        <v>0.25141615338718298</v>
      </c>
      <c r="W13">
        <v>0.25260186263051398</v>
      </c>
      <c r="X13">
        <v>0.25261393974617902</v>
      </c>
      <c r="Y13">
        <v>0.27988983811906998</v>
      </c>
      <c r="Z13">
        <v>0.28261680132965</v>
      </c>
      <c r="AA13">
        <v>0.28265435494309399</v>
      </c>
      <c r="AB13">
        <v>0.28262132693470898</v>
      </c>
      <c r="AC13">
        <v>0.28493348735560398</v>
      </c>
      <c r="AD13">
        <v>0.29128985536670599</v>
      </c>
      <c r="AE13">
        <v>0.29208489099289697</v>
      </c>
      <c r="AF13">
        <v>0.29171914284021</v>
      </c>
      <c r="AG13">
        <v>0.29228478841507</v>
      </c>
      <c r="AH13">
        <v>0.29237673071520998</v>
      </c>
      <c r="AI13">
        <v>0.29313509574359198</v>
      </c>
      <c r="AJ13">
        <v>0.29894539869924103</v>
      </c>
      <c r="AK13">
        <v>0.29960954166245901</v>
      </c>
      <c r="AL13">
        <v>0.29970655257231998</v>
      </c>
      <c r="AM13">
        <v>0.30140863325404899</v>
      </c>
    </row>
    <row r="14" spans="1:59" x14ac:dyDescent="0.45">
      <c r="A14">
        <v>16</v>
      </c>
      <c r="B14" t="s">
        <v>12</v>
      </c>
      <c r="C14">
        <v>0.530609130859375</v>
      </c>
      <c r="D14">
        <v>1</v>
      </c>
      <c r="E14">
        <v>0.332269168867041</v>
      </c>
      <c r="F14">
        <v>0.33792336045761101</v>
      </c>
      <c r="G14">
        <v>0.33776869250047298</v>
      </c>
      <c r="H14">
        <v>0.34066409072552301</v>
      </c>
      <c r="I14">
        <v>0.34073608826748097</v>
      </c>
      <c r="J14">
        <v>0.34461473046958502</v>
      </c>
      <c r="K14">
        <v>0.32986080608678597</v>
      </c>
      <c r="L14">
        <v>0.33103284979904402</v>
      </c>
      <c r="M14">
        <v>0.326927285634044</v>
      </c>
      <c r="N14">
        <v>0.327440123699556</v>
      </c>
      <c r="O14">
        <v>0.32750871390063002</v>
      </c>
      <c r="P14">
        <v>0.32692965873826002</v>
      </c>
      <c r="Q14">
        <v>0.32692130990255103</v>
      </c>
      <c r="R14">
        <v>0.32688830406841601</v>
      </c>
      <c r="S14">
        <v>0.33151114769173201</v>
      </c>
      <c r="T14">
        <v>0.33385007425958402</v>
      </c>
      <c r="U14">
        <v>0.32930299804638402</v>
      </c>
      <c r="V14">
        <v>0.32439841190657898</v>
      </c>
      <c r="W14">
        <v>0.32196956157921802</v>
      </c>
      <c r="X14">
        <v>0.325108771715579</v>
      </c>
      <c r="Y14">
        <v>0.32312018331654602</v>
      </c>
      <c r="Z14">
        <v>0.322619626763267</v>
      </c>
      <c r="AA14">
        <v>0.32308353614813301</v>
      </c>
      <c r="AB14">
        <v>0.323294323036525</v>
      </c>
      <c r="AC14">
        <v>0.32294176465990698</v>
      </c>
      <c r="AD14">
        <v>0.32336469017612302</v>
      </c>
      <c r="AE14">
        <v>0.32388529220017898</v>
      </c>
      <c r="AF14">
        <v>0.32389339785896598</v>
      </c>
      <c r="AG14">
        <v>0.32373382285445601</v>
      </c>
      <c r="AH14">
        <v>0.32894082107151901</v>
      </c>
      <c r="AI14">
        <v>0.32924656965612598</v>
      </c>
      <c r="AJ14">
        <v>0.32922998375529799</v>
      </c>
      <c r="AK14">
        <v>0.32913937556744599</v>
      </c>
      <c r="AL14">
        <v>0.32898012557256601</v>
      </c>
      <c r="AM14">
        <v>0.33283727990282203</v>
      </c>
      <c r="AN14">
        <v>0.33322785363594898</v>
      </c>
      <c r="AO14">
        <v>0.33014431526205901</v>
      </c>
      <c r="AP14">
        <v>0.33043882297462301</v>
      </c>
      <c r="AQ14">
        <v>0.332453816930665</v>
      </c>
      <c r="AR14">
        <v>0.33205074893236203</v>
      </c>
      <c r="AS14">
        <v>0.33317202053921302</v>
      </c>
      <c r="AT14">
        <v>0.33460053864850298</v>
      </c>
      <c r="AU14">
        <v>0.33022917352952602</v>
      </c>
      <c r="AV14">
        <v>0.33088329638655101</v>
      </c>
      <c r="AW14">
        <v>0.32854377551159403</v>
      </c>
      <c r="AX14">
        <v>0.32855027373512702</v>
      </c>
      <c r="AY14">
        <v>0.33130444809726201</v>
      </c>
      <c r="AZ14">
        <v>0.33176698562491302</v>
      </c>
      <c r="BA14">
        <v>0.33170574583409801</v>
      </c>
      <c r="BB14">
        <v>0.33290537785368102</v>
      </c>
      <c r="BC14">
        <v>0.33323743547725099</v>
      </c>
      <c r="BD14">
        <v>0.33323743547724999</v>
      </c>
      <c r="BE14">
        <v>0.33323743547724999</v>
      </c>
      <c r="BF14">
        <v>0.33323743547724999</v>
      </c>
      <c r="BG14">
        <v>0.33323743547725099</v>
      </c>
    </row>
    <row r="15" spans="1:59" x14ac:dyDescent="0.45">
      <c r="A15">
        <v>16</v>
      </c>
      <c r="B15" t="s">
        <v>12</v>
      </c>
      <c r="C15">
        <v>0</v>
      </c>
      <c r="D15">
        <v>1</v>
      </c>
      <c r="E15">
        <v>0.16355985306002899</v>
      </c>
      <c r="F15">
        <v>0.17176309604813</v>
      </c>
      <c r="G15">
        <v>0.171461811778819</v>
      </c>
      <c r="H15">
        <v>0.17400249558336101</v>
      </c>
      <c r="I15">
        <v>0.17525540842128901</v>
      </c>
      <c r="J15">
        <v>0.17899351805563901</v>
      </c>
      <c r="K15">
        <v>0.19252150722316799</v>
      </c>
      <c r="L15">
        <v>0.19370331711713701</v>
      </c>
      <c r="M15">
        <v>0.190786165738075</v>
      </c>
      <c r="N15">
        <v>0.19358388989015701</v>
      </c>
      <c r="O15">
        <v>0.195222920803097</v>
      </c>
      <c r="P15">
        <v>0.19594290828062</v>
      </c>
      <c r="Q15">
        <v>0.195918931731588</v>
      </c>
      <c r="R15">
        <v>0.19600023980248801</v>
      </c>
      <c r="S15">
        <v>0.20311410417833201</v>
      </c>
      <c r="T15">
        <v>0.20796040392686799</v>
      </c>
      <c r="U15">
        <v>0.20754973707921401</v>
      </c>
      <c r="V15">
        <v>0.205099352687137</v>
      </c>
      <c r="W15">
        <v>0.20654511657067501</v>
      </c>
      <c r="X15">
        <v>0.20916691479601099</v>
      </c>
      <c r="Y15">
        <v>0.20886240074558299</v>
      </c>
      <c r="Z15">
        <v>0.215202359996954</v>
      </c>
      <c r="AA15">
        <v>0.21534645057843901</v>
      </c>
      <c r="AB15">
        <v>0.216141462630178</v>
      </c>
      <c r="AC15">
        <v>0.215470350306179</v>
      </c>
      <c r="AD15">
        <v>0.21573078172152399</v>
      </c>
      <c r="AE15">
        <v>0.216686323867088</v>
      </c>
      <c r="AF15">
        <v>0.220074148595998</v>
      </c>
      <c r="AG15">
        <v>0.22074012062268999</v>
      </c>
      <c r="AH15">
        <v>0.228552745335317</v>
      </c>
      <c r="AI15">
        <v>0.22920137060791701</v>
      </c>
      <c r="AJ15">
        <v>0.22917701952375</v>
      </c>
      <c r="AK15">
        <v>0.229153115502823</v>
      </c>
      <c r="AL15">
        <v>0.22924915738203699</v>
      </c>
      <c r="AM15">
        <v>0.24214718319232401</v>
      </c>
      <c r="AN15">
        <v>0.24240348647945301</v>
      </c>
      <c r="AO15">
        <v>0.24105095376204</v>
      </c>
      <c r="AP15">
        <v>0.24165165686047901</v>
      </c>
      <c r="AQ15">
        <v>0.24343053021384001</v>
      </c>
      <c r="AR15">
        <v>0.24341073011681999</v>
      </c>
      <c r="AS15">
        <v>0.244517889022659</v>
      </c>
      <c r="AT15">
        <v>0.24593007392133001</v>
      </c>
      <c r="AU15">
        <v>0.24424992420696201</v>
      </c>
      <c r="AV15">
        <v>0.24674550537807799</v>
      </c>
      <c r="AW15">
        <v>0.25029768591048202</v>
      </c>
      <c r="AX15">
        <v>0.25029392408794898</v>
      </c>
      <c r="AY15">
        <v>0.25212730685281398</v>
      </c>
      <c r="AZ15">
        <v>0.25204746121544402</v>
      </c>
      <c r="BA15">
        <v>0.25202485483982301</v>
      </c>
      <c r="BB15">
        <v>0.25694543119866597</v>
      </c>
      <c r="BC15">
        <v>0.25782753176092199</v>
      </c>
      <c r="BD15">
        <v>0.25782753176092199</v>
      </c>
      <c r="BE15">
        <v>0.25782753176092199</v>
      </c>
      <c r="BF15">
        <v>0.25782753176092199</v>
      </c>
      <c r="BG15">
        <v>0.25782753176092199</v>
      </c>
    </row>
    <row r="16" spans="1:59" x14ac:dyDescent="0.45">
      <c r="A16">
        <v>13</v>
      </c>
      <c r="B16" t="s">
        <v>12</v>
      </c>
      <c r="C16">
        <v>0.508026123046875</v>
      </c>
      <c r="D16">
        <v>1</v>
      </c>
      <c r="E16">
        <v>0.30992171308682698</v>
      </c>
      <c r="F16">
        <v>0.308827773776845</v>
      </c>
      <c r="G16">
        <v>0.31122680848743001</v>
      </c>
      <c r="H16">
        <v>0.314613646266103</v>
      </c>
      <c r="I16">
        <v>0.31609724381217502</v>
      </c>
      <c r="J16">
        <v>0.31719637420256902</v>
      </c>
      <c r="K16">
        <v>0.32007094162279898</v>
      </c>
      <c r="L16">
        <v>0.32539399388212797</v>
      </c>
      <c r="M16">
        <v>0.30465335232666202</v>
      </c>
      <c r="N16">
        <v>0.30469716984422002</v>
      </c>
      <c r="O16">
        <v>0.30462672330269303</v>
      </c>
      <c r="P16">
        <v>0.30041496869635298</v>
      </c>
      <c r="Q16">
        <v>0.30097626993202198</v>
      </c>
      <c r="R16">
        <v>0.30491406335799198</v>
      </c>
      <c r="S16">
        <v>0.30396773663587401</v>
      </c>
      <c r="T16">
        <v>0.304762762610231</v>
      </c>
      <c r="U16">
        <v>0.30556874007985901</v>
      </c>
      <c r="V16">
        <v>0.30262139383619902</v>
      </c>
      <c r="W16">
        <v>0.30478596719691498</v>
      </c>
      <c r="X16">
        <v>0.30440569176920101</v>
      </c>
      <c r="Y16">
        <v>0.31485561149848701</v>
      </c>
      <c r="Z16">
        <v>0.31161937847249099</v>
      </c>
      <c r="AA16">
        <v>0.31145250923751699</v>
      </c>
      <c r="AB16">
        <v>0.31080415522170601</v>
      </c>
      <c r="AC16">
        <v>0.31246780487857301</v>
      </c>
      <c r="AD16">
        <v>0.31477792169169899</v>
      </c>
      <c r="AE16">
        <v>0.31013716686614801</v>
      </c>
      <c r="AF16">
        <v>0.31078943571025802</v>
      </c>
      <c r="AG16">
        <v>0.314407674334233</v>
      </c>
      <c r="AH16">
        <v>0.31449030915979398</v>
      </c>
      <c r="AI16">
        <v>0.31516360498840301</v>
      </c>
      <c r="AJ16">
        <v>0.30931004197391598</v>
      </c>
      <c r="AK16">
        <v>0.30923806279267002</v>
      </c>
      <c r="AL16">
        <v>0.30926650861968602</v>
      </c>
      <c r="AM16">
        <v>0.30951096706102599</v>
      </c>
    </row>
    <row r="17" spans="1:39" x14ac:dyDescent="0.45">
      <c r="A17">
        <v>13</v>
      </c>
      <c r="B17" t="s">
        <v>12</v>
      </c>
      <c r="C17">
        <v>0</v>
      </c>
      <c r="D17">
        <v>1</v>
      </c>
      <c r="E17">
        <v>0.15940425648689699</v>
      </c>
      <c r="F17">
        <v>0.15957597284877101</v>
      </c>
      <c r="G17">
        <v>0.162280930847335</v>
      </c>
      <c r="H17">
        <v>0.16666234490194201</v>
      </c>
      <c r="I17">
        <v>0.17175493498400901</v>
      </c>
      <c r="J17">
        <v>0.17255980329553</v>
      </c>
      <c r="K17">
        <v>0.17897196027957599</v>
      </c>
      <c r="L17">
        <v>0.18516932849568099</v>
      </c>
      <c r="M17">
        <v>0.17409291220082901</v>
      </c>
      <c r="N17">
        <v>0.1741224854916</v>
      </c>
      <c r="O17">
        <v>0.17428396784539699</v>
      </c>
      <c r="P17">
        <v>0.173826945685496</v>
      </c>
      <c r="Q17">
        <v>0.17442918845474101</v>
      </c>
      <c r="R17">
        <v>0.195808135245472</v>
      </c>
      <c r="S17">
        <v>0.19658172055055101</v>
      </c>
      <c r="T17">
        <v>0.196979555110327</v>
      </c>
      <c r="U17">
        <v>0.202030830143864</v>
      </c>
      <c r="V17">
        <v>0.20090943296208399</v>
      </c>
      <c r="W17">
        <v>0.20338177269650001</v>
      </c>
      <c r="X17">
        <v>0.20353323438385701</v>
      </c>
      <c r="Y17">
        <v>0.21396337076351599</v>
      </c>
      <c r="Z17">
        <v>0.21269194139602099</v>
      </c>
      <c r="AA17">
        <v>0.212867136918066</v>
      </c>
      <c r="AB17">
        <v>0.21276763118400099</v>
      </c>
      <c r="AC17">
        <v>0.21520051972684801</v>
      </c>
      <c r="AD17">
        <v>0.21917965166241599</v>
      </c>
      <c r="AE17">
        <v>0.22212435643203901</v>
      </c>
      <c r="AF17">
        <v>0.223838675473917</v>
      </c>
      <c r="AG17">
        <v>0.23010156288286099</v>
      </c>
      <c r="AH17">
        <v>0.230271834376122</v>
      </c>
      <c r="AI17">
        <v>0.23053488215310899</v>
      </c>
      <c r="AJ17">
        <v>0.23877859572214699</v>
      </c>
      <c r="AK17">
        <v>0.23916131911531599</v>
      </c>
      <c r="AL17">
        <v>0.23928077580722501</v>
      </c>
      <c r="AM17">
        <v>0.23947478040960901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"/>
  <sheetViews>
    <sheetView tabSelected="1" workbookViewId="0">
      <pane ySplit="1" topLeftCell="A23" activePane="bottomLeft" state="frozen"/>
      <selection pane="bottomLeft" activeCell="O35" sqref="O35"/>
    </sheetView>
  </sheetViews>
  <sheetFormatPr defaultRowHeight="14.25" x14ac:dyDescent="0.45"/>
  <cols>
    <col min="1" max="1" width="9.796875" customWidth="1"/>
    <col min="2" max="2" width="0" hidden="1" customWidth="1"/>
    <col min="3" max="4" width="49.33203125" customWidth="1"/>
    <col min="5" max="5" width="14.19921875" style="1" customWidth="1"/>
    <col min="6" max="6" width="15" style="1" customWidth="1"/>
    <col min="7" max="10" width="9.06640625" style="1"/>
    <col min="11" max="12" width="9.06640625" style="2"/>
  </cols>
  <sheetData>
    <row r="1" spans="1:15" x14ac:dyDescent="0.45">
      <c r="A1" t="s">
        <v>76</v>
      </c>
      <c r="B1" t="s">
        <v>7</v>
      </c>
      <c r="C1" t="s">
        <v>13</v>
      </c>
      <c r="D1" t="s">
        <v>114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2" t="s">
        <v>113</v>
      </c>
      <c r="L1" s="2" t="s">
        <v>112</v>
      </c>
    </row>
    <row r="2" spans="1:15" x14ac:dyDescent="0.45">
      <c r="A2" t="s">
        <v>78</v>
      </c>
      <c r="B2" t="s">
        <v>8</v>
      </c>
      <c r="C2" t="s">
        <v>88</v>
      </c>
      <c r="D2" s="1">
        <f>H2+J2</f>
        <v>480661.74896900001</v>
      </c>
      <c r="E2" s="1">
        <v>84200.468026000002</v>
      </c>
      <c r="F2" s="1">
        <v>301699.12349799997</v>
      </c>
      <c r="G2" s="1">
        <v>109905.736639</v>
      </c>
      <c r="H2" s="1">
        <v>340681.707375</v>
      </c>
      <c r="I2" s="1">
        <v>396461.28094300098</v>
      </c>
      <c r="J2" s="1">
        <v>139980.04159400001</v>
      </c>
      <c r="K2" s="2">
        <f>H2/(H2+J2)</f>
        <v>0.70877640691348642</v>
      </c>
      <c r="L2" s="2">
        <f>G2/(H2+J2)</f>
        <v>0.22865505082262808</v>
      </c>
      <c r="O2" s="1"/>
    </row>
    <row r="3" spans="1:15" x14ac:dyDescent="0.45">
      <c r="A3" t="s">
        <v>77</v>
      </c>
      <c r="B3" t="s">
        <v>8</v>
      </c>
      <c r="C3" t="s">
        <v>56</v>
      </c>
      <c r="D3" s="1">
        <f t="shared" ref="D3:D67" si="0">H3+J3</f>
        <v>432450.31100996904</v>
      </c>
      <c r="E3" s="1">
        <v>70808.988482729997</v>
      </c>
      <c r="F3" s="1">
        <v>238890.868381801</v>
      </c>
      <c r="G3" s="1">
        <v>81870.549694537898</v>
      </c>
      <c r="H3" s="1">
        <v>310529.09305446502</v>
      </c>
      <c r="I3" s="1">
        <v>361641.32252724003</v>
      </c>
      <c r="J3" s="1">
        <v>121921.21795550401</v>
      </c>
      <c r="K3" s="2">
        <f t="shared" ref="K3:K57" si="1">H3/(H3+J3)</f>
        <v>0.71806883969915003</v>
      </c>
      <c r="L3" s="2">
        <f t="shared" ref="L3:L57" si="2">G3/(H3+J3)</f>
        <v>0.18931781897284977</v>
      </c>
      <c r="O3" s="1"/>
    </row>
    <row r="4" spans="1:15" x14ac:dyDescent="0.45">
      <c r="A4" t="s">
        <v>77</v>
      </c>
      <c r="B4" t="s">
        <v>8</v>
      </c>
      <c r="C4" t="s">
        <v>27</v>
      </c>
      <c r="D4" s="1">
        <f t="shared" si="0"/>
        <v>43860.181577208401</v>
      </c>
      <c r="E4" s="1">
        <v>0</v>
      </c>
      <c r="F4" s="1">
        <v>38031.768044237499</v>
      </c>
      <c r="G4" s="1">
        <v>11264.2611704389</v>
      </c>
      <c r="H4" s="1">
        <v>26818.557309634802</v>
      </c>
      <c r="I4" s="1">
        <v>43860.181577208503</v>
      </c>
      <c r="J4" s="1">
        <v>17041.624267573599</v>
      </c>
      <c r="K4" s="2">
        <f>H4/(H4+J4)</f>
        <v>0.61145568361191771</v>
      </c>
      <c r="L4" s="2">
        <f>G4/(H4+J4)</f>
        <v>0.25682203687666183</v>
      </c>
      <c r="O4" s="1"/>
    </row>
    <row r="5" spans="1:15" x14ac:dyDescent="0.45">
      <c r="D5" s="1"/>
      <c r="I5" s="1">
        <v>0</v>
      </c>
      <c r="O5" s="1"/>
    </row>
    <row r="6" spans="1:15" x14ac:dyDescent="0.45">
      <c r="A6" t="s">
        <v>78</v>
      </c>
      <c r="B6" t="s">
        <v>8</v>
      </c>
      <c r="C6" t="s">
        <v>84</v>
      </c>
      <c r="D6" s="1">
        <f t="shared" si="0"/>
        <v>308088.392914998</v>
      </c>
      <c r="E6" s="1">
        <v>49583.661756000001</v>
      </c>
      <c r="F6" s="1">
        <v>193411.11327900001</v>
      </c>
      <c r="G6" s="1">
        <v>56849.063678999999</v>
      </c>
      <c r="H6" s="1">
        <v>186079.700061999</v>
      </c>
      <c r="I6" s="1">
        <v>258504.73115899897</v>
      </c>
      <c r="J6" s="1">
        <v>122008.692852999</v>
      </c>
      <c r="K6" s="2">
        <f t="shared" si="1"/>
        <v>0.60398153368062335</v>
      </c>
      <c r="L6" s="2">
        <f t="shared" si="2"/>
        <v>0.18452192613009194</v>
      </c>
      <c r="O6" s="1"/>
    </row>
    <row r="7" spans="1:15" x14ac:dyDescent="0.45">
      <c r="A7" t="s">
        <v>77</v>
      </c>
      <c r="B7" t="s">
        <v>8</v>
      </c>
      <c r="C7" t="s">
        <v>48</v>
      </c>
      <c r="D7" s="1">
        <f t="shared" si="0"/>
        <v>302521.42900403903</v>
      </c>
      <c r="E7" s="1">
        <v>60908.674437579997</v>
      </c>
      <c r="F7" s="1">
        <v>186693.933075031</v>
      </c>
      <c r="G7" s="1">
        <v>59618.744972565</v>
      </c>
      <c r="H7" s="1">
        <v>184974.92894543501</v>
      </c>
      <c r="I7" s="1">
        <v>241612.75456646003</v>
      </c>
      <c r="J7" s="1">
        <v>117546.500058604</v>
      </c>
      <c r="K7" s="2">
        <f>H7/(H7+J7)</f>
        <v>0.6114440539118482</v>
      </c>
      <c r="L7" s="2">
        <f>G7/(H7+J7)</f>
        <v>0.19707279966527269</v>
      </c>
      <c r="O7" s="1"/>
    </row>
    <row r="8" spans="1:15" x14ac:dyDescent="0.45">
      <c r="D8" s="1"/>
      <c r="I8" s="1">
        <v>0</v>
      </c>
      <c r="O8" s="1"/>
    </row>
    <row r="9" spans="1:15" x14ac:dyDescent="0.45">
      <c r="A9" t="s">
        <v>78</v>
      </c>
      <c r="B9" t="s">
        <v>8</v>
      </c>
      <c r="C9" t="s">
        <v>91</v>
      </c>
      <c r="D9" s="1">
        <f t="shared" si="0"/>
        <v>286968.98839199898</v>
      </c>
      <c r="E9" s="1">
        <v>26773.393229000001</v>
      </c>
      <c r="F9" s="1">
        <v>191406.02059</v>
      </c>
      <c r="G9" s="1">
        <v>63856.064165999996</v>
      </c>
      <c r="H9" s="1">
        <v>169450.76589699899</v>
      </c>
      <c r="I9" s="1">
        <v>260195.59516300002</v>
      </c>
      <c r="J9" s="1">
        <v>117518.22249499999</v>
      </c>
      <c r="K9" s="2">
        <f t="shared" si="1"/>
        <v>0.59048459154593258</v>
      </c>
      <c r="L9" s="2">
        <f t="shared" si="2"/>
        <v>0.22251904125184691</v>
      </c>
      <c r="O9" s="1"/>
    </row>
    <row r="10" spans="1:15" x14ac:dyDescent="0.45">
      <c r="A10" t="s">
        <v>77</v>
      </c>
      <c r="B10" t="s">
        <v>8</v>
      </c>
      <c r="C10" t="s">
        <v>75</v>
      </c>
      <c r="D10" s="1">
        <f t="shared" si="0"/>
        <v>124912.8519998502</v>
      </c>
      <c r="E10" s="1">
        <v>6962.4833780199997</v>
      </c>
      <c r="F10" s="1">
        <v>108086.85002697899</v>
      </c>
      <c r="G10" s="1">
        <v>29446.916938033901</v>
      </c>
      <c r="H10" s="1">
        <v>70932.784935513904</v>
      </c>
      <c r="I10" s="1">
        <v>117950.36862183</v>
      </c>
      <c r="J10" s="1">
        <v>53980.067064336297</v>
      </c>
      <c r="K10" s="2">
        <f>H10/(H10+J10)</f>
        <v>0.56785818112293973</v>
      </c>
      <c r="L10" s="2">
        <f>G10/(H10+J10)</f>
        <v>0.23573968944419918</v>
      </c>
      <c r="O10" s="1"/>
    </row>
    <row r="11" spans="1:15" x14ac:dyDescent="0.45">
      <c r="A11" t="s">
        <v>77</v>
      </c>
      <c r="B11" t="s">
        <v>8</v>
      </c>
      <c r="C11" t="s">
        <v>71</v>
      </c>
      <c r="D11" s="1">
        <f t="shared" si="0"/>
        <v>130133.0865069915</v>
      </c>
      <c r="E11" s="1">
        <v>15342.660819659999</v>
      </c>
      <c r="F11" s="1">
        <v>73732.509113923603</v>
      </c>
      <c r="G11" s="1">
        <v>24464.536253030801</v>
      </c>
      <c r="H11" s="1">
        <v>79059.055305563801</v>
      </c>
      <c r="I11" s="1">
        <v>114790.42568733101</v>
      </c>
      <c r="J11" s="1">
        <v>51074.031201427701</v>
      </c>
      <c r="K11" s="2">
        <f>H11/(H11+J11)</f>
        <v>0.60752463057361117</v>
      </c>
      <c r="L11" s="2">
        <f>G11/(H11+J11)</f>
        <v>0.1879962806516268</v>
      </c>
      <c r="O11" s="1"/>
    </row>
    <row r="12" spans="1:15" x14ac:dyDescent="0.45">
      <c r="A12" t="s">
        <v>77</v>
      </c>
      <c r="B12" t="s">
        <v>8</v>
      </c>
      <c r="C12" t="s">
        <v>25</v>
      </c>
      <c r="D12" s="1">
        <f>H12+J12</f>
        <v>50461.809997903103</v>
      </c>
      <c r="E12" s="1">
        <v>18979.085432650001</v>
      </c>
      <c r="F12" s="1">
        <v>7712.70701255518</v>
      </c>
      <c r="G12" s="1">
        <v>10258.042752114001</v>
      </c>
      <c r="H12" s="1">
        <v>31639.237170339002</v>
      </c>
      <c r="I12" s="1">
        <v>31482.724565253196</v>
      </c>
      <c r="J12" s="1">
        <v>18822.572827564101</v>
      </c>
      <c r="K12" s="2">
        <f>H12/(H12+J12)</f>
        <v>0.62699370418250444</v>
      </c>
      <c r="L12" s="2">
        <f>G12/(H12+J12)</f>
        <v>0.20328328992836889</v>
      </c>
      <c r="O12" s="1"/>
    </row>
    <row r="13" spans="1:15" x14ac:dyDescent="0.45">
      <c r="D13" s="1"/>
      <c r="I13" s="1">
        <v>0</v>
      </c>
      <c r="O13" s="1"/>
    </row>
    <row r="14" spans="1:15" x14ac:dyDescent="0.45">
      <c r="A14" t="s">
        <v>78</v>
      </c>
      <c r="B14" t="s">
        <v>8</v>
      </c>
      <c r="C14" t="s">
        <v>101</v>
      </c>
      <c r="D14" s="1">
        <f t="shared" si="0"/>
        <v>215127.38007799932</v>
      </c>
      <c r="E14" s="1">
        <v>17872.808443999998</v>
      </c>
      <c r="F14" s="1">
        <v>172198.37289200001</v>
      </c>
      <c r="G14" s="1">
        <v>47553.061107000001</v>
      </c>
      <c r="H14" s="1">
        <v>130846.26901099901</v>
      </c>
      <c r="I14" s="1">
        <v>197254.57163399999</v>
      </c>
      <c r="J14" s="1">
        <v>84281.111067000296</v>
      </c>
      <c r="K14" s="2">
        <f t="shared" si="1"/>
        <v>0.60822694425766599</v>
      </c>
      <c r="L14" s="2">
        <f t="shared" si="2"/>
        <v>0.22104606624111983</v>
      </c>
      <c r="O14" s="1"/>
    </row>
    <row r="15" spans="1:15" x14ac:dyDescent="0.45">
      <c r="A15" t="s">
        <v>77</v>
      </c>
      <c r="B15" t="s">
        <v>8</v>
      </c>
      <c r="C15" t="s">
        <v>68</v>
      </c>
      <c r="D15" s="1">
        <f t="shared" si="0"/>
        <v>164457.25900483801</v>
      </c>
      <c r="E15" s="1">
        <v>14020.741004</v>
      </c>
      <c r="F15" s="1">
        <v>104555.79660534501</v>
      </c>
      <c r="G15" s="1">
        <v>40687.800513544898</v>
      </c>
      <c r="H15" s="1">
        <v>108506.275497308</v>
      </c>
      <c r="I15" s="1">
        <v>150436.518000838</v>
      </c>
      <c r="J15" s="1">
        <v>55950.98350753</v>
      </c>
      <c r="K15" s="2">
        <f>H15/(H15+J15)</f>
        <v>0.65978404452257078</v>
      </c>
      <c r="L15" s="2">
        <f>G15/(H15+J15)</f>
        <v>0.24740653443791097</v>
      </c>
      <c r="O15" s="1"/>
    </row>
    <row r="16" spans="1:15" x14ac:dyDescent="0.45">
      <c r="A16" t="s">
        <v>77</v>
      </c>
      <c r="B16" t="s">
        <v>8</v>
      </c>
      <c r="C16" t="s">
        <v>62</v>
      </c>
      <c r="D16" s="1">
        <f t="shared" si="0"/>
        <v>56818.188999415899</v>
      </c>
      <c r="E16" s="1">
        <v>6570.3160783000003</v>
      </c>
      <c r="F16" s="1">
        <v>46477.689246098998</v>
      </c>
      <c r="G16" s="1">
        <v>9625.5894095183594</v>
      </c>
      <c r="H16" s="1">
        <v>28666.174083947299</v>
      </c>
      <c r="I16" s="1">
        <v>50247.872921115901</v>
      </c>
      <c r="J16" s="1">
        <v>28152.014915468601</v>
      </c>
      <c r="K16" s="2">
        <f>H16/(H16+J16)</f>
        <v>0.50452460011074962</v>
      </c>
      <c r="L16" s="2">
        <f>G16/(H16+J16)</f>
        <v>0.16941035219579617</v>
      </c>
      <c r="O16" s="1"/>
    </row>
    <row r="17" spans="1:15" x14ac:dyDescent="0.45">
      <c r="D17" s="1"/>
      <c r="I17" s="1">
        <v>0</v>
      </c>
      <c r="O17" s="1"/>
    </row>
    <row r="18" spans="1:15" x14ac:dyDescent="0.45">
      <c r="A18" t="s">
        <v>78</v>
      </c>
      <c r="B18" t="s">
        <v>8</v>
      </c>
      <c r="C18" t="s">
        <v>79</v>
      </c>
      <c r="D18" s="1">
        <f t="shared" si="0"/>
        <v>315434.272769998</v>
      </c>
      <c r="E18" s="1">
        <v>21433.253803</v>
      </c>
      <c r="F18" s="1">
        <v>157593.142121999</v>
      </c>
      <c r="G18" s="1">
        <v>88899.735185999802</v>
      </c>
      <c r="H18" s="1">
        <v>204656.378716999</v>
      </c>
      <c r="I18" s="1">
        <v>294001.01896699902</v>
      </c>
      <c r="J18" s="1">
        <v>110777.89405299901</v>
      </c>
      <c r="K18" s="2">
        <f t="shared" si="1"/>
        <v>0.64880831407380457</v>
      </c>
      <c r="L18" s="2">
        <f t="shared" si="2"/>
        <v>0.28183283447712709</v>
      </c>
      <c r="O18" s="1"/>
    </row>
    <row r="19" spans="1:15" x14ac:dyDescent="0.45">
      <c r="A19" t="s">
        <v>77</v>
      </c>
      <c r="B19" t="s">
        <v>8</v>
      </c>
      <c r="C19" t="s">
        <v>37</v>
      </c>
      <c r="D19" s="1">
        <f t="shared" si="0"/>
        <v>150578.20549454761</v>
      </c>
      <c r="E19" s="1">
        <v>3470.6244337500002</v>
      </c>
      <c r="F19" s="1">
        <v>77729.227767349003</v>
      </c>
      <c r="G19" s="1">
        <v>43546.989236038396</v>
      </c>
      <c r="H19" s="1">
        <v>111430.20644300101</v>
      </c>
      <c r="I19" s="1">
        <v>147107.58106079799</v>
      </c>
      <c r="J19" s="1">
        <v>39147.999051546598</v>
      </c>
      <c r="K19" s="2">
        <f t="shared" si="1"/>
        <v>0.74001550275505079</v>
      </c>
      <c r="L19" s="2">
        <f t="shared" si="2"/>
        <v>0.28919848721145253</v>
      </c>
      <c r="M19">
        <f>L19*F19</f>
        <v>22479.175082431761</v>
      </c>
      <c r="O19" s="1"/>
    </row>
    <row r="20" spans="1:15" x14ac:dyDescent="0.45">
      <c r="A20" t="s">
        <v>77</v>
      </c>
      <c r="B20" t="s">
        <v>8</v>
      </c>
      <c r="C20" t="s">
        <v>29</v>
      </c>
      <c r="D20" s="1">
        <f t="shared" si="0"/>
        <v>164469.59349797861</v>
      </c>
      <c r="E20" s="1">
        <v>24862.167612400001</v>
      </c>
      <c r="F20" s="1">
        <v>47393.844811673604</v>
      </c>
      <c r="G20" s="1">
        <v>27372.1479908336</v>
      </c>
      <c r="H20" s="1">
        <v>98410.823682087605</v>
      </c>
      <c r="I20" s="1">
        <v>139607.42588557801</v>
      </c>
      <c r="J20" s="1">
        <v>66058.769815891006</v>
      </c>
      <c r="K20" s="2">
        <f>H20/(H20+J20)</f>
        <v>0.59835268993534119</v>
      </c>
      <c r="L20" s="2">
        <f>G20/(H20+J20)</f>
        <v>0.16642679907377539</v>
      </c>
      <c r="M20">
        <f>L20*F20</f>
        <v>7887.6058878060949</v>
      </c>
      <c r="O20" s="1"/>
    </row>
    <row r="21" spans="1:15" x14ac:dyDescent="0.45">
      <c r="A21" t="s">
        <v>115</v>
      </c>
      <c r="D21" s="1">
        <f>D19+D20</f>
        <v>315047.79899252625</v>
      </c>
      <c r="E21" s="1">
        <f t="shared" ref="E21:J21" si="3">E19+E20</f>
        <v>28332.79204615</v>
      </c>
      <c r="F21" s="1">
        <f t="shared" si="3"/>
        <v>125123.07257902261</v>
      </c>
      <c r="G21" s="1">
        <f t="shared" si="3"/>
        <v>70919.137226872001</v>
      </c>
      <c r="H21" s="1">
        <f t="shared" si="3"/>
        <v>209841.03012508861</v>
      </c>
      <c r="I21" s="1">
        <f t="shared" si="3"/>
        <v>286715.006946376</v>
      </c>
      <c r="J21" s="1">
        <f t="shared" si="3"/>
        <v>105206.76886743761</v>
      </c>
      <c r="K21" s="2">
        <f>H21/(H21+J21)</f>
        <v>0.66606093042429593</v>
      </c>
      <c r="L21" s="2">
        <f>G21/(H21+J21)</f>
        <v>0.22510595996436206</v>
      </c>
      <c r="M21" s="2">
        <f>(M19+M20)/(F19+F20)</f>
        <v>0.24269529467524414</v>
      </c>
      <c r="O21" s="1"/>
    </row>
    <row r="22" spans="1:15" x14ac:dyDescent="0.45">
      <c r="D22" s="1"/>
      <c r="I22" s="1">
        <v>0</v>
      </c>
      <c r="O22" s="1"/>
    </row>
    <row r="23" spans="1:15" x14ac:dyDescent="0.45">
      <c r="A23" t="s">
        <v>78</v>
      </c>
      <c r="B23" t="s">
        <v>8</v>
      </c>
      <c r="C23" t="s">
        <v>93</v>
      </c>
      <c r="D23" s="1">
        <f t="shared" si="0"/>
        <v>211221.4551389995</v>
      </c>
      <c r="E23" s="1">
        <v>104467.19987500001</v>
      </c>
      <c r="F23" s="1">
        <v>60402.607927999998</v>
      </c>
      <c r="G23" s="1">
        <v>28490.753780999999</v>
      </c>
      <c r="H23" s="1">
        <v>148992.30547799999</v>
      </c>
      <c r="I23" s="1">
        <v>106754.255263999</v>
      </c>
      <c r="J23" s="1">
        <v>62229.149660999501</v>
      </c>
      <c r="K23" s="2">
        <f t="shared" si="1"/>
        <v>0.70538433408647772</v>
      </c>
      <c r="L23" s="2">
        <f t="shared" si="2"/>
        <v>0.13488569976118645</v>
      </c>
      <c r="O23" s="1"/>
    </row>
    <row r="24" spans="1:15" x14ac:dyDescent="0.45">
      <c r="A24" t="s">
        <v>77</v>
      </c>
      <c r="B24" t="s">
        <v>8</v>
      </c>
      <c r="C24" t="s">
        <v>44</v>
      </c>
      <c r="D24" s="1">
        <f t="shared" si="0"/>
        <v>213374.51549341599</v>
      </c>
      <c r="E24" s="1">
        <v>110973.54079833601</v>
      </c>
      <c r="F24" s="1">
        <v>48815.699585836897</v>
      </c>
      <c r="G24" s="1">
        <v>27374.157191484301</v>
      </c>
      <c r="H24" s="1">
        <v>157182.65463998599</v>
      </c>
      <c r="I24" s="1">
        <v>102400.97469507999</v>
      </c>
      <c r="J24" s="1">
        <v>56191.86085343</v>
      </c>
      <c r="K24" s="2">
        <f>H24/(H24+J24)</f>
        <v>0.73665148940823777</v>
      </c>
      <c r="L24" s="2">
        <f>G24/(H24+J24)</f>
        <v>0.12829159624889211</v>
      </c>
      <c r="O24" s="1"/>
    </row>
    <row r="25" spans="1:15" x14ac:dyDescent="0.45">
      <c r="D25" s="1"/>
      <c r="I25" s="1">
        <v>0</v>
      </c>
      <c r="O25" s="1"/>
    </row>
    <row r="26" spans="1:15" x14ac:dyDescent="0.45">
      <c r="A26" t="s">
        <v>78</v>
      </c>
      <c r="B26" t="s">
        <v>8</v>
      </c>
      <c r="C26" t="s">
        <v>80</v>
      </c>
      <c r="D26" s="1">
        <f t="shared" si="0"/>
        <v>5377.2119540000003</v>
      </c>
      <c r="E26" s="1">
        <v>0</v>
      </c>
      <c r="F26" s="1">
        <v>5292.7275070000096</v>
      </c>
      <c r="G26" s="1">
        <v>1317.75845799999</v>
      </c>
      <c r="H26" s="1">
        <v>2991.7197099999998</v>
      </c>
      <c r="I26" s="1">
        <v>5377.2119540000003</v>
      </c>
      <c r="J26" s="1">
        <v>2385.492244</v>
      </c>
      <c r="K26" s="2">
        <f>H26/(H26+J26)</f>
        <v>0.55637005488960123</v>
      </c>
      <c r="L26" s="2">
        <f>G26/(H26+J26)</f>
        <v>0.24506351419153857</v>
      </c>
      <c r="O26" s="1"/>
    </row>
    <row r="27" spans="1:15" x14ac:dyDescent="0.45">
      <c r="A27" t="s">
        <v>78</v>
      </c>
      <c r="B27" t="s">
        <v>8</v>
      </c>
      <c r="C27" t="s">
        <v>99</v>
      </c>
      <c r="D27" s="1">
        <f t="shared" si="0"/>
        <v>32521.9642469998</v>
      </c>
      <c r="E27" s="1">
        <v>39.808682999999903</v>
      </c>
      <c r="F27" s="1">
        <v>31317.1341819999</v>
      </c>
      <c r="G27" s="1">
        <v>8216.3143139999993</v>
      </c>
      <c r="H27" s="1">
        <v>19737.062607999898</v>
      </c>
      <c r="I27" s="1">
        <v>32482.155563999902</v>
      </c>
      <c r="J27" s="1">
        <v>12784.9016389999</v>
      </c>
      <c r="K27" s="2">
        <f t="shared" si="1"/>
        <v>0.60688408787672388</v>
      </c>
      <c r="L27" s="2">
        <f t="shared" si="2"/>
        <v>0.25263893200294524</v>
      </c>
      <c r="O27" s="1"/>
    </row>
    <row r="28" spans="1:15" x14ac:dyDescent="0.45">
      <c r="A28" t="s">
        <v>77</v>
      </c>
      <c r="B28" t="s">
        <v>8</v>
      </c>
      <c r="C28" t="s">
        <v>66</v>
      </c>
      <c r="D28" s="1">
        <f t="shared" si="0"/>
        <v>35459.458036567703</v>
      </c>
      <c r="E28" s="1">
        <v>0</v>
      </c>
      <c r="F28" s="1">
        <v>32577.995843505701</v>
      </c>
      <c r="G28" s="1">
        <v>9390.1490027870095</v>
      </c>
      <c r="H28" s="1">
        <v>23041.256438877001</v>
      </c>
      <c r="I28" s="1">
        <v>35459.458036567798</v>
      </c>
      <c r="J28" s="1">
        <v>12418.201597690701</v>
      </c>
      <c r="K28" s="2">
        <f>H28/(H28+J28)</f>
        <v>0.64979155674391909</v>
      </c>
      <c r="L28" s="2">
        <f>G28/(H28+J28)</f>
        <v>0.26481366390606936</v>
      </c>
      <c r="O28" s="1"/>
    </row>
    <row r="29" spans="1:15" x14ac:dyDescent="0.45">
      <c r="D29" s="1"/>
      <c r="I29" s="1">
        <v>0</v>
      </c>
      <c r="O29" s="1"/>
    </row>
    <row r="30" spans="1:15" x14ac:dyDescent="0.45">
      <c r="A30" t="s">
        <v>78</v>
      </c>
      <c r="B30" t="s">
        <v>8</v>
      </c>
      <c r="C30" t="s">
        <v>90</v>
      </c>
      <c r="D30" s="1">
        <f t="shared" si="0"/>
        <v>83669.023095000011</v>
      </c>
      <c r="E30" s="1">
        <v>21988.959363999998</v>
      </c>
      <c r="F30" s="1">
        <v>30771.364433999999</v>
      </c>
      <c r="G30" s="1">
        <v>42534.251635999899</v>
      </c>
      <c r="H30" s="1">
        <v>68873.358788999903</v>
      </c>
      <c r="I30" s="1">
        <v>61680.063731000002</v>
      </c>
      <c r="J30" s="1">
        <v>14795.664306000101</v>
      </c>
      <c r="K30" s="2">
        <f t="shared" si="1"/>
        <v>0.82316437124883457</v>
      </c>
      <c r="L30" s="2">
        <f t="shared" si="2"/>
        <v>0.50836319180762268</v>
      </c>
      <c r="O30" s="1"/>
    </row>
    <row r="31" spans="1:15" x14ac:dyDescent="0.45">
      <c r="A31" t="s">
        <v>77</v>
      </c>
      <c r="B31" t="s">
        <v>8</v>
      </c>
      <c r="C31" t="s">
        <v>57</v>
      </c>
      <c r="D31" s="1">
        <f t="shared" si="0"/>
        <v>83161.940002876188</v>
      </c>
      <c r="E31" s="1">
        <v>28441.60176474</v>
      </c>
      <c r="F31" s="1">
        <v>24072.9998402491</v>
      </c>
      <c r="G31" s="1">
        <v>44829.129226389203</v>
      </c>
      <c r="H31" s="1">
        <v>71258.441330828195</v>
      </c>
      <c r="I31" s="1">
        <v>54720.338238136203</v>
      </c>
      <c r="J31" s="1">
        <v>11903.498672047999</v>
      </c>
      <c r="K31" s="2">
        <f>H31/(H31+J31)</f>
        <v>0.85686362449413389</v>
      </c>
      <c r="L31" s="2">
        <f>G31/(H31+J31)</f>
        <v>0.53905824256671708</v>
      </c>
      <c r="O31" s="1"/>
    </row>
    <row r="32" spans="1:15" x14ac:dyDescent="0.45">
      <c r="D32" s="1"/>
      <c r="I32" s="1">
        <v>0</v>
      </c>
      <c r="O32" s="1"/>
    </row>
    <row r="33" spans="1:15" x14ac:dyDescent="0.45">
      <c r="A33" t="s">
        <v>78</v>
      </c>
      <c r="B33" t="s">
        <v>8</v>
      </c>
      <c r="C33" t="s">
        <v>95</v>
      </c>
      <c r="D33" s="1">
        <f t="shared" si="0"/>
        <v>71197.4733599998</v>
      </c>
      <c r="E33" s="1">
        <v>20726.640117999999</v>
      </c>
      <c r="F33" s="1">
        <v>11206.145551</v>
      </c>
      <c r="G33" s="1">
        <v>8080.016216</v>
      </c>
      <c r="H33" s="1">
        <v>38736.106031999901</v>
      </c>
      <c r="I33" s="1">
        <v>50470.833241999906</v>
      </c>
      <c r="J33" s="1">
        <v>32461.367327999898</v>
      </c>
      <c r="K33" s="2">
        <f t="shared" si="1"/>
        <v>0.54406574003176134</v>
      </c>
      <c r="L33" s="2">
        <f t="shared" si="2"/>
        <v>0.11348740109279663</v>
      </c>
      <c r="O33" s="1"/>
    </row>
    <row r="34" spans="1:15" x14ac:dyDescent="0.45">
      <c r="A34" t="s">
        <v>77</v>
      </c>
      <c r="B34" t="s">
        <v>8</v>
      </c>
      <c r="C34" t="s">
        <v>52</v>
      </c>
      <c r="D34" s="1">
        <f t="shared" si="0"/>
        <v>542.71799995395804</v>
      </c>
      <c r="E34" s="1">
        <v>119.0206733</v>
      </c>
      <c r="F34" s="1">
        <v>334.36512312895798</v>
      </c>
      <c r="G34" s="1">
        <v>94.619180334321399</v>
      </c>
      <c r="H34" s="1">
        <v>217.75056811332101</v>
      </c>
      <c r="I34" s="1">
        <v>423.69732665395804</v>
      </c>
      <c r="J34" s="1">
        <v>324.967431840637</v>
      </c>
      <c r="K34" s="2">
        <f>H34/(H34+J34)</f>
        <v>0.40122230722363006</v>
      </c>
      <c r="L34" s="2">
        <f>G34/(H34+J34)</f>
        <v>0.17434317701338173</v>
      </c>
      <c r="O34" s="1"/>
    </row>
    <row r="35" spans="1:15" x14ac:dyDescent="0.45">
      <c r="A35" t="s">
        <v>77</v>
      </c>
      <c r="B35" t="s">
        <v>8</v>
      </c>
      <c r="C35" t="s">
        <v>39</v>
      </c>
      <c r="D35" s="1">
        <f t="shared" si="0"/>
        <v>6686.6694999588699</v>
      </c>
      <c r="E35" s="1">
        <v>1952.5480511999999</v>
      </c>
      <c r="F35" s="1">
        <v>871.93112604487806</v>
      </c>
      <c r="G35" s="1">
        <v>518.18240012979095</v>
      </c>
      <c r="H35" s="1">
        <v>2871.71464129178</v>
      </c>
      <c r="I35" s="1">
        <v>4734.1214487588804</v>
      </c>
      <c r="J35" s="1">
        <v>3814.9548586670899</v>
      </c>
      <c r="K35" s="2">
        <f>H35/(H35+J35)</f>
        <v>0.42946860784871216</v>
      </c>
      <c r="L35" s="2">
        <f>G35/(H35+J35)</f>
        <v>7.7494842556967758E-2</v>
      </c>
      <c r="O35" s="1"/>
    </row>
    <row r="36" spans="1:15" x14ac:dyDescent="0.45">
      <c r="A36" t="s">
        <v>77</v>
      </c>
      <c r="B36" t="s">
        <v>8</v>
      </c>
      <c r="C36" t="s">
        <v>21</v>
      </c>
      <c r="D36" s="1">
        <f t="shared" si="0"/>
        <v>57375.982499250502</v>
      </c>
      <c r="E36" s="1">
        <v>14940.291471910999</v>
      </c>
      <c r="F36" s="1">
        <v>7768.0961156686299</v>
      </c>
      <c r="G36" s="1">
        <v>6276.0511907583304</v>
      </c>
      <c r="H36" s="1">
        <v>33674.307309143303</v>
      </c>
      <c r="I36" s="1">
        <v>42435.691027339599</v>
      </c>
      <c r="J36" s="1">
        <v>23701.675190107198</v>
      </c>
      <c r="K36" s="2">
        <f>H36/(H36+J36)</f>
        <v>0.58690598125414561</v>
      </c>
      <c r="L36" s="2">
        <f>G36/(H36+J36)</f>
        <v>0.10938464000752081</v>
      </c>
      <c r="O36" s="1"/>
    </row>
    <row r="37" spans="1:15" x14ac:dyDescent="0.45">
      <c r="D37" s="1"/>
      <c r="I37" s="1">
        <v>0</v>
      </c>
      <c r="O37" s="1"/>
    </row>
    <row r="38" spans="1:15" x14ac:dyDescent="0.45">
      <c r="A38" t="s">
        <v>78</v>
      </c>
      <c r="B38" t="s">
        <v>8</v>
      </c>
      <c r="C38" t="s">
        <v>104</v>
      </c>
      <c r="D38" s="1">
        <f t="shared" si="0"/>
        <v>35002.569199999896</v>
      </c>
      <c r="E38" s="1">
        <v>5248.7766539999902</v>
      </c>
      <c r="F38" s="1">
        <v>11062.113796</v>
      </c>
      <c r="G38" s="1">
        <v>5920.2196309999999</v>
      </c>
      <c r="H38" s="1">
        <v>23290.368453999999</v>
      </c>
      <c r="I38" s="1">
        <v>29753.792545999913</v>
      </c>
      <c r="J38" s="1">
        <v>11712.2007459999</v>
      </c>
      <c r="K38" s="2">
        <f t="shared" si="1"/>
        <v>0.66539025523875173</v>
      </c>
      <c r="L38" s="2">
        <f t="shared" si="2"/>
        <v>0.16913671671278396</v>
      </c>
      <c r="O38" s="1"/>
    </row>
    <row r="39" spans="1:15" x14ac:dyDescent="0.45">
      <c r="A39" t="s">
        <v>77</v>
      </c>
      <c r="B39" t="s">
        <v>8</v>
      </c>
      <c r="C39" t="s">
        <v>59</v>
      </c>
      <c r="D39" s="1">
        <f t="shared" si="0"/>
        <v>33222.290499053299</v>
      </c>
      <c r="E39" s="1">
        <v>7084.97065578</v>
      </c>
      <c r="F39" s="1">
        <v>9178.1468781204694</v>
      </c>
      <c r="G39" s="1">
        <v>5487.7152430460301</v>
      </c>
      <c r="H39" s="1">
        <v>23184.034483601001</v>
      </c>
      <c r="I39" s="1">
        <v>26137.319843273399</v>
      </c>
      <c r="J39" s="1">
        <v>10038.2560154523</v>
      </c>
      <c r="K39" s="2">
        <f>H39/(H39+J39)</f>
        <v>0.69784575763256451</v>
      </c>
      <c r="L39" s="2">
        <f>G39/(H39+J39)</f>
        <v>0.16518172469783227</v>
      </c>
      <c r="O39" s="1"/>
    </row>
    <row r="40" spans="1:15" x14ac:dyDescent="0.45">
      <c r="A40" t="s">
        <v>77</v>
      </c>
      <c r="B40" t="s">
        <v>8</v>
      </c>
      <c r="C40" t="s">
        <v>20</v>
      </c>
      <c r="D40" s="1">
        <f t="shared" si="0"/>
        <v>65209.760493886497</v>
      </c>
      <c r="E40" s="1">
        <v>22777.933578600001</v>
      </c>
      <c r="F40" s="1">
        <v>33331.976593205603</v>
      </c>
      <c r="G40" s="1">
        <v>9872.2021230241098</v>
      </c>
      <c r="H40" s="1">
        <v>37122.589783458097</v>
      </c>
      <c r="I40" s="1">
        <v>42431.826915286598</v>
      </c>
      <c r="J40" s="1">
        <v>28087.1707104284</v>
      </c>
      <c r="K40" s="2">
        <f>H40/(H40+J40)</f>
        <v>0.56927965234496436</v>
      </c>
      <c r="L40" s="2">
        <f>G40/(H40+J40)</f>
        <v>0.15139147956155494</v>
      </c>
      <c r="O40" s="1"/>
    </row>
    <row r="41" spans="1:15" x14ac:dyDescent="0.45">
      <c r="D41" s="1"/>
      <c r="I41" s="1">
        <v>0</v>
      </c>
      <c r="O41" s="1"/>
    </row>
    <row r="42" spans="1:15" x14ac:dyDescent="0.45">
      <c r="A42" t="s">
        <v>78</v>
      </c>
      <c r="B42" t="s">
        <v>8</v>
      </c>
      <c r="C42" t="s">
        <v>85</v>
      </c>
      <c r="D42" s="1">
        <f t="shared" si="0"/>
        <v>37510.584138999802</v>
      </c>
      <c r="E42" s="1">
        <v>14864.471654000001</v>
      </c>
      <c r="F42" s="1">
        <v>9931.4449199999999</v>
      </c>
      <c r="G42" s="1">
        <v>7321.7473090000003</v>
      </c>
      <c r="H42" s="1">
        <v>23367.2840929999</v>
      </c>
      <c r="I42" s="1">
        <v>22646.112484999896</v>
      </c>
      <c r="J42" s="1">
        <v>14143.3000459999</v>
      </c>
      <c r="K42" s="2">
        <f t="shared" si="1"/>
        <v>0.62295175160188732</v>
      </c>
      <c r="L42" s="2">
        <f t="shared" si="2"/>
        <v>0.19519150333325708</v>
      </c>
      <c r="M42">
        <f t="shared" ref="M42:M45" si="4">L42*F42</f>
        <v>1938.5336642062391</v>
      </c>
      <c r="O42" s="1"/>
    </row>
    <row r="43" spans="1:15" x14ac:dyDescent="0.45">
      <c r="A43" t="s">
        <v>77</v>
      </c>
      <c r="B43" t="s">
        <v>8</v>
      </c>
      <c r="C43" t="s">
        <v>45</v>
      </c>
      <c r="D43" s="1">
        <f t="shared" si="0"/>
        <v>30908.8865031483</v>
      </c>
      <c r="E43" s="1">
        <v>13838.313426223</v>
      </c>
      <c r="F43" s="1">
        <v>9050.9167672523708</v>
      </c>
      <c r="G43" s="1">
        <v>5489.8581173122502</v>
      </c>
      <c r="H43" s="1">
        <v>22843.2462181642</v>
      </c>
      <c r="I43" s="1">
        <v>17070.573076925299</v>
      </c>
      <c r="J43" s="1">
        <v>8065.6402849840997</v>
      </c>
      <c r="K43" s="2">
        <f>H43/(H43+J43)</f>
        <v>0.73905108861936664</v>
      </c>
      <c r="L43" s="2">
        <f>G43/(H43+J43)</f>
        <v>0.17761423132318491</v>
      </c>
      <c r="M43">
        <f t="shared" si="4"/>
        <v>1607.5716243856555</v>
      </c>
      <c r="O43" s="1"/>
    </row>
    <row r="44" spans="1:15" x14ac:dyDescent="0.45">
      <c r="A44" t="s">
        <v>78</v>
      </c>
      <c r="B44" t="s">
        <v>8</v>
      </c>
      <c r="C44" t="s">
        <v>86</v>
      </c>
      <c r="D44" s="1">
        <f>H44+J44</f>
        <v>34372.139215999901</v>
      </c>
      <c r="E44" s="1">
        <v>1878.7873219999999</v>
      </c>
      <c r="F44" s="1">
        <v>28402.751947999899</v>
      </c>
      <c r="G44" s="1">
        <v>3873.07132799999</v>
      </c>
      <c r="H44" s="1">
        <v>23662.724651999899</v>
      </c>
      <c r="I44" s="1">
        <v>32493.351893999901</v>
      </c>
      <c r="J44" s="1">
        <v>10709.414564000001</v>
      </c>
      <c r="K44" s="2">
        <f>H44/(H44+J44)</f>
        <v>0.68842746456074888</v>
      </c>
      <c r="L44" s="2">
        <f>G44/(H44+J44)</f>
        <v>0.11268054349660939</v>
      </c>
      <c r="M44">
        <f t="shared" si="4"/>
        <v>3200.4375263000097</v>
      </c>
      <c r="O44" s="1"/>
    </row>
    <row r="45" spans="1:15" x14ac:dyDescent="0.45">
      <c r="A45" t="s">
        <v>77</v>
      </c>
      <c r="B45" t="s">
        <v>8</v>
      </c>
      <c r="C45" t="s">
        <v>24</v>
      </c>
      <c r="D45" s="1">
        <f>H45+J45</f>
        <v>27268.838499248181</v>
      </c>
      <c r="E45" s="1">
        <v>164.582899064</v>
      </c>
      <c r="F45" s="1">
        <v>26710.3058332992</v>
      </c>
      <c r="G45" s="1">
        <v>2294.1032843787598</v>
      </c>
      <c r="H45" s="1">
        <v>18016.346841758699</v>
      </c>
      <c r="I45" s="1">
        <v>27104.255600184199</v>
      </c>
      <c r="J45" s="1">
        <v>9252.4916574894796</v>
      </c>
      <c r="K45" s="2">
        <f>H45/(H45+J45)</f>
        <v>0.66069359141407591</v>
      </c>
      <c r="L45" s="2">
        <f>G45/(H45+J45)</f>
        <v>8.4129116260012682E-2</v>
      </c>
      <c r="M45">
        <f t="shared" si="4"/>
        <v>2247.1144247901234</v>
      </c>
      <c r="O45" s="1"/>
    </row>
    <row r="46" spans="1:15" x14ac:dyDescent="0.45">
      <c r="A46" t="s">
        <v>78</v>
      </c>
      <c r="B46" t="s">
        <v>8</v>
      </c>
      <c r="C46" t="s">
        <v>94</v>
      </c>
      <c r="D46" s="1">
        <f t="shared" si="0"/>
        <v>95044.172812000004</v>
      </c>
      <c r="E46" s="1">
        <v>20608.752228000001</v>
      </c>
      <c r="F46" s="1">
        <v>8410.6265270000094</v>
      </c>
      <c r="G46" s="1">
        <v>7149.4823740000102</v>
      </c>
      <c r="H46" s="1">
        <v>46334.073779999897</v>
      </c>
      <c r="I46" s="1">
        <v>74435.420584000007</v>
      </c>
      <c r="J46" s="1">
        <v>48710.0990320001</v>
      </c>
      <c r="K46" s="2">
        <f t="shared" si="1"/>
        <v>0.4875004159555365</v>
      </c>
      <c r="L46" s="2">
        <f t="shared" si="2"/>
        <v>7.5222732361950095E-2</v>
      </c>
      <c r="M46">
        <f>L46*F46</f>
        <v>632.67030823683956</v>
      </c>
      <c r="O46" s="1"/>
    </row>
    <row r="47" spans="1:15" x14ac:dyDescent="0.45">
      <c r="A47" t="s">
        <v>77</v>
      </c>
      <c r="B47" t="s">
        <v>8</v>
      </c>
      <c r="C47" t="s">
        <v>28</v>
      </c>
      <c r="D47" s="1">
        <f t="shared" si="0"/>
        <v>114714.96149626799</v>
      </c>
      <c r="E47" s="1">
        <v>26751.270165442998</v>
      </c>
      <c r="F47" s="1">
        <v>5080.7235535909804</v>
      </c>
      <c r="G47" s="1">
        <v>6545.9351914041799</v>
      </c>
      <c r="H47" s="1">
        <v>53780.354807563199</v>
      </c>
      <c r="I47" s="1">
        <v>87963.691330825008</v>
      </c>
      <c r="J47" s="1">
        <v>60934.6066887048</v>
      </c>
      <c r="K47" s="2">
        <f>H47/(H47+J47)</f>
        <v>0.46881726765268389</v>
      </c>
      <c r="L47" s="2">
        <f>G47/(H47+J47)</f>
        <v>5.7062610718107053E-2</v>
      </c>
      <c r="M47">
        <f>L47*F47</f>
        <v>289.91935030487963</v>
      </c>
      <c r="O47" s="1"/>
    </row>
    <row r="48" spans="1:15" x14ac:dyDescent="0.45">
      <c r="D48" s="1"/>
      <c r="M48">
        <f>(M42+M44+M46)/(F42+F44+F46)</f>
        <v>0.1234712440770598</v>
      </c>
      <c r="N48">
        <f>(G42+G44+G46)/(H42+J42+H44+J44+H46+J46)</f>
        <v>0.10989421975861635</v>
      </c>
      <c r="O48" s="1"/>
    </row>
    <row r="49" spans="1:15" x14ac:dyDescent="0.45">
      <c r="D49" s="1"/>
      <c r="I49" s="1">
        <v>0</v>
      </c>
      <c r="M49">
        <f>(M43+M45+M47)/(F43+F45+F47)</f>
        <v>0.10147913578452913</v>
      </c>
      <c r="N49">
        <f>(G43+G45+G47)/(H43+J43+H45+J45+H47+J47)</f>
        <v>8.2883185421529559E-2</v>
      </c>
      <c r="O49" s="1"/>
    </row>
    <row r="50" spans="1:15" x14ac:dyDescent="0.45">
      <c r="A50" t="s">
        <v>78</v>
      </c>
      <c r="B50" t="s">
        <v>8</v>
      </c>
      <c r="C50" t="s">
        <v>105</v>
      </c>
      <c r="D50" s="1">
        <f t="shared" si="0"/>
        <v>18789.555953999999</v>
      </c>
      <c r="E50" s="1">
        <v>6641.9462359999998</v>
      </c>
      <c r="F50" s="1">
        <v>2584.0923939999898</v>
      </c>
      <c r="G50" s="1">
        <v>2872.9058559999999</v>
      </c>
      <c r="H50" s="1">
        <v>11422.888584</v>
      </c>
      <c r="I50" s="1">
        <v>12147.609718</v>
      </c>
      <c r="J50" s="1">
        <v>7366.6673700000001</v>
      </c>
      <c r="K50" s="2">
        <f>H50/(H50+J50)</f>
        <v>0.60793818714849657</v>
      </c>
      <c r="L50" s="2">
        <f>G50/(H50+J50)</f>
        <v>0.15289908197050306</v>
      </c>
      <c r="O50" s="1"/>
    </row>
    <row r="51" spans="1:15" x14ac:dyDescent="0.45">
      <c r="A51" t="s">
        <v>77</v>
      </c>
      <c r="B51" t="s">
        <v>8</v>
      </c>
      <c r="C51" t="s">
        <v>31</v>
      </c>
      <c r="D51" s="1">
        <f t="shared" si="0"/>
        <v>18610.019500928571</v>
      </c>
      <c r="E51" s="1">
        <v>3233.0761381399998</v>
      </c>
      <c r="F51" s="1">
        <v>5929.5346897976397</v>
      </c>
      <c r="G51" s="1">
        <v>2140.8255737496602</v>
      </c>
      <c r="H51" s="1">
        <v>11348.972282323601</v>
      </c>
      <c r="I51" s="1">
        <v>15376.943362788599</v>
      </c>
      <c r="J51" s="1">
        <v>7261.0472186049701</v>
      </c>
      <c r="K51" s="2">
        <f t="shared" si="1"/>
        <v>0.60983129446787143</v>
      </c>
      <c r="L51" s="2">
        <f t="shared" si="2"/>
        <v>0.11503618110893656</v>
      </c>
      <c r="O51" s="1"/>
    </row>
    <row r="52" spans="1:15" x14ac:dyDescent="0.45">
      <c r="D52" s="1"/>
      <c r="I52" s="1">
        <v>0</v>
      </c>
      <c r="O52" s="1"/>
    </row>
    <row r="53" spans="1:15" x14ac:dyDescent="0.45">
      <c r="A53" t="s">
        <v>78</v>
      </c>
      <c r="B53" t="s">
        <v>8</v>
      </c>
      <c r="C53" t="s">
        <v>100</v>
      </c>
      <c r="D53" s="1">
        <f t="shared" si="0"/>
        <v>111147.547481</v>
      </c>
      <c r="E53" s="1">
        <v>50239.764453999996</v>
      </c>
      <c r="F53" s="1">
        <v>5302.0230940000001</v>
      </c>
      <c r="G53" s="1">
        <v>9106.8196609999795</v>
      </c>
      <c r="H53" s="1">
        <v>54729.630050999898</v>
      </c>
      <c r="I53" s="1">
        <v>60907.783027000005</v>
      </c>
      <c r="J53" s="1">
        <v>56417.917430000103</v>
      </c>
      <c r="K53" s="2">
        <f t="shared" si="1"/>
        <v>0.49240519733785038</v>
      </c>
      <c r="L53" s="2">
        <f t="shared" si="2"/>
        <v>8.1934508384512356E-2</v>
      </c>
      <c r="O53" s="1"/>
    </row>
    <row r="54" spans="1:15" x14ac:dyDescent="0.45">
      <c r="A54" t="s">
        <v>77</v>
      </c>
      <c r="B54" t="s">
        <v>8</v>
      </c>
      <c r="C54" t="s">
        <v>55</v>
      </c>
      <c r="D54" s="1">
        <f t="shared" si="0"/>
        <v>107040.1614958782</v>
      </c>
      <c r="E54" s="1">
        <v>47733.378687299999</v>
      </c>
      <c r="F54" s="1">
        <v>4833.1042959711403</v>
      </c>
      <c r="G54" s="1">
        <v>9502.6422149955906</v>
      </c>
      <c r="H54" s="1">
        <v>58674.158442366599</v>
      </c>
      <c r="I54" s="1">
        <v>59306.782808577998</v>
      </c>
      <c r="J54" s="1">
        <v>48366.003053511602</v>
      </c>
      <c r="K54" s="2">
        <f t="shared" si="1"/>
        <v>0.54815087741273605</v>
      </c>
      <c r="L54" s="2">
        <f t="shared" si="2"/>
        <v>8.8776418889852937E-2</v>
      </c>
      <c r="O54" s="1"/>
    </row>
    <row r="55" spans="1:15" x14ac:dyDescent="0.45">
      <c r="A55" t="s">
        <v>77</v>
      </c>
      <c r="B55" t="s">
        <v>8</v>
      </c>
      <c r="C55" t="s">
        <v>69</v>
      </c>
      <c r="D55" s="1">
        <f t="shared" si="0"/>
        <v>34344.7299999811</v>
      </c>
      <c r="E55" s="1">
        <v>3073.8291912299901</v>
      </c>
      <c r="F55" s="1">
        <v>1218.91497375725</v>
      </c>
      <c r="G55" s="1">
        <v>1317.8666927885699</v>
      </c>
      <c r="H55" s="1">
        <v>15068.1229805475</v>
      </c>
      <c r="I55" s="1">
        <v>31270.900808751212</v>
      </c>
      <c r="J55" s="1">
        <v>19276.607019433599</v>
      </c>
      <c r="K55" s="2">
        <f>H55/(H55+J55)</f>
        <v>0.43873173498687545</v>
      </c>
      <c r="L55" s="2">
        <f>G55/(H55+J55)</f>
        <v>3.8371729601289491E-2</v>
      </c>
      <c r="O55" s="1"/>
    </row>
    <row r="56" spans="1:15" x14ac:dyDescent="0.45">
      <c r="D56" s="1"/>
      <c r="I56" s="1">
        <v>0</v>
      </c>
      <c r="O56" s="1"/>
    </row>
    <row r="57" spans="1:15" x14ac:dyDescent="0.45">
      <c r="A57" t="s">
        <v>78</v>
      </c>
      <c r="B57" t="s">
        <v>8</v>
      </c>
      <c r="C57" t="s">
        <v>49</v>
      </c>
      <c r="D57" s="1">
        <f t="shared" si="0"/>
        <v>283200.11350400001</v>
      </c>
      <c r="E57" s="1">
        <v>219166.19594999999</v>
      </c>
      <c r="F57" s="1">
        <v>4395.6044789999996</v>
      </c>
      <c r="G57" s="1">
        <v>31115.227698999999</v>
      </c>
      <c r="H57" s="1">
        <v>154843.390231</v>
      </c>
      <c r="I57" s="1">
        <v>64033.917554000014</v>
      </c>
      <c r="J57" s="1">
        <v>128356.723273</v>
      </c>
      <c r="K57" s="2">
        <f t="shared" si="1"/>
        <v>0.54676316444630568</v>
      </c>
      <c r="L57" s="2">
        <f t="shared" si="2"/>
        <v>0.10987011026943151</v>
      </c>
      <c r="O57" s="1"/>
    </row>
    <row r="58" spans="1:15" x14ac:dyDescent="0.45">
      <c r="A58" t="s">
        <v>77</v>
      </c>
      <c r="B58" t="s">
        <v>8</v>
      </c>
      <c r="C58" t="s">
        <v>49</v>
      </c>
      <c r="D58" s="1">
        <f t="shared" si="0"/>
        <v>284895.42854905396</v>
      </c>
      <c r="E58" s="1">
        <v>201348.25609146999</v>
      </c>
      <c r="F58" s="1">
        <v>3866.3452018867101</v>
      </c>
      <c r="G58" s="1">
        <v>28936.101085757498</v>
      </c>
      <c r="H58" s="1">
        <v>161048.89573572899</v>
      </c>
      <c r="I58" s="1">
        <v>83547.172457584034</v>
      </c>
      <c r="J58" s="1">
        <v>123846.532813325</v>
      </c>
      <c r="K58" s="2">
        <f>H58/(H58+J58)</f>
        <v>0.56529125987010775</v>
      </c>
      <c r="L58" s="2">
        <f>G58/(H58+J58)</f>
        <v>0.10156744610865251</v>
      </c>
      <c r="O58" s="1"/>
    </row>
    <row r="59" spans="1:15" x14ac:dyDescent="0.45">
      <c r="D59" s="1"/>
      <c r="I59" s="1">
        <v>0</v>
      </c>
      <c r="O59" s="1"/>
    </row>
    <row r="60" spans="1:15" x14ac:dyDescent="0.45">
      <c r="A60" t="s">
        <v>78</v>
      </c>
      <c r="B60" t="s">
        <v>8</v>
      </c>
      <c r="C60" t="s">
        <v>83</v>
      </c>
      <c r="D60" s="1">
        <f t="shared" si="0"/>
        <v>229120.18471899902</v>
      </c>
      <c r="E60" s="1">
        <v>125579.872808</v>
      </c>
      <c r="F60" s="1">
        <v>1889.2479169999999</v>
      </c>
      <c r="G60" s="1">
        <v>9455.7426579999992</v>
      </c>
      <c r="H60" s="1">
        <v>85818.649315000002</v>
      </c>
      <c r="I60" s="1">
        <v>103540.31191099899</v>
      </c>
      <c r="J60" s="1">
        <v>143301.53540399901</v>
      </c>
      <c r="K60" s="2">
        <f>H60/(H60+J60)</f>
        <v>0.37455735041524596</v>
      </c>
      <c r="L60" s="2">
        <f>G60/(H60+J60)</f>
        <v>4.1269793272892354E-2</v>
      </c>
      <c r="O60" s="1"/>
    </row>
    <row r="61" spans="1:15" x14ac:dyDescent="0.45">
      <c r="A61" t="s">
        <v>77</v>
      </c>
      <c r="B61" t="s">
        <v>8</v>
      </c>
      <c r="C61" t="s">
        <v>26</v>
      </c>
      <c r="D61" s="1">
        <f t="shared" si="0"/>
        <v>174508.50598883972</v>
      </c>
      <c r="E61" s="1">
        <v>119697.4411787</v>
      </c>
      <c r="F61" s="1">
        <v>1381.7476664379301</v>
      </c>
      <c r="G61" s="1">
        <v>4488.1355203168496</v>
      </c>
      <c r="H61" s="1">
        <v>51610.323929495702</v>
      </c>
      <c r="I61" s="1">
        <v>54811.064810138996</v>
      </c>
      <c r="J61" s="1">
        <v>122898.18205934401</v>
      </c>
      <c r="K61" s="2">
        <f>H61/(H61+J61)</f>
        <v>0.29574675249810639</v>
      </c>
      <c r="L61" s="2">
        <f>G61/(H61+J61)</f>
        <v>2.5718720671437514E-2</v>
      </c>
      <c r="O61" s="1"/>
    </row>
    <row r="62" spans="1:15" x14ac:dyDescent="0.45">
      <c r="D62" s="1"/>
      <c r="I62" s="1">
        <v>0</v>
      </c>
      <c r="O62" s="1"/>
    </row>
    <row r="63" spans="1:15" x14ac:dyDescent="0.45">
      <c r="A63" t="s">
        <v>78</v>
      </c>
      <c r="B63" t="s">
        <v>8</v>
      </c>
      <c r="C63" t="s">
        <v>82</v>
      </c>
      <c r="D63" s="1">
        <f t="shared" si="0"/>
        <v>250198.47426699911</v>
      </c>
      <c r="E63" s="1">
        <v>223085.22193099899</v>
      </c>
      <c r="F63" s="1">
        <v>1538.6257719999901</v>
      </c>
      <c r="G63" s="1">
        <v>15599.1097889999</v>
      </c>
      <c r="H63" s="1">
        <v>75109.881048000098</v>
      </c>
      <c r="I63" s="1">
        <v>27113.252336000005</v>
      </c>
      <c r="J63" s="1">
        <v>175088.59321899901</v>
      </c>
      <c r="K63" s="2">
        <f t="shared" ref="K63:K86" si="5">H63/(H63+J63)</f>
        <v>0.30020119534320838</v>
      </c>
      <c r="L63" s="2">
        <f t="shared" ref="L63:L86" si="6">G63/(H63+J63)</f>
        <v>6.2346942101466699E-2</v>
      </c>
      <c r="O63" s="1"/>
    </row>
    <row r="64" spans="1:15" x14ac:dyDescent="0.45">
      <c r="A64" t="s">
        <v>77</v>
      </c>
      <c r="B64" t="s">
        <v>8</v>
      </c>
      <c r="C64" t="s">
        <v>65</v>
      </c>
      <c r="D64" s="1">
        <f t="shared" si="0"/>
        <v>261550.33152304759</v>
      </c>
      <c r="E64" s="1">
        <v>231621.675449</v>
      </c>
      <c r="F64" s="1">
        <v>1479.5388448850999</v>
      </c>
      <c r="G64" s="1">
        <v>10568.6652015646</v>
      </c>
      <c r="H64" s="1">
        <v>67876.895331437598</v>
      </c>
      <c r="I64" s="1">
        <v>29928.656074047991</v>
      </c>
      <c r="J64" s="1">
        <v>193673.43619161</v>
      </c>
      <c r="K64" s="2">
        <f t="shared" si="5"/>
        <v>0.25951752741501055</v>
      </c>
      <c r="L64" s="2">
        <f t="shared" si="6"/>
        <v>4.0407768325207795E-2</v>
      </c>
      <c r="O64" s="1"/>
    </row>
    <row r="65" spans="1:15" x14ac:dyDescent="0.45">
      <c r="D65" s="1"/>
      <c r="I65" s="1">
        <v>0</v>
      </c>
      <c r="O65" s="1"/>
    </row>
    <row r="66" spans="1:15" x14ac:dyDescent="0.45">
      <c r="A66" t="s">
        <v>78</v>
      </c>
      <c r="B66" t="s">
        <v>8</v>
      </c>
      <c r="C66" t="s">
        <v>106</v>
      </c>
      <c r="D66" s="1">
        <f t="shared" si="0"/>
        <v>450003.6646759999</v>
      </c>
      <c r="E66" s="1">
        <v>289609.62961</v>
      </c>
      <c r="F66" s="1">
        <v>1369.4790350000001</v>
      </c>
      <c r="G66" s="1">
        <v>4943.6407989999998</v>
      </c>
      <c r="H66" s="1">
        <v>85586.583403999903</v>
      </c>
      <c r="I66" s="1">
        <v>160394.03506599902</v>
      </c>
      <c r="J66" s="1">
        <v>364417.08127199998</v>
      </c>
      <c r="K66" s="2">
        <f t="shared" si="5"/>
        <v>0.19019085870249913</v>
      </c>
      <c r="L66" s="2">
        <f t="shared" si="6"/>
        <v>1.0985778977065427E-2</v>
      </c>
      <c r="O66" s="1"/>
    </row>
    <row r="67" spans="1:15" x14ac:dyDescent="0.45">
      <c r="A67" t="s">
        <v>77</v>
      </c>
      <c r="B67" t="s">
        <v>8</v>
      </c>
      <c r="C67" t="s">
        <v>47</v>
      </c>
      <c r="D67" s="1">
        <f t="shared" si="0"/>
        <v>466741.59147998499</v>
      </c>
      <c r="E67" s="1">
        <v>294393.66379819898</v>
      </c>
      <c r="F67" s="1">
        <v>3377.2473151783402</v>
      </c>
      <c r="G67" s="1">
        <v>5526.5925768881498</v>
      </c>
      <c r="H67" s="1">
        <v>104626.26017479099</v>
      </c>
      <c r="I67" s="1">
        <v>172347.92768178601</v>
      </c>
      <c r="J67" s="1">
        <v>362115.33130519401</v>
      </c>
      <c r="K67" s="2">
        <f>H67/(H67+J67)</f>
        <v>0.22416313884312927</v>
      </c>
      <c r="L67" s="2">
        <f>G67/(H67+J67)</f>
        <v>1.184079730148742E-2</v>
      </c>
      <c r="O67" s="1"/>
    </row>
    <row r="68" spans="1:15" x14ac:dyDescent="0.45">
      <c r="D68" s="1"/>
      <c r="I68" s="1">
        <v>0</v>
      </c>
      <c r="O68" s="1"/>
    </row>
    <row r="69" spans="1:15" x14ac:dyDescent="0.45">
      <c r="A69" t="s">
        <v>78</v>
      </c>
      <c r="B69" t="s">
        <v>8</v>
      </c>
      <c r="C69" t="s">
        <v>109</v>
      </c>
      <c r="D69" s="1">
        <f t="shared" ref="D69:D127" si="7">H69+J69</f>
        <v>200408.21040599901</v>
      </c>
      <c r="E69" s="1">
        <v>104223.31508499999</v>
      </c>
      <c r="F69" s="1">
        <v>914.01921900000002</v>
      </c>
      <c r="G69" s="1">
        <v>9243.4364559999904</v>
      </c>
      <c r="H69" s="1">
        <v>83800.251388000004</v>
      </c>
      <c r="I69" s="1">
        <v>96184.895320999014</v>
      </c>
      <c r="J69" s="1">
        <v>116607.959017999</v>
      </c>
      <c r="K69" s="2">
        <f t="shared" si="5"/>
        <v>0.41814779553308928</v>
      </c>
      <c r="L69" s="2">
        <f t="shared" si="6"/>
        <v>4.6123042749965586E-2</v>
      </c>
      <c r="O69" s="1"/>
    </row>
    <row r="70" spans="1:15" x14ac:dyDescent="0.45">
      <c r="A70" t="s">
        <v>78</v>
      </c>
      <c r="B70" t="s">
        <v>8</v>
      </c>
      <c r="C70" t="s">
        <v>81</v>
      </c>
      <c r="D70" s="1">
        <f t="shared" si="7"/>
        <v>233341.32462599978</v>
      </c>
      <c r="E70" s="1">
        <v>102131.079805</v>
      </c>
      <c r="F70" s="1">
        <v>19363.064694999899</v>
      </c>
      <c r="G70" s="1">
        <v>12919.857518000001</v>
      </c>
      <c r="H70" s="1">
        <v>94228.395948999794</v>
      </c>
      <c r="I70" s="1">
        <v>131210.24482099898</v>
      </c>
      <c r="J70" s="1">
        <v>139112.92867699999</v>
      </c>
      <c r="K70" s="2">
        <f>H70/(H70+J70)</f>
        <v>0.40382215237712121</v>
      </c>
      <c r="L70" s="2">
        <f>G70/(H70+J70)</f>
        <v>5.5368921637468156E-2</v>
      </c>
      <c r="O70" s="1"/>
    </row>
    <row r="71" spans="1:15" x14ac:dyDescent="0.45">
      <c r="A71" t="s">
        <v>77</v>
      </c>
      <c r="B71" t="s">
        <v>8</v>
      </c>
      <c r="C71" t="s">
        <v>73</v>
      </c>
      <c r="D71" s="1">
        <f t="shared" si="7"/>
        <v>205661.34150535421</v>
      </c>
      <c r="E71" s="1">
        <v>170615.16515448899</v>
      </c>
      <c r="F71" s="1">
        <v>1246.3685230992201</v>
      </c>
      <c r="G71" s="1">
        <v>8036.56450280217</v>
      </c>
      <c r="H71" s="1">
        <v>90329.397681453207</v>
      </c>
      <c r="I71" s="1">
        <v>35046.176350866008</v>
      </c>
      <c r="J71" s="1">
        <v>115331.94382390101</v>
      </c>
      <c r="K71" s="2">
        <f>H71/(H71+J71)</f>
        <v>0.4392142782901256</v>
      </c>
      <c r="L71" s="2">
        <f>G71/(H71+J71)</f>
        <v>3.9076690076890047E-2</v>
      </c>
      <c r="O71" s="1"/>
    </row>
    <row r="72" spans="1:15" x14ac:dyDescent="0.45">
      <c r="A72" t="s">
        <v>77</v>
      </c>
      <c r="B72" t="s">
        <v>8</v>
      </c>
      <c r="C72" t="s">
        <v>64</v>
      </c>
      <c r="D72" s="1">
        <f t="shared" si="7"/>
        <v>252595.48450003698</v>
      </c>
      <c r="E72" s="1">
        <v>45330.551910080001</v>
      </c>
      <c r="F72" s="1">
        <v>70473.743957807601</v>
      </c>
      <c r="G72" s="1">
        <v>11716.5663408981</v>
      </c>
      <c r="H72" s="1">
        <v>103395.76372027599</v>
      </c>
      <c r="I72" s="1">
        <v>207264.93258995702</v>
      </c>
      <c r="J72" s="1">
        <v>149199.720779761</v>
      </c>
      <c r="K72" s="2">
        <f>H72/(H72+J72)</f>
        <v>0.40933338109716233</v>
      </c>
      <c r="L72" s="2">
        <f>G72/(H72+J72)</f>
        <v>4.6384702260567866E-2</v>
      </c>
      <c r="O72" s="1"/>
    </row>
    <row r="73" spans="1:15" x14ac:dyDescent="0.45">
      <c r="D73" s="1"/>
      <c r="I73" s="1">
        <v>0</v>
      </c>
      <c r="O73" s="1"/>
    </row>
    <row r="74" spans="1:15" x14ac:dyDescent="0.45">
      <c r="A74" t="s">
        <v>78</v>
      </c>
      <c r="B74" t="s">
        <v>8</v>
      </c>
      <c r="C74" t="s">
        <v>103</v>
      </c>
      <c r="D74" s="1">
        <f t="shared" si="7"/>
        <v>74500.37828499981</v>
      </c>
      <c r="E74" s="1">
        <v>41148.918095000001</v>
      </c>
      <c r="F74" s="1">
        <v>496.016155999999</v>
      </c>
      <c r="G74" s="1">
        <v>4051.820827</v>
      </c>
      <c r="H74" s="1">
        <v>23615.522826999899</v>
      </c>
      <c r="I74" s="1">
        <v>33351.460189999896</v>
      </c>
      <c r="J74" s="1">
        <v>50884.855457999904</v>
      </c>
      <c r="K74" s="2">
        <f t="shared" si="5"/>
        <v>0.31698527404329618</v>
      </c>
      <c r="L74" s="2">
        <f t="shared" si="6"/>
        <v>5.4386580582179531E-2</v>
      </c>
      <c r="O74" s="1"/>
    </row>
    <row r="75" spans="1:15" x14ac:dyDescent="0.45">
      <c r="A75" t="s">
        <v>77</v>
      </c>
      <c r="B75" t="s">
        <v>8</v>
      </c>
      <c r="C75" t="s">
        <v>35</v>
      </c>
      <c r="D75" s="1">
        <f t="shared" si="7"/>
        <v>83112.6019967498</v>
      </c>
      <c r="E75" s="1">
        <v>51771.567825159997</v>
      </c>
      <c r="F75" s="1">
        <v>642.324011830019</v>
      </c>
      <c r="G75" s="1">
        <v>4003.5350220434698</v>
      </c>
      <c r="H75" s="1">
        <v>25542.999812752401</v>
      </c>
      <c r="I75" s="1">
        <v>31341.034171589905</v>
      </c>
      <c r="J75" s="1">
        <v>57569.602183997398</v>
      </c>
      <c r="K75" s="2">
        <f>H75/(H75+J75)</f>
        <v>0.30733004621550997</v>
      </c>
      <c r="L75" s="2">
        <f>G75/(H75+J75)</f>
        <v>4.8170011837675733E-2</v>
      </c>
      <c r="O75" s="1"/>
    </row>
    <row r="76" spans="1:15" x14ac:dyDescent="0.45">
      <c r="D76" s="1"/>
      <c r="I76" s="1">
        <v>0</v>
      </c>
      <c r="O76" s="1"/>
    </row>
    <row r="77" spans="1:15" x14ac:dyDescent="0.45">
      <c r="A77" t="s">
        <v>78</v>
      </c>
      <c r="B77" t="s">
        <v>8</v>
      </c>
      <c r="C77" t="s">
        <v>98</v>
      </c>
      <c r="D77" s="1">
        <f t="shared" si="7"/>
        <v>303319.05302000092</v>
      </c>
      <c r="E77" s="1">
        <v>294097.27500600001</v>
      </c>
      <c r="F77" s="1">
        <v>153.478238</v>
      </c>
      <c r="G77" s="1">
        <v>17547.8583389999</v>
      </c>
      <c r="H77" s="1">
        <v>85590.888341999904</v>
      </c>
      <c r="I77" s="1">
        <v>9221.7780140009709</v>
      </c>
      <c r="J77" s="1">
        <v>217728.16467800099</v>
      </c>
      <c r="K77" s="2">
        <f t="shared" si="5"/>
        <v>0.28218104827182094</v>
      </c>
      <c r="L77" s="2">
        <f t="shared" si="6"/>
        <v>5.7852806028122442E-2</v>
      </c>
      <c r="O77" s="1"/>
    </row>
    <row r="78" spans="1:15" x14ac:dyDescent="0.45">
      <c r="A78" t="s">
        <v>77</v>
      </c>
      <c r="B78" t="s">
        <v>8</v>
      </c>
      <c r="C78" t="s">
        <v>54</v>
      </c>
      <c r="D78" s="1">
        <f t="shared" si="7"/>
        <v>290086.88249066356</v>
      </c>
      <c r="E78" s="1">
        <v>275303.01165076601</v>
      </c>
      <c r="F78" s="1">
        <v>22.3590615199507</v>
      </c>
      <c r="G78" s="1">
        <v>13453.3058996905</v>
      </c>
      <c r="H78" s="1">
        <v>83645.457134871598</v>
      </c>
      <c r="I78" s="1">
        <v>14783.870839898009</v>
      </c>
      <c r="J78" s="1">
        <v>206441.42535579199</v>
      </c>
      <c r="K78" s="2">
        <f>H78/(H78+J78)</f>
        <v>0.28834622378198616</v>
      </c>
      <c r="L78" s="2">
        <f>G78/(H78+J78)</f>
        <v>4.6376815746308329E-2</v>
      </c>
      <c r="O78" s="1"/>
    </row>
    <row r="79" spans="1:15" x14ac:dyDescent="0.45">
      <c r="D79" s="1"/>
      <c r="I79" s="1">
        <v>0</v>
      </c>
      <c r="O79" s="1"/>
    </row>
    <row r="80" spans="1:15" x14ac:dyDescent="0.45">
      <c r="A80" t="s">
        <v>78</v>
      </c>
      <c r="B80" t="s">
        <v>8</v>
      </c>
      <c r="C80" t="s">
        <v>46</v>
      </c>
      <c r="D80" s="1">
        <f t="shared" si="7"/>
        <v>167721.78615099902</v>
      </c>
      <c r="E80" s="1">
        <v>138000.04898200001</v>
      </c>
      <c r="F80" s="1">
        <v>72.347762000000003</v>
      </c>
      <c r="G80" s="1">
        <v>3931.9449989999998</v>
      </c>
      <c r="H80" s="1">
        <v>36469.444521999998</v>
      </c>
      <c r="I80" s="1">
        <v>29721.737169</v>
      </c>
      <c r="J80" s="1">
        <v>131252.34162899901</v>
      </c>
      <c r="K80" s="2">
        <f t="shared" si="5"/>
        <v>0.21744011531791554</v>
      </c>
      <c r="L80" s="2">
        <f t="shared" si="6"/>
        <v>2.3443257368247265E-2</v>
      </c>
      <c r="O80" s="1"/>
    </row>
    <row r="81" spans="1:15" x14ac:dyDescent="0.45">
      <c r="A81" t="s">
        <v>77</v>
      </c>
      <c r="B81" t="s">
        <v>8</v>
      </c>
      <c r="C81" t="s">
        <v>46</v>
      </c>
      <c r="D81" s="1">
        <f t="shared" si="7"/>
        <v>163215.5859714805</v>
      </c>
      <c r="E81" s="1">
        <v>142403.66360643</v>
      </c>
      <c r="F81" s="1">
        <v>26.528959232873401</v>
      </c>
      <c r="G81" s="1">
        <v>2405.0445451625601</v>
      </c>
      <c r="H81" s="1">
        <v>30484.859564134498</v>
      </c>
      <c r="I81" s="1">
        <v>20811.922365050006</v>
      </c>
      <c r="J81" s="1">
        <v>132730.726407346</v>
      </c>
      <c r="K81" s="2">
        <f t="shared" si="5"/>
        <v>0.18677664502862659</v>
      </c>
      <c r="L81" s="2">
        <f t="shared" si="6"/>
        <v>1.4735385293306523E-2</v>
      </c>
      <c r="O81" s="1"/>
    </row>
    <row r="82" spans="1:15" x14ac:dyDescent="0.45">
      <c r="D82" s="1"/>
      <c r="I82" s="1">
        <v>0</v>
      </c>
      <c r="O82" s="1"/>
    </row>
    <row r="83" spans="1:15" x14ac:dyDescent="0.45">
      <c r="A83" t="s">
        <v>78</v>
      </c>
      <c r="B83" t="s">
        <v>8</v>
      </c>
      <c r="C83" t="s">
        <v>96</v>
      </c>
      <c r="D83" s="1">
        <f t="shared" si="7"/>
        <v>9689.4347799999996</v>
      </c>
      <c r="E83" s="1">
        <v>9689.4345699999994</v>
      </c>
      <c r="F83" s="1">
        <v>2.1000000000000001E-4</v>
      </c>
      <c r="G83" s="1">
        <v>0</v>
      </c>
      <c r="H83" s="1">
        <v>0</v>
      </c>
      <c r="I83" s="1">
        <v>2.1000000015192199E-4</v>
      </c>
      <c r="J83" s="1">
        <v>9689.4347799999996</v>
      </c>
      <c r="K83" s="2">
        <f>H83/(H83+J83)</f>
        <v>0</v>
      </c>
      <c r="L83" s="2">
        <f>G83/(H83+J83)</f>
        <v>0</v>
      </c>
      <c r="O83" s="1"/>
    </row>
    <row r="84" spans="1:15" x14ac:dyDescent="0.45">
      <c r="A84" t="s">
        <v>77</v>
      </c>
      <c r="B84" t="s">
        <v>8</v>
      </c>
      <c r="C84" t="s">
        <v>36</v>
      </c>
      <c r="D84" s="1">
        <f t="shared" si="7"/>
        <v>9126.1598209999993</v>
      </c>
      <c r="E84" s="1">
        <v>9126.1598209999993</v>
      </c>
      <c r="F84" s="1">
        <v>0</v>
      </c>
      <c r="G84" s="1">
        <v>0</v>
      </c>
      <c r="H84" s="1">
        <v>0</v>
      </c>
      <c r="I84" s="1">
        <v>0</v>
      </c>
      <c r="J84" s="1">
        <v>9126.1598209999993</v>
      </c>
      <c r="K84" s="2">
        <f t="shared" si="5"/>
        <v>0</v>
      </c>
      <c r="L84" s="2">
        <f t="shared" si="6"/>
        <v>0</v>
      </c>
      <c r="O84" s="1"/>
    </row>
    <row r="85" spans="1:15" x14ac:dyDescent="0.45">
      <c r="D85" s="1"/>
      <c r="I85" s="1">
        <v>0</v>
      </c>
      <c r="O85" s="1"/>
    </row>
    <row r="86" spans="1:15" x14ac:dyDescent="0.45">
      <c r="A86" t="s">
        <v>78</v>
      </c>
      <c r="B86" t="s">
        <v>8</v>
      </c>
      <c r="C86" t="s">
        <v>58</v>
      </c>
      <c r="D86" s="1">
        <f t="shared" si="7"/>
        <v>2835592.0114500001</v>
      </c>
      <c r="E86" s="1">
        <v>0</v>
      </c>
      <c r="F86" s="1">
        <v>0</v>
      </c>
      <c r="G86" s="1">
        <v>443883.52690499998</v>
      </c>
      <c r="H86" s="1">
        <v>2835592.0114500001</v>
      </c>
      <c r="I86" s="1">
        <v>0</v>
      </c>
      <c r="J86" s="1">
        <v>0</v>
      </c>
      <c r="K86" s="2">
        <f t="shared" si="5"/>
        <v>1</v>
      </c>
      <c r="L86" s="2">
        <f t="shared" si="6"/>
        <v>0.1565399835775447</v>
      </c>
      <c r="O86" s="1"/>
    </row>
    <row r="87" spans="1:15" x14ac:dyDescent="0.45">
      <c r="A87" t="s">
        <v>77</v>
      </c>
      <c r="B87" t="s">
        <v>8</v>
      </c>
      <c r="C87" t="s">
        <v>58</v>
      </c>
      <c r="D87" s="1">
        <f t="shared" si="7"/>
        <v>2883226.1729821302</v>
      </c>
      <c r="E87" s="1">
        <v>0</v>
      </c>
      <c r="F87" s="1">
        <v>0</v>
      </c>
      <c r="G87" s="1">
        <v>428075.10121439298</v>
      </c>
      <c r="H87" s="1">
        <v>2883226.1729821302</v>
      </c>
      <c r="I87" s="1">
        <v>0</v>
      </c>
      <c r="J87" s="1">
        <v>0</v>
      </c>
      <c r="K87" s="2">
        <f>H87/(H87+J87)</f>
        <v>1</v>
      </c>
      <c r="L87" s="2">
        <f>G87/(H87+J87)</f>
        <v>0.14847087100753997</v>
      </c>
      <c r="O87" s="1"/>
    </row>
    <row r="88" spans="1:15" x14ac:dyDescent="0.45">
      <c r="D88" s="1"/>
    </row>
    <row r="89" spans="1:15" x14ac:dyDescent="0.45">
      <c r="A89" t="s">
        <v>78</v>
      </c>
      <c r="B89" t="s">
        <v>8</v>
      </c>
      <c r="C89" t="s">
        <v>110</v>
      </c>
      <c r="D89" s="1">
        <f t="shared" si="7"/>
        <v>121837.44721600029</v>
      </c>
      <c r="E89" s="1">
        <v>27238.262423</v>
      </c>
      <c r="F89" s="1">
        <v>50186.4279189999</v>
      </c>
      <c r="G89" s="1">
        <v>18885.980373999999</v>
      </c>
      <c r="H89" s="1">
        <v>72626.0008929998</v>
      </c>
      <c r="I89" s="1">
        <v>94599.184792999993</v>
      </c>
      <c r="J89" s="1">
        <v>49211.446323000499</v>
      </c>
      <c r="K89" s="2">
        <f>H89/(H89+J89)</f>
        <v>0.59608931861683156</v>
      </c>
      <c r="L89" s="2">
        <f>G89/(H89+J89)</f>
        <v>0.15500965266054753</v>
      </c>
      <c r="O89" s="1"/>
    </row>
    <row r="90" spans="1:15" x14ac:dyDescent="0.45">
      <c r="A90" t="s">
        <v>77</v>
      </c>
      <c r="B90" t="s">
        <v>8</v>
      </c>
      <c r="C90" t="s">
        <v>32</v>
      </c>
      <c r="D90" s="1">
        <f t="shared" si="7"/>
        <v>32101.2214997966</v>
      </c>
      <c r="E90" s="1">
        <v>3508.6525797519998</v>
      </c>
      <c r="F90" s="1">
        <v>2252.4287838977798</v>
      </c>
      <c r="G90" s="1">
        <v>4405.1799940819401</v>
      </c>
      <c r="H90" s="1">
        <v>18645.698680447898</v>
      </c>
      <c r="I90" s="1">
        <v>28592.568920044698</v>
      </c>
      <c r="J90" s="1">
        <v>13455.5228193487</v>
      </c>
      <c r="K90" s="2">
        <f>H90/(H90+J90)</f>
        <v>0.5808407845341973</v>
      </c>
      <c r="L90" s="2">
        <f>G90/(H90+J90)</f>
        <v>0.13722779969945542</v>
      </c>
      <c r="M90" s="1">
        <f>L90*F90</f>
        <v>309.09584599401251</v>
      </c>
      <c r="O90" s="1"/>
    </row>
    <row r="91" spans="1:15" x14ac:dyDescent="0.45">
      <c r="A91" t="s">
        <v>77</v>
      </c>
      <c r="B91" t="s">
        <v>8</v>
      </c>
      <c r="C91" t="s">
        <v>60</v>
      </c>
      <c r="D91" s="1">
        <f t="shared" si="7"/>
        <v>49951.983999433302</v>
      </c>
      <c r="E91" s="1">
        <v>5700.22807791999</v>
      </c>
      <c r="F91" s="1">
        <v>23692.2926811865</v>
      </c>
      <c r="G91" s="1">
        <v>11141.7881521529</v>
      </c>
      <c r="H91" s="1">
        <v>34373.634592273898</v>
      </c>
      <c r="I91" s="1">
        <v>44251.75592151341</v>
      </c>
      <c r="J91" s="1">
        <v>15578.3494071594</v>
      </c>
      <c r="K91" s="2">
        <f>H91/(H91+J91)</f>
        <v>0.68813352023542973</v>
      </c>
      <c r="L91" s="2">
        <f>G91/(H91+J91)</f>
        <v>0.22304996238546404</v>
      </c>
      <c r="M91" s="1">
        <f t="shared" ref="M91:M93" si="8">L91*F91</f>
        <v>5284.5649913640536</v>
      </c>
      <c r="O91" s="1"/>
    </row>
    <row r="92" spans="1:15" x14ac:dyDescent="0.45">
      <c r="A92" t="s">
        <v>77</v>
      </c>
      <c r="B92" t="s">
        <v>8</v>
      </c>
      <c r="C92" t="s">
        <v>72</v>
      </c>
      <c r="D92" s="1">
        <f t="shared" si="7"/>
        <v>38161.572499612499</v>
      </c>
      <c r="E92" s="1">
        <v>13671.941230017001</v>
      </c>
      <c r="F92" s="1">
        <v>7975.46744117453</v>
      </c>
      <c r="G92" s="1">
        <v>1891.59401827444</v>
      </c>
      <c r="H92" s="1">
        <v>20948.2225630004</v>
      </c>
      <c r="I92" s="1">
        <v>24489.631269595498</v>
      </c>
      <c r="J92" s="1">
        <v>17213.3499366121</v>
      </c>
      <c r="K92" s="2">
        <f>H92/(H92+J92)</f>
        <v>0.54893499378761479</v>
      </c>
      <c r="L92" s="2">
        <f>G92/(H92+J92)</f>
        <v>4.9568031251690368E-2</v>
      </c>
      <c r="M92" s="1">
        <f t="shared" si="8"/>
        <v>395.3282193709781</v>
      </c>
      <c r="O92" s="1"/>
    </row>
    <row r="93" spans="1:15" x14ac:dyDescent="0.45">
      <c r="A93" t="s">
        <v>77</v>
      </c>
      <c r="B93" t="s">
        <v>8</v>
      </c>
      <c r="C93" t="s">
        <v>51</v>
      </c>
      <c r="D93" s="1">
        <f t="shared" si="7"/>
        <v>38208.169500819902</v>
      </c>
      <c r="E93" s="1">
        <v>14563.895764999999</v>
      </c>
      <c r="F93" s="1">
        <v>3647.8736353929899</v>
      </c>
      <c r="G93" s="1">
        <v>1422.2435696129201</v>
      </c>
      <c r="H93" s="1">
        <v>18736.950875158898</v>
      </c>
      <c r="I93" s="1">
        <v>23644.273735819901</v>
      </c>
      <c r="J93" s="1">
        <v>19471.218625661</v>
      </c>
      <c r="K93" s="2">
        <f>H93/(H93+J93)</f>
        <v>0.4903912205152049</v>
      </c>
      <c r="L93" s="2">
        <f>G93/(H93+J93)</f>
        <v>3.7223546382728449E-2</v>
      </c>
      <c r="M93" s="1">
        <f t="shared" si="8"/>
        <v>135.7867934653832</v>
      </c>
      <c r="O93" s="1"/>
    </row>
    <row r="94" spans="1:15" x14ac:dyDescent="0.45">
      <c r="A94" t="s">
        <v>115</v>
      </c>
      <c r="D94" s="1">
        <f>SUM(D90:D93)</f>
        <v>158422.94749966229</v>
      </c>
      <c r="E94" s="1">
        <f t="shared" ref="E94:J94" si="9">SUM(E90:E93)</f>
        <v>37444.717652688989</v>
      </c>
      <c r="F94" s="1">
        <f t="shared" si="9"/>
        <v>37568.062541651801</v>
      </c>
      <c r="G94" s="1">
        <f t="shared" si="9"/>
        <v>18860.805734122201</v>
      </c>
      <c r="H94" s="1">
        <f t="shared" si="9"/>
        <v>92704.506710881091</v>
      </c>
      <c r="I94" s="1">
        <f t="shared" si="9"/>
        <v>120978.2298469735</v>
      </c>
      <c r="J94" s="1">
        <f t="shared" si="9"/>
        <v>65718.440788781198</v>
      </c>
      <c r="K94" s="2">
        <f>H94/(H94+J94)</f>
        <v>0.58517095013068554</v>
      </c>
      <c r="L94" s="2">
        <f>G94/(H94+J94)</f>
        <v>0.11905349592212584</v>
      </c>
      <c r="M94">
        <f>SUM(M90:M93)/SUM(F90:F93)</f>
        <v>0.16303145373557323</v>
      </c>
      <c r="O94" s="1"/>
    </row>
    <row r="95" spans="1:15" x14ac:dyDescent="0.45">
      <c r="D95" s="1"/>
    </row>
    <row r="96" spans="1:15" x14ac:dyDescent="0.45">
      <c r="A96" t="s">
        <v>78</v>
      </c>
      <c r="B96" t="s">
        <v>8</v>
      </c>
      <c r="C96" t="s">
        <v>107</v>
      </c>
      <c r="D96" s="1">
        <f t="shared" si="7"/>
        <v>90028.142919999897</v>
      </c>
      <c r="E96" s="1">
        <v>4785.2858740000001</v>
      </c>
      <c r="F96" s="1">
        <v>49432.323046999903</v>
      </c>
      <c r="G96" s="1">
        <v>19707.959963000001</v>
      </c>
      <c r="H96" s="1">
        <v>53668.226416999903</v>
      </c>
      <c r="I96" s="1">
        <v>85242.857046000005</v>
      </c>
      <c r="J96" s="1">
        <v>36359.916503</v>
      </c>
      <c r="K96" s="2">
        <f>H96/(H96+J96)</f>
        <v>0.59612721840425098</v>
      </c>
      <c r="L96" s="2">
        <f>G96/(H96+J96)</f>
        <v>0.21890888030993524</v>
      </c>
      <c r="O96" s="1"/>
    </row>
    <row r="97" spans="1:15" x14ac:dyDescent="0.45">
      <c r="A97" t="s">
        <v>77</v>
      </c>
      <c r="B97" t="s">
        <v>8</v>
      </c>
      <c r="C97" t="s">
        <v>70</v>
      </c>
      <c r="D97" s="1">
        <f t="shared" si="7"/>
        <v>91787.8670012371</v>
      </c>
      <c r="E97" s="1">
        <v>7194.6320583899997</v>
      </c>
      <c r="F97" s="1">
        <v>42023.977754667198</v>
      </c>
      <c r="G97" s="1">
        <v>20640.798143203599</v>
      </c>
      <c r="H97" s="1">
        <v>57599.7045229465</v>
      </c>
      <c r="I97" s="1">
        <v>84593.234942847208</v>
      </c>
      <c r="J97" s="1">
        <v>34188.1624782906</v>
      </c>
      <c r="K97" s="2">
        <f>H97/(H97+J97)</f>
        <v>0.62753070100398112</v>
      </c>
      <c r="L97" s="2">
        <f>G97/(H97+J97)</f>
        <v>0.22487501690093101</v>
      </c>
      <c r="O97" s="1"/>
    </row>
    <row r="98" spans="1:15" x14ac:dyDescent="0.45">
      <c r="D98" s="1"/>
    </row>
    <row r="99" spans="1:15" x14ac:dyDescent="0.45">
      <c r="A99" t="s">
        <v>78</v>
      </c>
      <c r="B99" t="s">
        <v>8</v>
      </c>
      <c r="C99" t="s">
        <v>92</v>
      </c>
      <c r="D99" s="1">
        <f t="shared" si="7"/>
        <v>301112.54808499897</v>
      </c>
      <c r="E99" s="1">
        <v>108136.89014800001</v>
      </c>
      <c r="F99" s="1">
        <v>18209.633294999901</v>
      </c>
      <c r="G99" s="1">
        <v>19043.904489999899</v>
      </c>
      <c r="H99" s="1">
        <v>175668.91347699999</v>
      </c>
      <c r="I99" s="1">
        <v>192975.65793700001</v>
      </c>
      <c r="J99" s="1">
        <v>125443.634607999</v>
      </c>
      <c r="K99" s="2">
        <f>H99/(H99+J99)</f>
        <v>0.58339951155875325</v>
      </c>
      <c r="L99" s="2">
        <f>G99/(H99+J99)</f>
        <v>6.3245137444833843E-2</v>
      </c>
      <c r="O99" s="1"/>
    </row>
    <row r="100" spans="1:15" x14ac:dyDescent="0.45">
      <c r="A100" t="s">
        <v>77</v>
      </c>
      <c r="B100" t="s">
        <v>8</v>
      </c>
      <c r="C100" t="s">
        <v>50</v>
      </c>
      <c r="D100" s="1">
        <f t="shared" si="7"/>
        <v>93096.694501164107</v>
      </c>
      <c r="E100" s="1">
        <v>53467.162556782001</v>
      </c>
      <c r="F100" s="1">
        <v>3316.6175551381202</v>
      </c>
      <c r="G100" s="1">
        <v>2385.0794907593099</v>
      </c>
      <c r="H100" s="1">
        <v>54780.151834097298</v>
      </c>
      <c r="I100" s="1">
        <v>39629.531944382092</v>
      </c>
      <c r="J100" s="1">
        <v>38316.542667066802</v>
      </c>
      <c r="K100" s="2">
        <f>H100/(H100+J100)</f>
        <v>0.58842209304662596</v>
      </c>
      <c r="L100" s="2">
        <f>G100/(H100+J100)</f>
        <v>2.5619378899961763E-2</v>
      </c>
      <c r="O100" s="1"/>
    </row>
    <row r="101" spans="1:15" x14ac:dyDescent="0.45">
      <c r="A101" t="s">
        <v>77</v>
      </c>
      <c r="B101" t="s">
        <v>8</v>
      </c>
      <c r="C101" t="s">
        <v>33</v>
      </c>
      <c r="D101" s="1">
        <f t="shared" si="7"/>
        <v>177052.1539986188</v>
      </c>
      <c r="E101" s="1">
        <v>46403.251848318003</v>
      </c>
      <c r="F101" s="1">
        <v>22775.155457942899</v>
      </c>
      <c r="G101" s="1">
        <v>5653.6694427661296</v>
      </c>
      <c r="H101" s="1">
        <v>83006.876341395095</v>
      </c>
      <c r="I101" s="1">
        <v>130648.90215030001</v>
      </c>
      <c r="J101" s="1">
        <v>94045.277657223705</v>
      </c>
      <c r="K101" s="2">
        <f>H101/(H101+J101)</f>
        <v>0.46882726059374935</v>
      </c>
      <c r="L101" s="2">
        <f>G101/(H101+J101)</f>
        <v>3.1932226268256723E-2</v>
      </c>
      <c r="O101" s="1"/>
    </row>
    <row r="102" spans="1:15" x14ac:dyDescent="0.45">
      <c r="A102" t="s">
        <v>77</v>
      </c>
      <c r="B102" t="s">
        <v>8</v>
      </c>
      <c r="C102" t="s">
        <v>34</v>
      </c>
      <c r="D102" s="1">
        <f t="shared" si="7"/>
        <v>39771.909999276802</v>
      </c>
      <c r="E102" s="1">
        <v>779.15641367000001</v>
      </c>
      <c r="F102" s="1">
        <v>12.0065650397936</v>
      </c>
      <c r="G102" s="1">
        <v>989.44035237999503</v>
      </c>
      <c r="H102" s="1">
        <v>18725.266096046002</v>
      </c>
      <c r="I102" s="1">
        <v>38992.753585606893</v>
      </c>
      <c r="J102" s="1">
        <v>21046.643903230801</v>
      </c>
      <c r="K102" s="2">
        <f>H102/(H102+J102)</f>
        <v>0.47081636502713836</v>
      </c>
      <c r="L102" s="2">
        <f>G102/(H102+J102)</f>
        <v>2.4877868636381473E-2</v>
      </c>
      <c r="O102" s="1"/>
    </row>
    <row r="103" spans="1:15" x14ac:dyDescent="0.45">
      <c r="D103" s="1"/>
      <c r="O103" s="1"/>
    </row>
    <row r="104" spans="1:15" x14ac:dyDescent="0.45">
      <c r="A104" t="s">
        <v>78</v>
      </c>
      <c r="B104" t="s">
        <v>8</v>
      </c>
      <c r="C104" t="s">
        <v>87</v>
      </c>
      <c r="D104" s="1">
        <f t="shared" si="7"/>
        <v>91138.247911999701</v>
      </c>
      <c r="E104" s="1">
        <v>81563.937141000002</v>
      </c>
      <c r="F104" s="1">
        <v>6470.8973779999897</v>
      </c>
      <c r="G104" s="1">
        <v>4834.6273529999999</v>
      </c>
      <c r="H104" s="1">
        <v>39262.634136999899</v>
      </c>
      <c r="I104" s="1">
        <v>9574.3107709998003</v>
      </c>
      <c r="J104" s="1">
        <v>51875.613774999802</v>
      </c>
      <c r="K104" s="2">
        <f>H104/(H104+J104)</f>
        <v>0.43080303864202762</v>
      </c>
      <c r="L104" s="2">
        <f>G104/(H104+J104)</f>
        <v>5.304718341379755E-2</v>
      </c>
      <c r="O104" s="1"/>
    </row>
    <row r="105" spans="1:15" x14ac:dyDescent="0.45">
      <c r="A105" t="s">
        <v>77</v>
      </c>
      <c r="B105" t="s">
        <v>8</v>
      </c>
      <c r="C105" t="s">
        <v>53</v>
      </c>
      <c r="D105" s="1">
        <f t="shared" si="7"/>
        <v>89928.098504461203</v>
      </c>
      <c r="E105" s="1">
        <v>76756.092638899994</v>
      </c>
      <c r="F105" s="1">
        <v>7506.30776010511</v>
      </c>
      <c r="G105" s="1">
        <v>4216.0677791190601</v>
      </c>
      <c r="H105" s="1">
        <v>42672.601127827002</v>
      </c>
      <c r="I105" s="1">
        <v>13172.005865561208</v>
      </c>
      <c r="J105" s="1">
        <v>47255.497376634201</v>
      </c>
      <c r="K105" s="2">
        <f>H105/(H105+J105)</f>
        <v>0.47451910845985557</v>
      </c>
      <c r="L105" s="2">
        <f>G105/(H105+J105)</f>
        <v>4.6882652354868895E-2</v>
      </c>
      <c r="O105" s="1"/>
    </row>
    <row r="106" spans="1:15" x14ac:dyDescent="0.45">
      <c r="D106" s="1"/>
      <c r="O106" s="1"/>
    </row>
    <row r="107" spans="1:15" x14ac:dyDescent="0.45">
      <c r="A107" t="s">
        <v>78</v>
      </c>
      <c r="B107" t="s">
        <v>8</v>
      </c>
      <c r="C107" t="s">
        <v>89</v>
      </c>
      <c r="D107" s="1">
        <f t="shared" si="7"/>
        <v>165871.61119300011</v>
      </c>
      <c r="E107" s="1">
        <v>59921.711267999999</v>
      </c>
      <c r="F107" s="1">
        <v>15758.457866000001</v>
      </c>
      <c r="G107" s="1">
        <v>18792.876101999998</v>
      </c>
      <c r="H107" s="1">
        <v>85493.621482999893</v>
      </c>
      <c r="I107" s="1">
        <v>105949.89992499999</v>
      </c>
      <c r="J107" s="1">
        <v>80377.989710000198</v>
      </c>
      <c r="K107" s="2">
        <f>H107/(H107+J107)</f>
        <v>0.5154204560268224</v>
      </c>
      <c r="L107" s="2">
        <f>G107/(H107+J107)</f>
        <v>0.11329772446795326</v>
      </c>
      <c r="O107" s="1"/>
    </row>
    <row r="108" spans="1:15" x14ac:dyDescent="0.45">
      <c r="A108" t="s">
        <v>77</v>
      </c>
      <c r="B108" t="s">
        <v>8</v>
      </c>
      <c r="C108" t="s">
        <v>30</v>
      </c>
      <c r="D108" s="1">
        <f t="shared" si="7"/>
        <v>12320.79500044118</v>
      </c>
      <c r="E108" s="1">
        <v>4631.7417359069996</v>
      </c>
      <c r="F108" s="1">
        <v>868.25805296920305</v>
      </c>
      <c r="G108" s="1">
        <v>784.36868005984797</v>
      </c>
      <c r="H108" s="1">
        <v>4207.6192884658403</v>
      </c>
      <c r="I108" s="1">
        <v>7689.0532645341</v>
      </c>
      <c r="J108" s="1">
        <v>8113.1757119753402</v>
      </c>
      <c r="K108" s="2">
        <f>H108/(H108+J108)</f>
        <v>0.34150550255200052</v>
      </c>
      <c r="L108" s="2">
        <f>G108/(H108+J108)</f>
        <v>6.3662180892690892E-2</v>
      </c>
      <c r="O108" s="1"/>
    </row>
    <row r="109" spans="1:15" x14ac:dyDescent="0.45">
      <c r="A109" t="s">
        <v>77</v>
      </c>
      <c r="B109" t="s">
        <v>8</v>
      </c>
      <c r="C109" t="s">
        <v>63</v>
      </c>
      <c r="D109" s="1">
        <f t="shared" si="7"/>
        <v>154081.20349539639</v>
      </c>
      <c r="E109" s="1">
        <v>51407.455800000003</v>
      </c>
      <c r="F109" s="1">
        <v>25610.951535582401</v>
      </c>
      <c r="G109" s="1">
        <v>21074.703215581401</v>
      </c>
      <c r="H109" s="1">
        <v>89116.066566864494</v>
      </c>
      <c r="I109" s="1">
        <v>102673.74769539601</v>
      </c>
      <c r="J109" s="1">
        <v>64965.136928531902</v>
      </c>
      <c r="K109" s="2">
        <f>H109/(H109+J109)</f>
        <v>0.57837078465918845</v>
      </c>
      <c r="L109" s="2">
        <f>G109/(H109+J109)</f>
        <v>0.13677660050345511</v>
      </c>
      <c r="O109" s="1"/>
    </row>
    <row r="110" spans="1:15" x14ac:dyDescent="0.45">
      <c r="D110" s="1"/>
    </row>
    <row r="111" spans="1:15" x14ac:dyDescent="0.45">
      <c r="A111" t="s">
        <v>78</v>
      </c>
      <c r="B111" t="s">
        <v>8</v>
      </c>
      <c r="C111" t="s">
        <v>111</v>
      </c>
      <c r="D111" s="1">
        <f t="shared" si="7"/>
        <v>56313.843714999901</v>
      </c>
      <c r="E111" s="1">
        <v>8574.0396070000006</v>
      </c>
      <c r="F111" s="1">
        <v>18744.518671999998</v>
      </c>
      <c r="G111" s="1">
        <v>7943.94391</v>
      </c>
      <c r="H111" s="1">
        <v>33063.961660999899</v>
      </c>
      <c r="I111" s="1">
        <v>47739.804108000004</v>
      </c>
      <c r="J111" s="1">
        <v>23249.882054000002</v>
      </c>
      <c r="K111" s="2">
        <f>H111/(H111+J111)</f>
        <v>0.58713736232131664</v>
      </c>
      <c r="L111" s="2">
        <f>G111/(H111+J111)</f>
        <v>0.14106556018807204</v>
      </c>
      <c r="O111" s="1"/>
    </row>
    <row r="112" spans="1:15" x14ac:dyDescent="0.45">
      <c r="A112" t="s">
        <v>77</v>
      </c>
      <c r="B112" t="s">
        <v>8</v>
      </c>
      <c r="C112" t="s">
        <v>41</v>
      </c>
      <c r="D112" s="1">
        <f t="shared" si="7"/>
        <v>57197.817498286597</v>
      </c>
      <c r="E112" s="1">
        <v>10555.64702158</v>
      </c>
      <c r="F112" s="1">
        <v>16094.9762909286</v>
      </c>
      <c r="G112" s="1">
        <v>8186.1458021465796</v>
      </c>
      <c r="H112" s="1">
        <v>34944.347430984497</v>
      </c>
      <c r="I112" s="1">
        <v>46642.170476706699</v>
      </c>
      <c r="J112" s="1">
        <v>22253.4700673021</v>
      </c>
      <c r="K112" s="2">
        <f>H112/(H112+J112)</f>
        <v>0.61093847561633419</v>
      </c>
      <c r="L112" s="2">
        <f>G112/(H112+J112)</f>
        <v>0.14311989792952856</v>
      </c>
      <c r="O112" s="1"/>
    </row>
    <row r="113" spans="1:15" x14ac:dyDescent="0.45">
      <c r="D113" s="1"/>
      <c r="O113" s="1"/>
    </row>
    <row r="114" spans="1:15" x14ac:dyDescent="0.45">
      <c r="A114" t="s">
        <v>78</v>
      </c>
      <c r="B114" t="s">
        <v>8</v>
      </c>
      <c r="C114" t="s">
        <v>97</v>
      </c>
      <c r="D114" s="1">
        <f t="shared" si="7"/>
        <v>132362.88696899998</v>
      </c>
      <c r="E114" s="1">
        <v>14857.0266449999</v>
      </c>
      <c r="F114" s="1">
        <v>15908.962106999999</v>
      </c>
      <c r="G114" s="1">
        <v>10291.048998</v>
      </c>
      <c r="H114" s="1">
        <v>76626.594000999801</v>
      </c>
      <c r="I114" s="1">
        <v>117505.86032400011</v>
      </c>
      <c r="J114" s="1">
        <v>55736.292968000198</v>
      </c>
      <c r="K114" s="2">
        <f>H114/(H114+J114)</f>
        <v>0.57891298501932886</v>
      </c>
      <c r="L114" s="2">
        <f>G114/(H114+J114)</f>
        <v>7.7748749922704641E-2</v>
      </c>
      <c r="O114" s="1"/>
    </row>
    <row r="115" spans="1:15" x14ac:dyDescent="0.45">
      <c r="A115" t="s">
        <v>77</v>
      </c>
      <c r="B115" t="s">
        <v>8</v>
      </c>
      <c r="C115" t="s">
        <v>74</v>
      </c>
      <c r="D115" s="1">
        <f t="shared" si="7"/>
        <v>136666.259991503</v>
      </c>
      <c r="E115" s="1">
        <v>5301.5872309440001</v>
      </c>
      <c r="F115" s="1">
        <v>8745.8100244090201</v>
      </c>
      <c r="G115" s="1">
        <v>7489.6406561509002</v>
      </c>
      <c r="H115" s="1">
        <v>78729.079566362896</v>
      </c>
      <c r="I115" s="1">
        <v>131364.67276055901</v>
      </c>
      <c r="J115" s="1">
        <v>57937.180425140097</v>
      </c>
      <c r="K115" s="2">
        <f>H115/(H115+J115)</f>
        <v>0.57606815004125922</v>
      </c>
      <c r="L115" s="2">
        <f>G115/(H115+J115)</f>
        <v>5.4802411777541554E-2</v>
      </c>
      <c r="O115" s="1"/>
    </row>
    <row r="116" spans="1:15" x14ac:dyDescent="0.45">
      <c r="D116" s="1"/>
    </row>
    <row r="117" spans="1:15" x14ac:dyDescent="0.45">
      <c r="A117" t="s">
        <v>78</v>
      </c>
      <c r="B117" t="s">
        <v>8</v>
      </c>
      <c r="C117" t="s">
        <v>102</v>
      </c>
      <c r="D117" s="1">
        <f t="shared" si="7"/>
        <v>53668.778767999902</v>
      </c>
      <c r="E117" s="1">
        <v>16403.4642089999</v>
      </c>
      <c r="F117" s="1">
        <v>26401.017272000001</v>
      </c>
      <c r="G117" s="1">
        <v>8745.3962649999994</v>
      </c>
      <c r="H117" s="1">
        <v>33086.812755999897</v>
      </c>
      <c r="I117" s="1">
        <v>37265.314559000093</v>
      </c>
      <c r="J117" s="1">
        <v>20581.966012000001</v>
      </c>
      <c r="K117" s="2">
        <f>H117/(H117+J117)</f>
        <v>0.61650019835606851</v>
      </c>
      <c r="L117" s="2">
        <f>G117/(H117+J117)</f>
        <v>0.16295128128040165</v>
      </c>
      <c r="O117" s="1"/>
    </row>
    <row r="118" spans="1:15" x14ac:dyDescent="0.45">
      <c r="A118" t="s">
        <v>77</v>
      </c>
      <c r="B118" t="s">
        <v>8</v>
      </c>
      <c r="C118" t="s">
        <v>61</v>
      </c>
      <c r="D118" s="1">
        <f t="shared" si="7"/>
        <v>52126.967503505599</v>
      </c>
      <c r="E118" s="1">
        <v>22438.040335689999</v>
      </c>
      <c r="F118" s="1">
        <v>6870.79756962171</v>
      </c>
      <c r="G118" s="1">
        <v>3783.3912633077798</v>
      </c>
      <c r="H118" s="1">
        <v>27533.705310060701</v>
      </c>
      <c r="I118" s="1">
        <v>29688.927167815702</v>
      </c>
      <c r="J118" s="1">
        <v>24593.262193444902</v>
      </c>
      <c r="K118" s="2">
        <f>H118/(H118+J118)</f>
        <v>0.52820462475990049</v>
      </c>
      <c r="L118" s="2">
        <f>G118/(H118+J118)</f>
        <v>7.2580306212007104E-2</v>
      </c>
      <c r="O118" s="1"/>
    </row>
    <row r="119" spans="1:15" x14ac:dyDescent="0.45">
      <c r="D119" s="1"/>
      <c r="I119" s="1">
        <v>0</v>
      </c>
      <c r="O119" s="1"/>
    </row>
    <row r="120" spans="1:15" x14ac:dyDescent="0.45">
      <c r="A120" t="s">
        <v>78</v>
      </c>
      <c r="B120" t="s">
        <v>8</v>
      </c>
      <c r="C120" t="s">
        <v>108</v>
      </c>
      <c r="D120" s="1">
        <f t="shared" si="7"/>
        <v>606487.35107100103</v>
      </c>
      <c r="E120" s="1">
        <v>76928.183541999897</v>
      </c>
      <c r="F120" s="1">
        <v>58060.897697</v>
      </c>
      <c r="G120" s="1">
        <v>18089.958916</v>
      </c>
      <c r="H120" s="1">
        <v>199072.87571299999</v>
      </c>
      <c r="I120" s="1">
        <v>529559.16752900113</v>
      </c>
      <c r="J120" s="1">
        <v>407414.47535800101</v>
      </c>
      <c r="K120" s="2">
        <f>H120/(H120+J120)</f>
        <v>0.32823912215391721</v>
      </c>
      <c r="L120" s="2">
        <f>G120/(H120+J120)</f>
        <v>2.9827429845082163E-2</v>
      </c>
      <c r="O120" s="1"/>
    </row>
    <row r="121" spans="1:15" x14ac:dyDescent="0.45">
      <c r="A121" t="s">
        <v>77</v>
      </c>
      <c r="B121" t="s">
        <v>8</v>
      </c>
      <c r="C121" t="s">
        <v>40</v>
      </c>
      <c r="D121" s="1">
        <f t="shared" si="7"/>
        <v>221036.98099249409</v>
      </c>
      <c r="E121" s="1">
        <v>19450.574041901</v>
      </c>
      <c r="F121" s="1">
        <v>4383.4466980571797</v>
      </c>
      <c r="G121" s="1">
        <v>5235.0906080370696</v>
      </c>
      <c r="H121" s="1">
        <v>80036.468701444101</v>
      </c>
      <c r="I121" s="1">
        <v>201586.40695059398</v>
      </c>
      <c r="J121" s="1">
        <v>141000.51229104999</v>
      </c>
      <c r="K121" s="2">
        <f>H121/(H121+J121)</f>
        <v>0.36209537581479162</v>
      </c>
      <c r="L121" s="2">
        <f>G121/(H121+J121)</f>
        <v>2.3684229600542912E-2</v>
      </c>
      <c r="O121" s="1"/>
    </row>
    <row r="122" spans="1:15" x14ac:dyDescent="0.45">
      <c r="A122" t="s">
        <v>77</v>
      </c>
      <c r="B122" t="s">
        <v>8</v>
      </c>
      <c r="C122" t="s">
        <v>42</v>
      </c>
      <c r="D122" s="1">
        <f t="shared" si="7"/>
        <v>35252.000998000702</v>
      </c>
      <c r="E122" s="1">
        <v>38.915474301000003</v>
      </c>
      <c r="F122" s="1">
        <v>4095.9479765508099</v>
      </c>
      <c r="G122" s="1">
        <v>1134.8792102866901</v>
      </c>
      <c r="H122" s="1">
        <v>15746.376860496601</v>
      </c>
      <c r="I122" s="1">
        <v>35213.085523699701</v>
      </c>
      <c r="J122" s="1">
        <v>19505.624137504099</v>
      </c>
      <c r="K122" s="2">
        <f>H122/(H122+J122)</f>
        <v>0.44668037032535113</v>
      </c>
      <c r="L122" s="2">
        <f>G122/(H122+J122)</f>
        <v>3.219332741852169E-2</v>
      </c>
      <c r="O122" s="1"/>
    </row>
    <row r="123" spans="1:15" x14ac:dyDescent="0.45">
      <c r="A123" t="s">
        <v>77</v>
      </c>
      <c r="B123" t="s">
        <v>8</v>
      </c>
      <c r="C123" t="s">
        <v>67</v>
      </c>
      <c r="D123" s="1">
        <f t="shared" si="7"/>
        <v>67998.727995420399</v>
      </c>
      <c r="E123" s="1">
        <v>22757.264381000001</v>
      </c>
      <c r="F123" s="1">
        <v>10043.1894495425</v>
      </c>
      <c r="G123" s="1">
        <v>2856.1497591357702</v>
      </c>
      <c r="H123" s="1">
        <v>28239.778101313699</v>
      </c>
      <c r="I123" s="1">
        <v>45241.4636144205</v>
      </c>
      <c r="J123" s="1">
        <v>39758.9498941067</v>
      </c>
      <c r="K123" s="2">
        <f>H123/(H123+J123)</f>
        <v>0.41529862298623588</v>
      </c>
      <c r="L123" s="2">
        <f>G123/(H123+J123)</f>
        <v>4.2002988046013552E-2</v>
      </c>
      <c r="O123" s="1"/>
    </row>
    <row r="124" spans="1:15" x14ac:dyDescent="0.45">
      <c r="A124" t="s">
        <v>77</v>
      </c>
      <c r="B124" t="s">
        <v>8</v>
      </c>
      <c r="C124" t="s">
        <v>43</v>
      </c>
      <c r="D124" s="1">
        <f t="shared" si="7"/>
        <v>30806.099000997739</v>
      </c>
      <c r="E124" s="1">
        <v>2187.9180385589998</v>
      </c>
      <c r="F124" s="1">
        <v>8803.9305768337999</v>
      </c>
      <c r="G124" s="1">
        <v>1343.5858222972299</v>
      </c>
      <c r="H124" s="1">
        <v>9786.7989407862406</v>
      </c>
      <c r="I124" s="1">
        <v>28618.180962438801</v>
      </c>
      <c r="J124" s="1">
        <v>21019.300060211499</v>
      </c>
      <c r="K124" s="2">
        <f>H124/(H124+J124)</f>
        <v>0.31769030348403632</v>
      </c>
      <c r="L124" s="2">
        <f>G124/(H124+J124)</f>
        <v>4.3614279829903624E-2</v>
      </c>
      <c r="O124" s="1"/>
    </row>
    <row r="125" spans="1:15" x14ac:dyDescent="0.45">
      <c r="A125" t="s">
        <v>77</v>
      </c>
      <c r="B125" t="s">
        <v>8</v>
      </c>
      <c r="C125" t="s">
        <v>38</v>
      </c>
      <c r="D125" s="1">
        <f t="shared" si="7"/>
        <v>26242.334000282499</v>
      </c>
      <c r="E125" s="1">
        <v>7560.3336336700004</v>
      </c>
      <c r="F125" s="1">
        <v>655.56439203668901</v>
      </c>
      <c r="G125" s="1">
        <v>1352.5304323032501</v>
      </c>
      <c r="H125" s="1">
        <v>12746.446553751201</v>
      </c>
      <c r="I125" s="1">
        <v>18682.000366612599</v>
      </c>
      <c r="J125" s="1">
        <v>13495.8874465313</v>
      </c>
      <c r="K125" s="2">
        <f>H125/(H125+J125)</f>
        <v>0.48572076529526625</v>
      </c>
      <c r="L125" s="2">
        <f>G125/(H125+J125)</f>
        <v>5.1540020498507873E-2</v>
      </c>
      <c r="O125" s="1"/>
    </row>
    <row r="126" spans="1:15" x14ac:dyDescent="0.45">
      <c r="A126" t="s">
        <v>77</v>
      </c>
      <c r="B126" t="s">
        <v>8</v>
      </c>
      <c r="C126" t="s">
        <v>23</v>
      </c>
      <c r="D126" s="1">
        <f t="shared" si="7"/>
        <v>191495.85350388591</v>
      </c>
      <c r="E126" s="1">
        <v>6437.9528099999998</v>
      </c>
      <c r="F126" s="1">
        <v>16489.867864514501</v>
      </c>
      <c r="G126" s="1">
        <v>7793.7518673248496</v>
      </c>
      <c r="H126" s="1">
        <v>83106.732320007897</v>
      </c>
      <c r="I126" s="1">
        <v>185057.90069388502</v>
      </c>
      <c r="J126" s="1">
        <v>108389.121183878</v>
      </c>
      <c r="K126" s="2">
        <f>H126/(H126+J126)</f>
        <v>0.43398711146673191</v>
      </c>
      <c r="L126" s="2">
        <f>G126/(H126+J126)</f>
        <v>4.0699324422534794E-2</v>
      </c>
      <c r="O126" s="1"/>
    </row>
    <row r="127" spans="1:15" x14ac:dyDescent="0.45">
      <c r="A127" t="s">
        <v>77</v>
      </c>
      <c r="B127" t="s">
        <v>8</v>
      </c>
      <c r="C127" t="s">
        <v>22</v>
      </c>
      <c r="D127" s="1">
        <f t="shared" si="7"/>
        <v>102698.41750012391</v>
      </c>
      <c r="E127" s="1">
        <v>35717.372429780997</v>
      </c>
      <c r="F127" s="1">
        <v>12611.579048434</v>
      </c>
      <c r="G127" s="1">
        <v>5290.5904488231799</v>
      </c>
      <c r="H127" s="1">
        <v>38837.0126082481</v>
      </c>
      <c r="I127" s="1">
        <v>66981.045070342996</v>
      </c>
      <c r="J127" s="1">
        <v>63861.404891875798</v>
      </c>
      <c r="K127" s="2">
        <f>H127/(H127+J127)</f>
        <v>0.37816563831863564</v>
      </c>
      <c r="L127" s="2">
        <f>G127/(H127+J127)</f>
        <v>5.1515793306326232E-2</v>
      </c>
      <c r="O127" s="1"/>
    </row>
    <row r="128" spans="1:15" x14ac:dyDescent="0.45">
      <c r="D128" s="1">
        <f>SUM(D121:D127)</f>
        <v>675530.41399120516</v>
      </c>
    </row>
  </sheetData>
  <autoFilter ref="A1:J86">
    <sortState ref="A2:J86">
      <sortCondition descending="1" ref="F1:F86"/>
    </sortState>
  </autoFilter>
  <conditionalFormatting sqref="A83:A84 A96:A109 A86:A94 A117:A118 A120:A1048576 A111:A115 A26:A81 A1:A24">
    <cfRule type="containsText" dxfId="1" priority="1" operator="containsText" text="2013">
      <formula>NOT(ISERROR(SEARCH("2013",A1)))</formula>
    </cfRule>
    <cfRule type="containsText" dxfId="0" priority="2" operator="containsText" text="2016">
      <formula>NOT(ISERROR(SEARCH("2016",A1)))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Sector Comparison DEU 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 Meisser</dc:creator>
  <cp:lastModifiedBy>Luzius Meisser</cp:lastModifiedBy>
  <dcterms:created xsi:type="dcterms:W3CDTF">2017-03-24T14:21:26Z</dcterms:created>
  <dcterms:modified xsi:type="dcterms:W3CDTF">2017-03-30T14:22:33Z</dcterms:modified>
</cp:coreProperties>
</file>