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52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53.xml" ContentType="application/vnd.openxmlformats-officedocument.drawingml.chartshapes+xml"/>
  <Override PartName="/xl/charts/chart56.xml" ContentType="application/vnd.openxmlformats-officedocument.drawingml.chart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56.xml" ContentType="application/vnd.openxmlformats-officedocument.drawingml.chartshapes+xml"/>
  <Override PartName="/xl/charts/chart59.xml" ContentType="application/vnd.openxmlformats-officedocument.drawingml.chart+xml"/>
  <Override PartName="/xl/drawings/drawing57.xml" ContentType="application/vnd.openxmlformats-officedocument.drawingml.chartshapes+xml"/>
  <Override PartName="/xl/drawings/drawing58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59.xml" ContentType="application/vnd.openxmlformats-officedocument.drawingml.chartshapes+xml"/>
  <Override PartName="/xl/charts/chart62.xml" ContentType="application/vnd.openxmlformats-officedocument.drawingml.chart+xml"/>
  <Override PartName="/xl/drawings/drawing60.xml" ContentType="application/vnd.openxmlformats-officedocument.drawingml.chartshapes+xml"/>
  <Override PartName="/xl/charts/chart63.xml" ContentType="application/vnd.openxmlformats-officedocument.drawingml.chart+xml"/>
  <Override PartName="/xl/drawings/drawing61.xml" ContentType="application/vnd.openxmlformats-officedocument.drawingml.chartshapes+xml"/>
  <Override PartName="/xl/charts/chart64.xml" ContentType="application/vnd.openxmlformats-officedocument.drawingml.chart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65.xml" ContentType="application/vnd.openxmlformats-officedocument.drawingml.chart+xml"/>
  <Override PartName="/xl/drawings/drawing6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65.xml" ContentType="application/vnd.openxmlformats-officedocument.drawingml.chartshapes+xml"/>
  <Override PartName="/xl/drawings/drawing66.xml" ContentType="application/vnd.openxmlformats-officedocument.drawing+xml"/>
  <Override PartName="/xl/charts/chart68.xml" ContentType="application/vnd.openxmlformats-officedocument.drawingml.chart+xml"/>
  <Override PartName="/xl/drawings/drawing67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68.xml" ContentType="application/vnd.openxmlformats-officedocument.drawing+xml"/>
  <Override PartName="/xl/charts/chart72.xml" ContentType="application/vnd.openxmlformats-officedocument.drawingml.chart+xml"/>
  <Override PartName="/xl/drawings/drawing69.xml" ContentType="application/vnd.openxmlformats-officedocument.drawing+xml"/>
  <Override PartName="/xl/charts/chart73.xml" ContentType="application/vnd.openxmlformats-officedocument.drawingml.chart+xml"/>
  <Override PartName="/xl/drawings/drawing70.xml" ContentType="application/vnd.openxmlformats-officedocument.drawing+xml"/>
  <Override PartName="/xl/charts/chart74.xml" ContentType="application/vnd.openxmlformats-officedocument.drawingml.chart+xml"/>
  <Override PartName="/xl/drawings/drawing71.xml" ContentType="application/vnd.openxmlformats-officedocument.drawing+xml"/>
  <Override PartName="/xl/charts/chart75.xml" ContentType="application/vnd.openxmlformats-officedocument.drawingml.chart+xml"/>
  <Override PartName="/xl/drawings/drawing72.xml" ContentType="application/vnd.openxmlformats-officedocument.drawing+xml"/>
  <Override PartName="/xl/charts/chart76.xml" ContentType="application/vnd.openxmlformats-officedocument.drawingml.chart+xml"/>
  <Override PartName="/xl/drawings/drawing73.xml" ContentType="application/vnd.openxmlformats-officedocument.drawing+xml"/>
  <Override PartName="/xl/charts/chart77.xml" ContentType="application/vnd.openxmlformats-officedocument.drawingml.chart+xml"/>
  <Override PartName="/xl/drawings/drawing74.xml" ContentType="application/vnd.openxmlformats-officedocument.drawing+xml"/>
  <Override PartName="/xl/charts/chart78.xml" ContentType="application/vnd.openxmlformats-officedocument.drawingml.chart+xml"/>
  <Override PartName="/xl/drawings/drawing75.xml" ContentType="application/vnd.openxmlformats-officedocument.drawing+xml"/>
  <Override PartName="/xl/charts/chart79.xml" ContentType="application/vnd.openxmlformats-officedocument.drawingml.chart+xml"/>
  <Override PartName="/xl/drawings/drawing76.xml" ContentType="application/vnd.openxmlformats-officedocument.drawing+xml"/>
  <Override PartName="/xl/charts/chart80.xml" ContentType="application/vnd.openxmlformats-officedocument.drawingml.chart+xml"/>
  <Override PartName="/xl/drawings/drawing77.xml" ContentType="application/vnd.openxmlformats-officedocument.drawing+xml"/>
  <Override PartName="/xl/charts/chart81.xml" ContentType="application/vnd.openxmlformats-officedocument.drawingml.chart+xml"/>
  <Override PartName="/xl/drawings/drawing78.xml" ContentType="application/vnd.openxmlformats-officedocument.drawing+xml"/>
  <Override PartName="/xl/charts/chart82.xml" ContentType="application/vnd.openxmlformats-officedocument.drawingml.chart+xml"/>
  <Override PartName="/xl/drawings/drawing79.xml" ContentType="application/vnd.openxmlformats-officedocument.drawing+xml"/>
  <Override PartName="/xl/charts/chart83.xml" ContentType="application/vnd.openxmlformats-officedocument.drawingml.chart+xml"/>
  <Override PartName="/xl/drawings/drawing80.xml" ContentType="application/vnd.openxmlformats-officedocument.drawing+xml"/>
  <Override PartName="/xl/charts/chart84.xml" ContentType="application/vnd.openxmlformats-officedocument.drawingml.chart+xml"/>
  <Override PartName="/xl/drawings/drawing81.xml" ContentType="application/vnd.openxmlformats-officedocument.drawing+xml"/>
  <Override PartName="/xl/charts/chart85.xml" ContentType="application/vnd.openxmlformats-officedocument.drawingml.chart+xml"/>
  <Override PartName="/xl/drawings/drawing82.xml" ContentType="application/vnd.openxmlformats-officedocument.drawing+xml"/>
  <Override PartName="/xl/charts/chart8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財經數據Excel檔\"/>
    </mc:Choice>
  </mc:AlternateContent>
  <xr:revisionPtr revIDLastSave="0" documentId="8_{FA14B8EA-D57D-4C80-90C3-66893D42C088}" xr6:coauthVersionLast="47" xr6:coauthVersionMax="47" xr10:uidLastSave="{00000000-0000-0000-0000-000000000000}"/>
  <bookViews>
    <workbookView xWindow="-108" yWindow="-108" windowWidth="23256" windowHeight="12456" activeTab="1" xr2:uid="{C8C3DE57-09F5-4D49-AA8E-ABB49CAD2E28}"/>
  </bookViews>
  <sheets>
    <sheet name="FRED Graph" sheetId="1" r:id="rId1"/>
    <sheet name="202605" sheetId="48" r:id="rId2"/>
    <sheet name="202604" sheetId="49" r:id="rId3"/>
    <sheet name="202603" sheetId="47" r:id="rId4"/>
    <sheet name="202602" sheetId="45" r:id="rId5"/>
    <sheet name="202601" sheetId="46" r:id="rId6"/>
    <sheet name="202512" sheetId="44" r:id="rId7"/>
    <sheet name="202511" sheetId="43" r:id="rId8"/>
    <sheet name="202509" sheetId="42" r:id="rId9"/>
    <sheet name="202508" sheetId="41" r:id="rId10"/>
    <sheet name="202507" sheetId="40" r:id="rId11"/>
    <sheet name="202506" sheetId="39" r:id="rId12"/>
    <sheet name="202505" sheetId="38" r:id="rId13"/>
    <sheet name="202504" sheetId="37" r:id="rId14"/>
    <sheet name="202503" sheetId="36" r:id="rId15"/>
    <sheet name="202502" sheetId="35" r:id="rId16"/>
    <sheet name="202501" sheetId="34" r:id="rId17"/>
    <sheet name="202412" sheetId="33" r:id="rId18"/>
    <sheet name="202411" sheetId="32" r:id="rId19"/>
    <sheet name="202410" sheetId="31" r:id="rId20"/>
    <sheet name="202409" sheetId="30" r:id="rId21"/>
    <sheet name="202408" sheetId="29" r:id="rId22"/>
    <sheet name="202407" sheetId="28" r:id="rId23"/>
    <sheet name="202406" sheetId="27" r:id="rId24"/>
    <sheet name="202405" sheetId="26" r:id="rId25"/>
    <sheet name="202404" sheetId="25" r:id="rId26"/>
    <sheet name="202403" sheetId="24" r:id="rId27"/>
    <sheet name="202402" sheetId="23" r:id="rId28"/>
    <sheet name="202401" sheetId="22" r:id="rId29"/>
    <sheet name="202312" sheetId="21" r:id="rId30"/>
    <sheet name="202311" sheetId="20" r:id="rId31"/>
    <sheet name="202310" sheetId="19" r:id="rId32"/>
    <sheet name="202309" sheetId="18" r:id="rId33"/>
    <sheet name="202308" sheetId="17" r:id="rId34"/>
    <sheet name="202307" sheetId="16" r:id="rId35"/>
    <sheet name="202306" sheetId="15" r:id="rId36"/>
    <sheet name="202305" sheetId="14" r:id="rId37"/>
    <sheet name="202304" sheetId="13" r:id="rId38"/>
    <sheet name="202303" sheetId="12" r:id="rId39"/>
    <sheet name="202302" sheetId="11" r:id="rId40"/>
    <sheet name="202301" sheetId="2" r:id="rId41"/>
    <sheet name="202212" sheetId="3" r:id="rId42"/>
    <sheet name="202211" sheetId="4" r:id="rId43"/>
    <sheet name="202210" sheetId="5" r:id="rId44"/>
    <sheet name="202209" sheetId="6" r:id="rId45"/>
    <sheet name="202208" sheetId="7" r:id="rId46"/>
    <sheet name="202207" sheetId="8" r:id="rId47"/>
    <sheet name="202206" sheetId="9" r:id="rId48"/>
    <sheet name="202205" sheetId="10" r:id="rId49"/>
  </sheets>
  <definedNames>
    <definedName name="_xlnm._FilterDatabase" localSheetId="7" hidden="1">'202511'!$Y$48:$Y$142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0" i="49" l="1"/>
  <c r="K100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45" i="48"/>
  <c r="D46" i="48"/>
  <c r="D47" i="48"/>
  <c r="D48" i="48"/>
  <c r="D49" i="48"/>
  <c r="D50" i="48"/>
  <c r="D51" i="48"/>
  <c r="D52" i="48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D69" i="48"/>
  <c r="D70" i="48"/>
  <c r="D71" i="48"/>
  <c r="D72" i="48"/>
  <c r="D73" i="48"/>
  <c r="D74" i="48"/>
  <c r="D75" i="48"/>
  <c r="D76" i="48"/>
  <c r="D77" i="48"/>
  <c r="D78" i="48"/>
  <c r="D79" i="48"/>
  <c r="D80" i="48"/>
  <c r="D81" i="48"/>
  <c r="D82" i="48"/>
  <c r="D83" i="48"/>
  <c r="D84" i="48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D101" i="48"/>
  <c r="D102" i="48"/>
  <c r="D103" i="48"/>
  <c r="D104" i="48"/>
  <c r="D105" i="48"/>
  <c r="D106" i="48"/>
  <c r="D107" i="48"/>
  <c r="D108" i="48"/>
  <c r="D109" i="48"/>
  <c r="D110" i="48"/>
  <c r="D111" i="48"/>
  <c r="D112" i="48"/>
  <c r="D113" i="48"/>
  <c r="D114" i="48"/>
  <c r="D115" i="48"/>
  <c r="D116" i="48"/>
  <c r="D117" i="48"/>
  <c r="D118" i="48"/>
  <c r="D119" i="48"/>
  <c r="D120" i="48"/>
  <c r="D121" i="48"/>
  <c r="D122" i="48"/>
  <c r="D123" i="48"/>
  <c r="D124" i="48"/>
  <c r="D125" i="48"/>
  <c r="D126" i="48"/>
  <c r="D127" i="48"/>
  <c r="D128" i="48"/>
  <c r="D129" i="48"/>
  <c r="D130" i="48"/>
  <c r="D131" i="48"/>
  <c r="D132" i="48"/>
  <c r="D133" i="48"/>
  <c r="D134" i="48"/>
  <c r="D135" i="48"/>
  <c r="D136" i="48"/>
  <c r="D137" i="48"/>
  <c r="D138" i="48"/>
  <c r="D139" i="48"/>
  <c r="D140" i="48"/>
  <c r="D141" i="48"/>
  <c r="D142" i="48"/>
  <c r="D143" i="48"/>
  <c r="D144" i="48"/>
  <c r="D145" i="48"/>
  <c r="D146" i="48"/>
  <c r="D147" i="48"/>
  <c r="D148" i="48"/>
  <c r="B141" i="48"/>
  <c r="B141" i="49"/>
  <c r="D147" i="49"/>
  <c r="D146" i="49"/>
  <c r="D145" i="49"/>
  <c r="D144" i="49"/>
  <c r="D143" i="49"/>
  <c r="D142" i="49"/>
  <c r="D141" i="49"/>
  <c r="D140" i="49"/>
  <c r="D139" i="49"/>
  <c r="D138" i="49"/>
  <c r="D137" i="49"/>
  <c r="D136" i="49"/>
  <c r="D135" i="49"/>
  <c r="D134" i="49"/>
  <c r="D133" i="49"/>
  <c r="D132" i="49"/>
  <c r="D131" i="49"/>
  <c r="D130" i="49"/>
  <c r="D129" i="49"/>
  <c r="D128" i="49"/>
  <c r="D127" i="49"/>
  <c r="D126" i="49"/>
  <c r="D125" i="49"/>
  <c r="D124" i="49"/>
  <c r="D123" i="49"/>
  <c r="D122" i="49"/>
  <c r="D121" i="49"/>
  <c r="D120" i="49"/>
  <c r="D119" i="49"/>
  <c r="D118" i="49"/>
  <c r="D117" i="49"/>
  <c r="D116" i="49"/>
  <c r="D115" i="49"/>
  <c r="D114" i="49"/>
  <c r="D113" i="49"/>
  <c r="D112" i="49"/>
  <c r="D111" i="49"/>
  <c r="D110" i="49"/>
  <c r="D109" i="49"/>
  <c r="D108" i="49"/>
  <c r="D107" i="49"/>
  <c r="D106" i="49"/>
  <c r="D105" i="49"/>
  <c r="D104" i="49"/>
  <c r="D103" i="49"/>
  <c r="D102" i="49"/>
  <c r="D101" i="49"/>
  <c r="D100" i="49"/>
  <c r="D99" i="49"/>
  <c r="D98" i="49"/>
  <c r="D97" i="49"/>
  <c r="D96" i="49"/>
  <c r="D95" i="49"/>
  <c r="D94" i="49"/>
  <c r="D93" i="49"/>
  <c r="D92" i="49"/>
  <c r="D91" i="49"/>
  <c r="D90" i="49"/>
  <c r="D89" i="49"/>
  <c r="D88" i="49"/>
  <c r="D87" i="49"/>
  <c r="D86" i="49"/>
  <c r="D85" i="49"/>
  <c r="D84" i="49"/>
  <c r="D83" i="49"/>
  <c r="D82" i="49"/>
  <c r="D81" i="49"/>
  <c r="D80" i="49"/>
  <c r="D79" i="49"/>
  <c r="D78" i="49"/>
  <c r="D77" i="49"/>
  <c r="D76" i="49"/>
  <c r="D75" i="49"/>
  <c r="D74" i="49"/>
  <c r="D73" i="49"/>
  <c r="D72" i="49"/>
  <c r="D71" i="49"/>
  <c r="D70" i="49"/>
  <c r="D69" i="49"/>
  <c r="D68" i="49"/>
  <c r="D67" i="49"/>
  <c r="D66" i="49"/>
  <c r="D65" i="49"/>
  <c r="D64" i="49"/>
  <c r="D63" i="49"/>
  <c r="D62" i="49"/>
  <c r="D61" i="49"/>
  <c r="D60" i="49"/>
  <c r="D59" i="49"/>
  <c r="D58" i="49"/>
  <c r="D57" i="49"/>
  <c r="D56" i="49"/>
  <c r="D55" i="49"/>
  <c r="D54" i="49"/>
  <c r="D53" i="49"/>
  <c r="D52" i="49"/>
  <c r="D51" i="49"/>
  <c r="D50" i="49"/>
  <c r="D49" i="49"/>
  <c r="D48" i="49"/>
  <c r="D47" i="49"/>
  <c r="D46" i="49"/>
  <c r="D45" i="49"/>
  <c r="D44" i="49"/>
  <c r="D43" i="49"/>
  <c r="D42" i="49"/>
  <c r="D41" i="49"/>
  <c r="D40" i="49"/>
  <c r="D39" i="49"/>
  <c r="D38" i="49"/>
  <c r="D37" i="49"/>
  <c r="D36" i="49"/>
  <c r="D35" i="49"/>
  <c r="D34" i="49"/>
  <c r="D33" i="49"/>
  <c r="D32" i="49"/>
  <c r="D31" i="49"/>
  <c r="D30" i="49"/>
  <c r="D29" i="49"/>
  <c r="D28" i="49"/>
  <c r="D27" i="49"/>
  <c r="D26" i="49"/>
  <c r="D25" i="49"/>
  <c r="D24" i="49"/>
  <c r="X146" i="47"/>
  <c r="V146" i="47"/>
  <c r="X145" i="47"/>
  <c r="X144" i="47"/>
  <c r="X143" i="47"/>
  <c r="X142" i="47"/>
  <c r="X141" i="47"/>
  <c r="X140" i="47"/>
  <c r="X139" i="47"/>
  <c r="X138" i="47"/>
  <c r="X137" i="47"/>
  <c r="X136" i="47"/>
  <c r="X135" i="47"/>
  <c r="X134" i="47"/>
  <c r="X133" i="47"/>
  <c r="X132" i="47"/>
  <c r="X131" i="47"/>
  <c r="X130" i="47"/>
  <c r="X129" i="47"/>
  <c r="X128" i="47"/>
  <c r="X127" i="47"/>
  <c r="X126" i="47"/>
  <c r="X125" i="47"/>
  <c r="X124" i="47"/>
  <c r="X123" i="47"/>
  <c r="X122" i="47"/>
  <c r="X121" i="47"/>
  <c r="X120" i="47"/>
  <c r="X119" i="47"/>
  <c r="X118" i="47"/>
  <c r="X117" i="47"/>
  <c r="X116" i="47"/>
  <c r="X115" i="47"/>
  <c r="X114" i="47"/>
  <c r="X113" i="47"/>
  <c r="X112" i="47"/>
  <c r="X111" i="47"/>
  <c r="X110" i="47"/>
  <c r="X109" i="47"/>
  <c r="X108" i="47"/>
  <c r="X107" i="47"/>
  <c r="X106" i="47"/>
  <c r="X105" i="47"/>
  <c r="X104" i="47"/>
  <c r="X103" i="47"/>
  <c r="X102" i="47"/>
  <c r="X101" i="47"/>
  <c r="X100" i="47"/>
  <c r="X99" i="47"/>
  <c r="X98" i="47"/>
  <c r="X97" i="47"/>
  <c r="X96" i="47"/>
  <c r="X95" i="47"/>
  <c r="X94" i="47"/>
  <c r="X93" i="47"/>
  <c r="X92" i="47"/>
  <c r="X91" i="47"/>
  <c r="X90" i="47"/>
  <c r="X89" i="47"/>
  <c r="X88" i="47"/>
  <c r="X87" i="47"/>
  <c r="X86" i="47"/>
  <c r="X85" i="47"/>
  <c r="X84" i="47"/>
  <c r="X83" i="47"/>
  <c r="X82" i="47"/>
  <c r="X81" i="47"/>
  <c r="X80" i="47"/>
  <c r="X79" i="47"/>
  <c r="X78" i="47"/>
  <c r="X77" i="47"/>
  <c r="X76" i="47"/>
  <c r="X75" i="47"/>
  <c r="X74" i="47"/>
  <c r="X73" i="47"/>
  <c r="X72" i="47"/>
  <c r="X71" i="47"/>
  <c r="X70" i="47"/>
  <c r="X69" i="47"/>
  <c r="X68" i="47"/>
  <c r="X67" i="47"/>
  <c r="X66" i="47"/>
  <c r="X65" i="47"/>
  <c r="X64" i="47"/>
  <c r="X63" i="47"/>
  <c r="X62" i="47"/>
  <c r="X61" i="47"/>
  <c r="X60" i="47"/>
  <c r="X59" i="47"/>
  <c r="X58" i="47"/>
  <c r="X57" i="47"/>
  <c r="X56" i="47"/>
  <c r="X55" i="47"/>
  <c r="X54" i="47"/>
  <c r="X53" i="47"/>
  <c r="X52" i="47"/>
  <c r="X51" i="47"/>
  <c r="X50" i="47"/>
  <c r="X49" i="47"/>
  <c r="X48" i="47"/>
  <c r="K100" i="47"/>
  <c r="D146" i="47"/>
  <c r="B141" i="47"/>
  <c r="D145" i="47"/>
  <c r="D144" i="47"/>
  <c r="D143" i="47"/>
  <c r="D142" i="47"/>
  <c r="D141" i="47"/>
  <c r="D140" i="47"/>
  <c r="D139" i="47"/>
  <c r="D138" i="47"/>
  <c r="D137" i="47"/>
  <c r="D136" i="47"/>
  <c r="D135" i="47"/>
  <c r="D134" i="47"/>
  <c r="D133" i="47"/>
  <c r="D132" i="47"/>
  <c r="D131" i="47"/>
  <c r="D130" i="47"/>
  <c r="D129" i="47"/>
  <c r="D128" i="47"/>
  <c r="D127" i="47"/>
  <c r="D126" i="47"/>
  <c r="D125" i="47"/>
  <c r="D124" i="47"/>
  <c r="D123" i="47"/>
  <c r="D122" i="47"/>
  <c r="D121" i="47"/>
  <c r="D120" i="47"/>
  <c r="D119" i="47"/>
  <c r="D118" i="47"/>
  <c r="D117" i="47"/>
  <c r="D116" i="47"/>
  <c r="D115" i="47"/>
  <c r="D114" i="47"/>
  <c r="D113" i="47"/>
  <c r="D112" i="47"/>
  <c r="D111" i="47"/>
  <c r="D110" i="47"/>
  <c r="D109" i="47"/>
  <c r="D108" i="47"/>
  <c r="D107" i="47"/>
  <c r="D106" i="47"/>
  <c r="D105" i="47"/>
  <c r="D104" i="47"/>
  <c r="D103" i="47"/>
  <c r="D102" i="47"/>
  <c r="D101" i="47"/>
  <c r="D100" i="47"/>
  <c r="D99" i="47"/>
  <c r="D98" i="47"/>
  <c r="D97" i="47"/>
  <c r="D96" i="47"/>
  <c r="D95" i="47"/>
  <c r="D94" i="47"/>
  <c r="D93" i="47"/>
  <c r="D92" i="47"/>
  <c r="D91" i="47"/>
  <c r="D90" i="47"/>
  <c r="D89" i="47"/>
  <c r="D88" i="47"/>
  <c r="D87" i="47"/>
  <c r="D86" i="47"/>
  <c r="D85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D72" i="47"/>
  <c r="D71" i="47"/>
  <c r="D70" i="47"/>
  <c r="D69" i="47"/>
  <c r="D68" i="47"/>
  <c r="D67" i="47"/>
  <c r="D66" i="47"/>
  <c r="D65" i="47"/>
  <c r="D64" i="47"/>
  <c r="D63" i="47"/>
  <c r="D62" i="47"/>
  <c r="D61" i="47"/>
  <c r="D60" i="47"/>
  <c r="D59" i="47"/>
  <c r="D58" i="47"/>
  <c r="D57" i="47"/>
  <c r="D56" i="47"/>
  <c r="D55" i="47"/>
  <c r="D54" i="47"/>
  <c r="D53" i="47"/>
  <c r="D52" i="47"/>
  <c r="D51" i="47"/>
  <c r="D50" i="47"/>
  <c r="D49" i="47"/>
  <c r="D48" i="47"/>
  <c r="D47" i="47"/>
  <c r="D46" i="47"/>
  <c r="D45" i="47"/>
  <c r="D44" i="47"/>
  <c r="D43" i="47"/>
  <c r="D42" i="47"/>
  <c r="D41" i="47"/>
  <c r="D40" i="47"/>
  <c r="D39" i="47"/>
  <c r="D38" i="47"/>
  <c r="D37" i="47"/>
  <c r="D36" i="47"/>
  <c r="D35" i="47"/>
  <c r="D34" i="47"/>
  <c r="D33" i="47"/>
  <c r="D32" i="47"/>
  <c r="D31" i="47"/>
  <c r="D30" i="47"/>
  <c r="D29" i="47"/>
  <c r="D28" i="47"/>
  <c r="D27" i="47"/>
  <c r="D26" i="47"/>
  <c r="D25" i="47"/>
  <c r="D24" i="47"/>
  <c r="X131" i="46"/>
  <c r="X130" i="46"/>
  <c r="X119" i="46"/>
  <c r="X118" i="46"/>
  <c r="X107" i="46"/>
  <c r="X106" i="46"/>
  <c r="X95" i="46"/>
  <c r="X94" i="46"/>
  <c r="X83" i="46"/>
  <c r="X82" i="46"/>
  <c r="X71" i="46"/>
  <c r="X70" i="46"/>
  <c r="X59" i="46"/>
  <c r="X58" i="46"/>
  <c r="X51" i="45"/>
  <c r="X52" i="45"/>
  <c r="X63" i="45"/>
  <c r="X64" i="45"/>
  <c r="X75" i="45"/>
  <c r="X76" i="45"/>
  <c r="X87" i="45"/>
  <c r="X88" i="45"/>
  <c r="X99" i="45"/>
  <c r="X100" i="45"/>
  <c r="X111" i="45"/>
  <c r="X112" i="45"/>
  <c r="X123" i="45"/>
  <c r="X124" i="45"/>
  <c r="X135" i="45"/>
  <c r="X136" i="45"/>
  <c r="K100" i="46"/>
  <c r="K100" i="45"/>
  <c r="B141" i="45"/>
  <c r="D141" i="45"/>
  <c r="X141" i="45"/>
  <c r="B141" i="46"/>
  <c r="D141" i="46"/>
  <c r="X141" i="46"/>
  <c r="D144" i="46"/>
  <c r="X144" i="46"/>
  <c r="D143" i="46"/>
  <c r="X143" i="46"/>
  <c r="D142" i="46"/>
  <c r="X142" i="46"/>
  <c r="D140" i="46"/>
  <c r="X140" i="46"/>
  <c r="D139" i="46"/>
  <c r="X139" i="46"/>
  <c r="D138" i="46"/>
  <c r="X138" i="46"/>
  <c r="D137" i="46"/>
  <c r="X137" i="46"/>
  <c r="D136" i="46"/>
  <c r="X136" i="46"/>
  <c r="D135" i="46"/>
  <c r="X135" i="46"/>
  <c r="D134" i="46"/>
  <c r="X134" i="46"/>
  <c r="D133" i="46"/>
  <c r="X133" i="46"/>
  <c r="D132" i="46"/>
  <c r="X132" i="46"/>
  <c r="D131" i="46"/>
  <c r="D130" i="46"/>
  <c r="D129" i="46"/>
  <c r="X129" i="46"/>
  <c r="D128" i="46"/>
  <c r="X128" i="46"/>
  <c r="D127" i="46"/>
  <c r="X127" i="46"/>
  <c r="D126" i="46"/>
  <c r="X126" i="46"/>
  <c r="D125" i="46"/>
  <c r="X125" i="46"/>
  <c r="D124" i="46"/>
  <c r="X124" i="46"/>
  <c r="D123" i="46"/>
  <c r="X123" i="46"/>
  <c r="D122" i="46"/>
  <c r="X122" i="46"/>
  <c r="D121" i="46"/>
  <c r="X121" i="46"/>
  <c r="D120" i="46"/>
  <c r="X120" i="46"/>
  <c r="D119" i="46"/>
  <c r="D118" i="46"/>
  <c r="D117" i="46"/>
  <c r="X117" i="46"/>
  <c r="D116" i="46"/>
  <c r="X116" i="46"/>
  <c r="D115" i="46"/>
  <c r="X115" i="46"/>
  <c r="D114" i="46"/>
  <c r="X114" i="46"/>
  <c r="D113" i="46"/>
  <c r="X113" i="46"/>
  <c r="D112" i="46"/>
  <c r="X112" i="46"/>
  <c r="D111" i="46"/>
  <c r="X111" i="46"/>
  <c r="D110" i="46"/>
  <c r="X110" i="46"/>
  <c r="D109" i="46"/>
  <c r="X109" i="46"/>
  <c r="D108" i="46"/>
  <c r="X108" i="46"/>
  <c r="D107" i="46"/>
  <c r="D106" i="46"/>
  <c r="D105" i="46"/>
  <c r="X105" i="46"/>
  <c r="D104" i="46"/>
  <c r="X104" i="46"/>
  <c r="D103" i="46"/>
  <c r="X103" i="46"/>
  <c r="D102" i="46"/>
  <c r="X102" i="46"/>
  <c r="D101" i="46"/>
  <c r="X101" i="46"/>
  <c r="D100" i="46"/>
  <c r="X100" i="46"/>
  <c r="D99" i="46"/>
  <c r="X99" i="46"/>
  <c r="D98" i="46"/>
  <c r="X98" i="46"/>
  <c r="D97" i="46"/>
  <c r="X97" i="46"/>
  <c r="D96" i="46"/>
  <c r="X96" i="46"/>
  <c r="D95" i="46"/>
  <c r="D94" i="46"/>
  <c r="D93" i="46"/>
  <c r="X93" i="46"/>
  <c r="D92" i="46"/>
  <c r="X92" i="46"/>
  <c r="D91" i="46"/>
  <c r="X91" i="46"/>
  <c r="D90" i="46"/>
  <c r="X90" i="46"/>
  <c r="D89" i="46"/>
  <c r="X89" i="46"/>
  <c r="D88" i="46"/>
  <c r="X88" i="46"/>
  <c r="D87" i="46"/>
  <c r="X87" i="46"/>
  <c r="D86" i="46"/>
  <c r="X86" i="46"/>
  <c r="D85" i="46"/>
  <c r="X85" i="46"/>
  <c r="D84" i="46"/>
  <c r="X84" i="46"/>
  <c r="D83" i="46"/>
  <c r="D82" i="46"/>
  <c r="D81" i="46"/>
  <c r="X81" i="46"/>
  <c r="D80" i="46"/>
  <c r="X80" i="46"/>
  <c r="D79" i="46"/>
  <c r="X79" i="46"/>
  <c r="D78" i="46"/>
  <c r="X78" i="46"/>
  <c r="D77" i="46"/>
  <c r="X77" i="46"/>
  <c r="D76" i="46"/>
  <c r="X76" i="46"/>
  <c r="D75" i="46"/>
  <c r="X75" i="46"/>
  <c r="D74" i="46"/>
  <c r="X74" i="46"/>
  <c r="D73" i="46"/>
  <c r="X73" i="46"/>
  <c r="D72" i="46"/>
  <c r="X72" i="46"/>
  <c r="D71" i="46"/>
  <c r="D70" i="46"/>
  <c r="D69" i="46"/>
  <c r="X69" i="46"/>
  <c r="D68" i="46"/>
  <c r="X68" i="46"/>
  <c r="D67" i="46"/>
  <c r="X67" i="46"/>
  <c r="D66" i="46"/>
  <c r="X66" i="46"/>
  <c r="D65" i="46"/>
  <c r="X65" i="46"/>
  <c r="D64" i="46"/>
  <c r="X64" i="46"/>
  <c r="D63" i="46"/>
  <c r="X63" i="46"/>
  <c r="D62" i="46"/>
  <c r="X62" i="46"/>
  <c r="D61" i="46"/>
  <c r="X61" i="46"/>
  <c r="D60" i="46"/>
  <c r="X60" i="46"/>
  <c r="D59" i="46"/>
  <c r="D58" i="46"/>
  <c r="D57" i="46"/>
  <c r="X57" i="46"/>
  <c r="D56" i="46"/>
  <c r="X56" i="46"/>
  <c r="D55" i="46"/>
  <c r="X55" i="46"/>
  <c r="D54" i="46"/>
  <c r="X54" i="46"/>
  <c r="D53" i="46"/>
  <c r="X53" i="46"/>
  <c r="D52" i="46"/>
  <c r="X52" i="46"/>
  <c r="D51" i="46"/>
  <c r="X51" i="46"/>
  <c r="D50" i="46"/>
  <c r="X50" i="46"/>
  <c r="D49" i="46"/>
  <c r="X49" i="46"/>
  <c r="D48" i="46"/>
  <c r="X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X48" i="45"/>
  <c r="D49" i="45"/>
  <c r="X49" i="45"/>
  <c r="D50" i="45"/>
  <c r="X50" i="45"/>
  <c r="D51" i="45"/>
  <c r="D52" i="45"/>
  <c r="D53" i="45"/>
  <c r="X53" i="45"/>
  <c r="D54" i="45"/>
  <c r="X54" i="45"/>
  <c r="D55" i="45"/>
  <c r="X55" i="45"/>
  <c r="D56" i="45"/>
  <c r="X56" i="45"/>
  <c r="D57" i="45"/>
  <c r="X57" i="45"/>
  <c r="D58" i="45"/>
  <c r="X58" i="45"/>
  <c r="D59" i="45"/>
  <c r="X59" i="45"/>
  <c r="D60" i="45"/>
  <c r="X60" i="45"/>
  <c r="D61" i="45"/>
  <c r="X61" i="45"/>
  <c r="D62" i="45"/>
  <c r="X62" i="45"/>
  <c r="D63" i="45"/>
  <c r="D64" i="45"/>
  <c r="D65" i="45"/>
  <c r="X65" i="45"/>
  <c r="D66" i="45"/>
  <c r="X66" i="45"/>
  <c r="D67" i="45"/>
  <c r="X67" i="45"/>
  <c r="D68" i="45"/>
  <c r="X68" i="45"/>
  <c r="D69" i="45"/>
  <c r="X69" i="45"/>
  <c r="D70" i="45"/>
  <c r="X70" i="45"/>
  <c r="D71" i="45"/>
  <c r="X71" i="45"/>
  <c r="D72" i="45"/>
  <c r="X72" i="45"/>
  <c r="D73" i="45"/>
  <c r="X73" i="45"/>
  <c r="D74" i="45"/>
  <c r="X74" i="45"/>
  <c r="D75" i="45"/>
  <c r="D76" i="45"/>
  <c r="D77" i="45"/>
  <c r="X77" i="45"/>
  <c r="D78" i="45"/>
  <c r="X78" i="45"/>
  <c r="D79" i="45"/>
  <c r="X79" i="45"/>
  <c r="D80" i="45"/>
  <c r="X80" i="45"/>
  <c r="D81" i="45"/>
  <c r="X81" i="45"/>
  <c r="D82" i="45"/>
  <c r="X82" i="45"/>
  <c r="D83" i="45"/>
  <c r="X83" i="45"/>
  <c r="D84" i="45"/>
  <c r="X84" i="45"/>
  <c r="D85" i="45"/>
  <c r="X85" i="45"/>
  <c r="D86" i="45"/>
  <c r="X86" i="45"/>
  <c r="D87" i="45"/>
  <c r="D88" i="45"/>
  <c r="D89" i="45"/>
  <c r="X89" i="45"/>
  <c r="D90" i="45"/>
  <c r="X90" i="45"/>
  <c r="D91" i="45"/>
  <c r="X91" i="45"/>
  <c r="D92" i="45"/>
  <c r="X92" i="45"/>
  <c r="D93" i="45"/>
  <c r="X93" i="45"/>
  <c r="D94" i="45"/>
  <c r="X94" i="45"/>
  <c r="D95" i="45"/>
  <c r="X95" i="45"/>
  <c r="D96" i="45"/>
  <c r="X96" i="45"/>
  <c r="D97" i="45"/>
  <c r="X97" i="45"/>
  <c r="D98" i="45"/>
  <c r="X98" i="45"/>
  <c r="D99" i="45"/>
  <c r="D100" i="45"/>
  <c r="D101" i="45"/>
  <c r="X101" i="45"/>
  <c r="D102" i="45"/>
  <c r="X102" i="45"/>
  <c r="D103" i="45"/>
  <c r="X103" i="45"/>
  <c r="D104" i="45"/>
  <c r="X104" i="45"/>
  <c r="D105" i="45"/>
  <c r="X105" i="45"/>
  <c r="D106" i="45"/>
  <c r="X106" i="45"/>
  <c r="D107" i="45"/>
  <c r="X107" i="45"/>
  <c r="D108" i="45"/>
  <c r="X108" i="45"/>
  <c r="D109" i="45"/>
  <c r="X109" i="45"/>
  <c r="D110" i="45"/>
  <c r="X110" i="45"/>
  <c r="D111" i="45"/>
  <c r="D112" i="45"/>
  <c r="D113" i="45"/>
  <c r="X113" i="45"/>
  <c r="D114" i="45"/>
  <c r="X114" i="45"/>
  <c r="D115" i="45"/>
  <c r="X115" i="45"/>
  <c r="D116" i="45"/>
  <c r="X116" i="45"/>
  <c r="D117" i="45"/>
  <c r="X117" i="45"/>
  <c r="D118" i="45"/>
  <c r="X118" i="45"/>
  <c r="D119" i="45"/>
  <c r="X119" i="45"/>
  <c r="D120" i="45"/>
  <c r="X120" i="45"/>
  <c r="D121" i="45"/>
  <c r="X121" i="45"/>
  <c r="D122" i="45"/>
  <c r="X122" i="45"/>
  <c r="D123" i="45"/>
  <c r="D124" i="45"/>
  <c r="D125" i="45"/>
  <c r="X125" i="45"/>
  <c r="D126" i="45"/>
  <c r="X126" i="45"/>
  <c r="D127" i="45"/>
  <c r="X127" i="45"/>
  <c r="D128" i="45"/>
  <c r="X128" i="45"/>
  <c r="D129" i="45"/>
  <c r="X129" i="45"/>
  <c r="D130" i="45"/>
  <c r="X130" i="45"/>
  <c r="D131" i="45"/>
  <c r="X131" i="45"/>
  <c r="D132" i="45"/>
  <c r="X132" i="45"/>
  <c r="D133" i="45"/>
  <c r="X133" i="45"/>
  <c r="D134" i="45"/>
  <c r="X134" i="45"/>
  <c r="D135" i="45"/>
  <c r="D136" i="45"/>
  <c r="D137" i="45"/>
  <c r="X137" i="45"/>
  <c r="D138" i="45"/>
  <c r="X138" i="45"/>
  <c r="D139" i="45"/>
  <c r="X139" i="45"/>
  <c r="D140" i="45"/>
  <c r="X140" i="45"/>
  <c r="D142" i="45"/>
  <c r="X142" i="45"/>
  <c r="D143" i="45"/>
  <c r="X143" i="45"/>
  <c r="D144" i="45"/>
  <c r="X144" i="45"/>
  <c r="D145" i="45"/>
  <c r="X145" i="45"/>
  <c r="D26" i="45"/>
  <c r="D25" i="45"/>
  <c r="D24" i="45"/>
  <c r="AD139" i="44"/>
  <c r="AD143" i="44"/>
  <c r="AC143" i="44"/>
  <c r="AC134" i="44"/>
  <c r="AC142" i="44"/>
  <c r="AC141" i="44"/>
  <c r="AC140" i="44"/>
  <c r="AC139" i="44"/>
  <c r="AC138" i="44"/>
  <c r="AC137" i="44"/>
  <c r="AC136" i="44"/>
  <c r="AC135" i="44"/>
  <c r="X52" i="44"/>
  <c r="X53" i="44"/>
  <c r="X54" i="44"/>
  <c r="X56" i="44"/>
  <c r="X60" i="44"/>
  <c r="X64" i="44"/>
  <c r="X65" i="44"/>
  <c r="X66" i="44"/>
  <c r="X68" i="44"/>
  <c r="X72" i="44"/>
  <c r="X76" i="44"/>
  <c r="X77" i="44"/>
  <c r="X78" i="44"/>
  <c r="X80" i="44"/>
  <c r="X84" i="44"/>
  <c r="X88" i="44"/>
  <c r="X89" i="44"/>
  <c r="X90" i="44"/>
  <c r="X92" i="44"/>
  <c r="X96" i="44"/>
  <c r="X100" i="44"/>
  <c r="X101" i="44"/>
  <c r="X102" i="44"/>
  <c r="X104" i="44"/>
  <c r="X108" i="44"/>
  <c r="X112" i="44"/>
  <c r="X113" i="44"/>
  <c r="X114" i="44"/>
  <c r="X116" i="44"/>
  <c r="X120" i="44"/>
  <c r="X124" i="44"/>
  <c r="X125" i="44"/>
  <c r="X126" i="44"/>
  <c r="X128" i="44"/>
  <c r="X132" i="44"/>
  <c r="X136" i="44"/>
  <c r="X137" i="44"/>
  <c r="X138" i="44"/>
  <c r="X140" i="44"/>
  <c r="X48" i="44"/>
  <c r="K100" i="44"/>
  <c r="B141" i="44"/>
  <c r="D141" i="44"/>
  <c r="X141" i="44"/>
  <c r="D143" i="44"/>
  <c r="X143" i="44"/>
  <c r="D142" i="44"/>
  <c r="X142" i="44"/>
  <c r="D140" i="44"/>
  <c r="D139" i="44"/>
  <c r="X139" i="44"/>
  <c r="D138" i="44"/>
  <c r="D137" i="44"/>
  <c r="D136" i="44"/>
  <c r="D135" i="44"/>
  <c r="X135" i="44"/>
  <c r="D134" i="44"/>
  <c r="X134" i="44"/>
  <c r="D133" i="44"/>
  <c r="X133" i="44"/>
  <c r="D132" i="44"/>
  <c r="D131" i="44"/>
  <c r="X131" i="44"/>
  <c r="D130" i="44"/>
  <c r="X130" i="44"/>
  <c r="D129" i="44"/>
  <c r="X129" i="44"/>
  <c r="D128" i="44"/>
  <c r="D127" i="44"/>
  <c r="X127" i="44"/>
  <c r="D126" i="44"/>
  <c r="D125" i="44"/>
  <c r="D124" i="44"/>
  <c r="D123" i="44"/>
  <c r="X123" i="44"/>
  <c r="D122" i="44"/>
  <c r="X122" i="44"/>
  <c r="D121" i="44"/>
  <c r="X121" i="44"/>
  <c r="D120" i="44"/>
  <c r="D119" i="44"/>
  <c r="X119" i="44"/>
  <c r="D118" i="44"/>
  <c r="X118" i="44"/>
  <c r="D117" i="44"/>
  <c r="X117" i="44"/>
  <c r="D116" i="44"/>
  <c r="D115" i="44"/>
  <c r="X115" i="44"/>
  <c r="D114" i="44"/>
  <c r="D113" i="44"/>
  <c r="D112" i="44"/>
  <c r="D111" i="44"/>
  <c r="X111" i="44"/>
  <c r="D110" i="44"/>
  <c r="X110" i="44"/>
  <c r="D109" i="44"/>
  <c r="X109" i="44"/>
  <c r="D108" i="44"/>
  <c r="D107" i="44"/>
  <c r="X107" i="44"/>
  <c r="D106" i="44"/>
  <c r="X106" i="44"/>
  <c r="D105" i="44"/>
  <c r="X105" i="44"/>
  <c r="D104" i="44"/>
  <c r="D103" i="44"/>
  <c r="X103" i="44"/>
  <c r="D102" i="44"/>
  <c r="D101" i="44"/>
  <c r="D100" i="44"/>
  <c r="D99" i="44"/>
  <c r="X99" i="44"/>
  <c r="D98" i="44"/>
  <c r="X98" i="44"/>
  <c r="D97" i="44"/>
  <c r="X97" i="44"/>
  <c r="D96" i="44"/>
  <c r="D95" i="44"/>
  <c r="X95" i="44"/>
  <c r="D94" i="44"/>
  <c r="X94" i="44"/>
  <c r="D93" i="44"/>
  <c r="X93" i="44"/>
  <c r="D92" i="44"/>
  <c r="D91" i="44"/>
  <c r="X91" i="44"/>
  <c r="D90" i="44"/>
  <c r="D89" i="44"/>
  <c r="D88" i="44"/>
  <c r="D87" i="44"/>
  <c r="X87" i="44"/>
  <c r="D86" i="44"/>
  <c r="X86" i="44"/>
  <c r="D85" i="44"/>
  <c r="X85" i="44"/>
  <c r="D84" i="44"/>
  <c r="D83" i="44"/>
  <c r="X83" i="44"/>
  <c r="D82" i="44"/>
  <c r="X82" i="44"/>
  <c r="D81" i="44"/>
  <c r="X81" i="44"/>
  <c r="D80" i="44"/>
  <c r="D79" i="44"/>
  <c r="X79" i="44"/>
  <c r="D78" i="44"/>
  <c r="D77" i="44"/>
  <c r="D76" i="44"/>
  <c r="D75" i="44"/>
  <c r="X75" i="44"/>
  <c r="D74" i="44"/>
  <c r="X74" i="44"/>
  <c r="D73" i="44"/>
  <c r="X73" i="44"/>
  <c r="D72" i="44"/>
  <c r="D71" i="44"/>
  <c r="X71" i="44"/>
  <c r="D70" i="44"/>
  <c r="X70" i="44"/>
  <c r="D69" i="44"/>
  <c r="X69" i="44"/>
  <c r="D68" i="44"/>
  <c r="D67" i="44"/>
  <c r="X67" i="44"/>
  <c r="D66" i="44"/>
  <c r="D65" i="44"/>
  <c r="D64" i="44"/>
  <c r="D63" i="44"/>
  <c r="X63" i="44"/>
  <c r="D62" i="44"/>
  <c r="X62" i="44"/>
  <c r="D61" i="44"/>
  <c r="X61" i="44"/>
  <c r="D60" i="44"/>
  <c r="D59" i="44"/>
  <c r="X59" i="44"/>
  <c r="D58" i="44"/>
  <c r="X58" i="44"/>
  <c r="D57" i="44"/>
  <c r="X57" i="44"/>
  <c r="D56" i="44"/>
  <c r="D55" i="44"/>
  <c r="X55" i="44"/>
  <c r="D54" i="44"/>
  <c r="D53" i="44"/>
  <c r="D52" i="44"/>
  <c r="D51" i="44"/>
  <c r="X51" i="44"/>
  <c r="D50" i="44"/>
  <c r="X50" i="44"/>
  <c r="D49" i="44"/>
  <c r="X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AD142" i="43"/>
  <c r="AD139" i="43"/>
  <c r="I141" i="43"/>
  <c r="I142" i="43"/>
  <c r="I134" i="43"/>
  <c r="I140" i="43"/>
  <c r="I139" i="43"/>
  <c r="I138" i="43"/>
  <c r="I137" i="43"/>
  <c r="I136" i="43"/>
  <c r="I135" i="43"/>
  <c r="AC141" i="43"/>
  <c r="AC142" i="43"/>
  <c r="AC134" i="43"/>
  <c r="AC140" i="43"/>
  <c r="AC139" i="43"/>
  <c r="AC138" i="43"/>
  <c r="AC137" i="43"/>
  <c r="AC136" i="43"/>
  <c r="AC135" i="43"/>
  <c r="K100" i="43"/>
  <c r="D142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B141" i="43"/>
  <c r="D141" i="43"/>
  <c r="AC139" i="42"/>
  <c r="AC140" i="42"/>
  <c r="AC134" i="42"/>
  <c r="AC138" i="42"/>
  <c r="AC137" i="42"/>
  <c r="AC136" i="42"/>
  <c r="AC135" i="42"/>
  <c r="I135" i="42"/>
  <c r="I136" i="42"/>
  <c r="I137" i="42"/>
  <c r="I138" i="42"/>
  <c r="I139" i="42"/>
  <c r="I140" i="42"/>
  <c r="I134" i="42"/>
  <c r="K95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AC134" i="41"/>
  <c r="AC135" i="41"/>
  <c r="AC138" i="41"/>
  <c r="AC137" i="41"/>
  <c r="AC136" i="41"/>
  <c r="K95" i="41"/>
  <c r="D139" i="41"/>
  <c r="X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AC138" i="40"/>
  <c r="AC137" i="40"/>
  <c r="AC136" i="40"/>
  <c r="AC135" i="40"/>
  <c r="K95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AC136" i="39"/>
  <c r="AC137" i="39"/>
  <c r="AC135" i="39"/>
  <c r="K95" i="39"/>
  <c r="D137" i="39"/>
  <c r="D136" i="39"/>
  <c r="D135" i="39"/>
  <c r="D134" i="39"/>
  <c r="D133" i="39"/>
  <c r="D132" i="39"/>
  <c r="D131" i="39"/>
  <c r="D130" i="39"/>
  <c r="D129" i="39"/>
  <c r="D128" i="39"/>
  <c r="D127" i="39"/>
  <c r="D126" i="39"/>
  <c r="D125" i="39"/>
  <c r="D124" i="39"/>
  <c r="D123" i="39"/>
  <c r="D122" i="39"/>
  <c r="D121" i="39"/>
  <c r="D120" i="39"/>
  <c r="D119" i="39"/>
  <c r="D118" i="39"/>
  <c r="D117" i="39"/>
  <c r="D116" i="39"/>
  <c r="D115" i="39"/>
  <c r="D114" i="39"/>
  <c r="D113" i="39"/>
  <c r="D112" i="39"/>
  <c r="D111" i="39"/>
  <c r="D110" i="39"/>
  <c r="D109" i="39"/>
  <c r="D108" i="39"/>
  <c r="D107" i="39"/>
  <c r="D106" i="39"/>
  <c r="D105" i="39"/>
  <c r="D104" i="39"/>
  <c r="D103" i="39"/>
  <c r="D102" i="39"/>
  <c r="D101" i="39"/>
  <c r="D100" i="39"/>
  <c r="D99" i="39"/>
  <c r="D98" i="39"/>
  <c r="D97" i="39"/>
  <c r="D96" i="39"/>
  <c r="D95" i="39"/>
  <c r="D94" i="39"/>
  <c r="D93" i="39"/>
  <c r="D92" i="39"/>
  <c r="D91" i="39"/>
  <c r="D90" i="39"/>
  <c r="D89" i="39"/>
  <c r="D88" i="39"/>
  <c r="D87" i="39"/>
  <c r="D86" i="39"/>
  <c r="D85" i="39"/>
  <c r="D84" i="39"/>
  <c r="D83" i="39"/>
  <c r="D82" i="39"/>
  <c r="D81" i="39"/>
  <c r="D80" i="39"/>
  <c r="D79" i="39"/>
  <c r="D78" i="39"/>
  <c r="D77" i="39"/>
  <c r="D76" i="39"/>
  <c r="D75" i="39"/>
  <c r="D74" i="39"/>
  <c r="D73" i="39"/>
  <c r="D72" i="39"/>
  <c r="D71" i="39"/>
  <c r="D70" i="39"/>
  <c r="D69" i="39"/>
  <c r="D68" i="39"/>
  <c r="D67" i="39"/>
  <c r="D66" i="39"/>
  <c r="D65" i="39"/>
  <c r="D64" i="39"/>
  <c r="D63" i="39"/>
  <c r="D62" i="39"/>
  <c r="D61" i="39"/>
  <c r="D60" i="39"/>
  <c r="D59" i="39"/>
  <c r="D58" i="39"/>
  <c r="D57" i="39"/>
  <c r="D56" i="39"/>
  <c r="D55" i="39"/>
  <c r="D54" i="39"/>
  <c r="D53" i="39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K95" i="38"/>
  <c r="D133" i="38"/>
  <c r="D134" i="38"/>
  <c r="D135" i="38"/>
  <c r="D136" i="38"/>
  <c r="D132" i="38"/>
  <c r="D131" i="38"/>
  <c r="D130" i="38"/>
  <c r="D129" i="38"/>
  <c r="D128" i="38"/>
  <c r="D127" i="38"/>
  <c r="D126" i="38"/>
  <c r="D125" i="38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K95" i="37"/>
  <c r="AC129" i="36"/>
  <c r="AC131" i="36"/>
  <c r="AC132" i="36"/>
  <c r="AC133" i="36"/>
  <c r="AC134" i="36"/>
  <c r="AC130" i="36"/>
  <c r="K95" i="36"/>
  <c r="D134" i="36"/>
  <c r="D24" i="36"/>
  <c r="D133" i="36"/>
  <c r="D132" i="36"/>
  <c r="D131" i="36"/>
  <c r="D130" i="36"/>
  <c r="D129" i="36"/>
  <c r="D128" i="36"/>
  <c r="D127" i="36"/>
  <c r="D126" i="36"/>
  <c r="D125" i="36"/>
  <c r="D124" i="36"/>
  <c r="D123" i="36"/>
  <c r="D122" i="36"/>
  <c r="D121" i="36"/>
  <c r="D120" i="36"/>
  <c r="D119" i="36"/>
  <c r="D118" i="36"/>
  <c r="D117" i="36"/>
  <c r="D116" i="36"/>
  <c r="D115" i="36"/>
  <c r="D114" i="36"/>
  <c r="D113" i="36"/>
  <c r="D112" i="36"/>
  <c r="D111" i="36"/>
  <c r="D110" i="36"/>
  <c r="D109" i="36"/>
  <c r="D108" i="36"/>
  <c r="D107" i="36"/>
  <c r="D106" i="36"/>
  <c r="D105" i="36"/>
  <c r="D104" i="36"/>
  <c r="D103" i="36"/>
  <c r="D102" i="36"/>
  <c r="D101" i="36"/>
  <c r="D100" i="36"/>
  <c r="D99" i="36"/>
  <c r="D98" i="36"/>
  <c r="D97" i="36"/>
  <c r="D96" i="36"/>
  <c r="D95" i="36"/>
  <c r="D94" i="36"/>
  <c r="D93" i="36"/>
  <c r="D92" i="36"/>
  <c r="D91" i="36"/>
  <c r="D90" i="36"/>
  <c r="D89" i="36"/>
  <c r="D88" i="36"/>
  <c r="D87" i="36"/>
  <c r="D86" i="36"/>
  <c r="D85" i="36"/>
  <c r="D84" i="36"/>
  <c r="D83" i="36"/>
  <c r="D82" i="36"/>
  <c r="D81" i="36"/>
  <c r="D80" i="36"/>
  <c r="D79" i="36"/>
  <c r="D78" i="36"/>
  <c r="D77" i="36"/>
  <c r="D76" i="36"/>
  <c r="D75" i="36"/>
  <c r="D74" i="36"/>
  <c r="D73" i="36"/>
  <c r="D72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AE104" i="35"/>
  <c r="K90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AD132" i="34"/>
  <c r="AD129" i="34"/>
  <c r="AC129" i="34"/>
  <c r="AC131" i="34"/>
  <c r="AC132" i="34"/>
  <c r="AC130" i="34"/>
  <c r="K90" i="34"/>
  <c r="D132" i="34"/>
  <c r="D24" i="34"/>
  <c r="D131" i="34"/>
  <c r="D130" i="34"/>
  <c r="D129" i="34"/>
  <c r="D128" i="34"/>
  <c r="D127" i="34"/>
  <c r="D126" i="34"/>
  <c r="D125" i="34"/>
  <c r="D124" i="34"/>
  <c r="D123" i="34"/>
  <c r="D122" i="34"/>
  <c r="D121" i="34"/>
  <c r="D120" i="34"/>
  <c r="D119" i="34"/>
  <c r="D118" i="34"/>
  <c r="D117" i="34"/>
  <c r="D116" i="34"/>
  <c r="D115" i="34"/>
  <c r="D114" i="34"/>
  <c r="D113" i="34"/>
  <c r="D112" i="34"/>
  <c r="D111" i="34"/>
  <c r="D110" i="34"/>
  <c r="D109" i="34"/>
  <c r="D108" i="34"/>
  <c r="D107" i="34"/>
  <c r="D106" i="34"/>
  <c r="D105" i="34"/>
  <c r="D104" i="34"/>
  <c r="D103" i="34"/>
  <c r="D102" i="34"/>
  <c r="D101" i="34"/>
  <c r="D100" i="34"/>
  <c r="D99" i="34"/>
  <c r="D98" i="34"/>
  <c r="D97" i="34"/>
  <c r="D96" i="34"/>
  <c r="D95" i="34"/>
  <c r="D94" i="34"/>
  <c r="D93" i="34"/>
  <c r="D92" i="34"/>
  <c r="D91" i="34"/>
  <c r="D90" i="34"/>
  <c r="D89" i="34"/>
  <c r="D88" i="34"/>
  <c r="D87" i="34"/>
  <c r="D86" i="34"/>
  <c r="D85" i="34"/>
  <c r="D84" i="34"/>
  <c r="D83" i="34"/>
  <c r="D82" i="34"/>
  <c r="D81" i="34"/>
  <c r="D80" i="34"/>
  <c r="D79" i="34"/>
  <c r="D78" i="34"/>
  <c r="D77" i="34"/>
  <c r="D76" i="34"/>
  <c r="D75" i="34"/>
  <c r="D74" i="34"/>
  <c r="D73" i="34"/>
  <c r="D72" i="34"/>
  <c r="D71" i="34"/>
  <c r="D70" i="34"/>
  <c r="D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AE104" i="33"/>
  <c r="K90" i="33"/>
  <c r="D24" i="33"/>
  <c r="D131" i="33"/>
  <c r="D130" i="33"/>
  <c r="D129" i="33"/>
  <c r="D128" i="33"/>
  <c r="D127" i="33"/>
  <c r="D126" i="33"/>
  <c r="D125" i="33"/>
  <c r="D124" i="33"/>
  <c r="D123" i="33"/>
  <c r="D122" i="33"/>
  <c r="D121" i="33"/>
  <c r="D120" i="33"/>
  <c r="D119" i="33"/>
  <c r="D118" i="33"/>
  <c r="D117" i="33"/>
  <c r="D116" i="33"/>
  <c r="D115" i="33"/>
  <c r="D114" i="33"/>
  <c r="D113" i="33"/>
  <c r="D112" i="33"/>
  <c r="D111" i="33"/>
  <c r="D110" i="33"/>
  <c r="D109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AC129" i="32"/>
  <c r="AC130" i="32"/>
  <c r="K90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AC126" i="31"/>
  <c r="AC127" i="31"/>
  <c r="AC128" i="31"/>
  <c r="AC129" i="31"/>
  <c r="K9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K90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K90" i="29"/>
  <c r="D127" i="29"/>
  <c r="D126" i="29"/>
  <c r="D125" i="29"/>
  <c r="D124" i="29"/>
  <c r="D123" i="29"/>
  <c r="D122" i="29"/>
  <c r="D121" i="29"/>
  <c r="D120" i="29"/>
  <c r="D119" i="29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4" i="29"/>
  <c r="D103" i="29"/>
  <c r="D102" i="29"/>
  <c r="D101" i="29"/>
  <c r="D100" i="29"/>
  <c r="D99" i="29"/>
  <c r="D98" i="29"/>
  <c r="D97" i="29"/>
  <c r="D96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AC126" i="27"/>
  <c r="K90" i="28"/>
  <c r="D126" i="28"/>
  <c r="D125" i="28"/>
  <c r="D124" i="28"/>
  <c r="D123" i="28"/>
  <c r="D122" i="28"/>
  <c r="D121" i="28"/>
  <c r="D120" i="28"/>
  <c r="D119" i="28"/>
  <c r="D118" i="28"/>
  <c r="D117" i="28"/>
  <c r="D116" i="28"/>
  <c r="D115" i="28"/>
  <c r="D114" i="28"/>
  <c r="D113" i="28"/>
  <c r="D112" i="28"/>
  <c r="D111" i="28"/>
  <c r="D110" i="28"/>
  <c r="D109" i="28"/>
  <c r="D108" i="28"/>
  <c r="D107" i="28"/>
  <c r="D106" i="28"/>
  <c r="D105" i="28"/>
  <c r="D104" i="28"/>
  <c r="D103" i="28"/>
  <c r="D102" i="28"/>
  <c r="D101" i="28"/>
  <c r="D100" i="28"/>
  <c r="D99" i="28"/>
  <c r="D98" i="28"/>
  <c r="D97" i="28"/>
  <c r="D96" i="28"/>
  <c r="D95" i="28"/>
  <c r="D94" i="28"/>
  <c r="D93" i="28"/>
  <c r="D92" i="28"/>
  <c r="D91" i="28"/>
  <c r="D90" i="28"/>
  <c r="D89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D75" i="28"/>
  <c r="D74" i="28"/>
  <c r="D73" i="28"/>
  <c r="D72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I124" i="27"/>
  <c r="I125" i="27"/>
  <c r="I123" i="27"/>
  <c r="I122" i="27"/>
  <c r="I121" i="27"/>
  <c r="I120" i="27"/>
  <c r="K85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24" i="27"/>
  <c r="AU125" i="27"/>
  <c r="AT120" i="27"/>
  <c r="AT124" i="27"/>
  <c r="AT125" i="27"/>
  <c r="AT123" i="27"/>
  <c r="AT122" i="27"/>
  <c r="AT121" i="27"/>
  <c r="AV80" i="27"/>
  <c r="AO27" i="27"/>
  <c r="AO28" i="27"/>
  <c r="AO29" i="27"/>
  <c r="AO30" i="27"/>
  <c r="AO31" i="27"/>
  <c r="AO32" i="27"/>
  <c r="AO33" i="27"/>
  <c r="AO34" i="27"/>
  <c r="AO35" i="27"/>
  <c r="AO36" i="27"/>
  <c r="AO37" i="27"/>
  <c r="AO38" i="27"/>
  <c r="AO39" i="27"/>
  <c r="AO40" i="27"/>
  <c r="AO41" i="27"/>
  <c r="AO42" i="27"/>
  <c r="AO43" i="27"/>
  <c r="AO44" i="27"/>
  <c r="AO45" i="27"/>
  <c r="AO46" i="27"/>
  <c r="AO47" i="27"/>
  <c r="AO48" i="27"/>
  <c r="AO49" i="27"/>
  <c r="AO50" i="27"/>
  <c r="AO51" i="27"/>
  <c r="AO52" i="27"/>
  <c r="AO53" i="27"/>
  <c r="AO54" i="27"/>
  <c r="AO55" i="27"/>
  <c r="AO56" i="27"/>
  <c r="AO57" i="27"/>
  <c r="AO58" i="27"/>
  <c r="AO59" i="27"/>
  <c r="AO60" i="27"/>
  <c r="AO61" i="27"/>
  <c r="AO62" i="27"/>
  <c r="AO63" i="27"/>
  <c r="AO64" i="27"/>
  <c r="AO65" i="27"/>
  <c r="AO66" i="27"/>
  <c r="AO67" i="27"/>
  <c r="AO68" i="27"/>
  <c r="AO69" i="27"/>
  <c r="AO70" i="27"/>
  <c r="AO71" i="27"/>
  <c r="AO72" i="27"/>
  <c r="AO73" i="27"/>
  <c r="AO74" i="27"/>
  <c r="AO75" i="27"/>
  <c r="AO76" i="27"/>
  <c r="AO77" i="27"/>
  <c r="AO78" i="27"/>
  <c r="AO79" i="27"/>
  <c r="AO80" i="27"/>
  <c r="AO81" i="27"/>
  <c r="AO82" i="27"/>
  <c r="AO83" i="27"/>
  <c r="AO84" i="27"/>
  <c r="AO85" i="27"/>
  <c r="AO86" i="27"/>
  <c r="AO87" i="27"/>
  <c r="AO88" i="27"/>
  <c r="AO89" i="27"/>
  <c r="AO90" i="27"/>
  <c r="AO91" i="27"/>
  <c r="AO92" i="27"/>
  <c r="AO93" i="27"/>
  <c r="AO94" i="27"/>
  <c r="AO95" i="27"/>
  <c r="AO96" i="27"/>
  <c r="AO97" i="27"/>
  <c r="AO98" i="27"/>
  <c r="AO99" i="27"/>
  <c r="AO100" i="27"/>
  <c r="AO101" i="27"/>
  <c r="AO102" i="27"/>
  <c r="AO103" i="27"/>
  <c r="AO104" i="27"/>
  <c r="AO105" i="27"/>
  <c r="AO106" i="27"/>
  <c r="AO107" i="27"/>
  <c r="AO108" i="27"/>
  <c r="AO109" i="27"/>
  <c r="AO110" i="27"/>
  <c r="AO111" i="27"/>
  <c r="AO112" i="27"/>
  <c r="AO113" i="27"/>
  <c r="AO114" i="27"/>
  <c r="AO115" i="27"/>
  <c r="AO116" i="27"/>
  <c r="AO117" i="27"/>
  <c r="AO118" i="27"/>
  <c r="AO119" i="27"/>
  <c r="AO120" i="27"/>
  <c r="AO121" i="27"/>
  <c r="AO122" i="27"/>
  <c r="AO123" i="27"/>
  <c r="AO124" i="27"/>
  <c r="AO125" i="27"/>
  <c r="AO26" i="27"/>
  <c r="AO25" i="27"/>
  <c r="AO24" i="27"/>
  <c r="AE124" i="26"/>
  <c r="AE123" i="26"/>
  <c r="AD124" i="26"/>
  <c r="AD123" i="26"/>
  <c r="AD122" i="26"/>
  <c r="AD121" i="26"/>
  <c r="K8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25" i="26"/>
  <c r="D24" i="26"/>
  <c r="AE123" i="25"/>
  <c r="AD122" i="25"/>
  <c r="AD123" i="25"/>
  <c r="AD121" i="25"/>
  <c r="I121" i="25"/>
  <c r="I122" i="25"/>
  <c r="I123" i="25"/>
  <c r="I120" i="25"/>
  <c r="K85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24" i="25"/>
  <c r="J121" i="24"/>
  <c r="J122" i="24"/>
  <c r="J120" i="24"/>
  <c r="L85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24" i="24"/>
  <c r="F48" i="23"/>
  <c r="V87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K118" i="22"/>
  <c r="K119" i="22"/>
  <c r="K120" i="22"/>
  <c r="K117" i="22"/>
  <c r="U118" i="22"/>
  <c r="U119" i="22"/>
  <c r="U120" i="22"/>
  <c r="U117" i="22"/>
  <c r="V87" i="22"/>
  <c r="F120" i="22"/>
  <c r="F24" i="22"/>
  <c r="F119" i="22"/>
  <c r="F118" i="22"/>
  <c r="F117" i="22"/>
  <c r="F116" i="22"/>
  <c r="F115" i="22"/>
  <c r="F114" i="22"/>
  <c r="F113" i="22"/>
  <c r="F112" i="22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AE119" i="21"/>
  <c r="AD57" i="21"/>
  <c r="AD58" i="21"/>
  <c r="AD69" i="21"/>
  <c r="AD70" i="21"/>
  <c r="AD81" i="21"/>
  <c r="AD82" i="21"/>
  <c r="AD93" i="21"/>
  <c r="AD94" i="21"/>
  <c r="AD105" i="21"/>
  <c r="AD106" i="21"/>
  <c r="AD117" i="21"/>
  <c r="AD118" i="21"/>
  <c r="AE44" i="21"/>
  <c r="AD114" i="21"/>
  <c r="AD44" i="21"/>
  <c r="AD104" i="21"/>
  <c r="AC76" i="21"/>
  <c r="AC77" i="21"/>
  <c r="AC78" i="21"/>
  <c r="AC79" i="21"/>
  <c r="AC80" i="21"/>
  <c r="AC81" i="21"/>
  <c r="AC82" i="21"/>
  <c r="AC83" i="21"/>
  <c r="AC84" i="21"/>
  <c r="AC85" i="21"/>
  <c r="AC86" i="21"/>
  <c r="AC87" i="21"/>
  <c r="AC88" i="21"/>
  <c r="AC89" i="21"/>
  <c r="AC90" i="21"/>
  <c r="AC91" i="21"/>
  <c r="AC92" i="21"/>
  <c r="AC93" i="21"/>
  <c r="AC94" i="21"/>
  <c r="AC95" i="21"/>
  <c r="AC96" i="21"/>
  <c r="AC97" i="21"/>
  <c r="AC98" i="21"/>
  <c r="AC99" i="21"/>
  <c r="AC100" i="21"/>
  <c r="AC101" i="21"/>
  <c r="AC102" i="21"/>
  <c r="AC103" i="21"/>
  <c r="AC104" i="21"/>
  <c r="AC105" i="21"/>
  <c r="AC106" i="21"/>
  <c r="AC107" i="21"/>
  <c r="AC108" i="21"/>
  <c r="AC109" i="21"/>
  <c r="AC110" i="21"/>
  <c r="AC111" i="21"/>
  <c r="AC112" i="21"/>
  <c r="AC113" i="21"/>
  <c r="AC114" i="21"/>
  <c r="AC115" i="21"/>
  <c r="AC116" i="21"/>
  <c r="AC117" i="21"/>
  <c r="AC118" i="21"/>
  <c r="AC119" i="21"/>
  <c r="AC75" i="21"/>
  <c r="J117" i="21"/>
  <c r="J118" i="21"/>
  <c r="J119" i="21"/>
  <c r="T86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S86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25" i="20"/>
  <c r="D24" i="20"/>
  <c r="J116" i="19"/>
  <c r="J117" i="19"/>
  <c r="J115" i="19"/>
  <c r="I115" i="19"/>
  <c r="I116" i="19"/>
  <c r="I117" i="19"/>
  <c r="S85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24" i="19"/>
  <c r="S81" i="18"/>
  <c r="J77" i="18"/>
  <c r="D116" i="18"/>
  <c r="D115" i="18"/>
  <c r="D114" i="18"/>
  <c r="D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V82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I115" i="17"/>
  <c r="D104" i="17"/>
  <c r="D105" i="17"/>
  <c r="D106" i="17"/>
  <c r="D107" i="17"/>
  <c r="D108" i="17"/>
  <c r="D109" i="17"/>
  <c r="D110" i="17"/>
  <c r="D111" i="17"/>
  <c r="D112" i="17"/>
  <c r="D113" i="17"/>
  <c r="K115" i="17"/>
  <c r="D114" i="17"/>
  <c r="D115" i="17"/>
  <c r="G115" i="17"/>
  <c r="D24" i="17"/>
  <c r="J84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I111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I101" i="15"/>
  <c r="I102" i="15"/>
  <c r="I103" i="15"/>
  <c r="I100" i="15"/>
  <c r="K71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4" i="15"/>
  <c r="J81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24" i="14"/>
  <c r="K59" i="13"/>
  <c r="J58" i="12"/>
  <c r="C215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L116" i="17"/>
  <c r="L115" i="17"/>
  <c r="N116" i="17"/>
  <c r="M115" i="17"/>
  <c r="M116" i="17"/>
  <c r="N115" i="17"/>
  <c r="AG119" i="21"/>
  <c r="AD80" i="21"/>
  <c r="AD79" i="21"/>
  <c r="K113" i="17"/>
  <c r="AD102" i="21"/>
  <c r="I114" i="16"/>
  <c r="K112" i="17"/>
  <c r="AD54" i="21"/>
  <c r="AD113" i="21"/>
  <c r="AD101" i="21"/>
  <c r="AD89" i="21"/>
  <c r="AD77" i="21"/>
  <c r="AD65" i="21"/>
  <c r="J115" i="17"/>
  <c r="H115" i="17"/>
  <c r="AD68" i="21"/>
  <c r="K114" i="17"/>
  <c r="AD67" i="21"/>
  <c r="AD78" i="21"/>
  <c r="I113" i="16"/>
  <c r="I114" i="17"/>
  <c r="J114" i="17"/>
  <c r="AD53" i="21"/>
  <c r="AD112" i="21"/>
  <c r="AD100" i="21"/>
  <c r="AD88" i="21"/>
  <c r="AD76" i="21"/>
  <c r="AD64" i="21"/>
  <c r="AD92" i="21"/>
  <c r="AD103" i="21"/>
  <c r="I110" i="16"/>
  <c r="AD90" i="21"/>
  <c r="I112" i="16"/>
  <c r="I113" i="17"/>
  <c r="J113" i="17"/>
  <c r="J111" i="17"/>
  <c r="AD52" i="21"/>
  <c r="AD111" i="21"/>
  <c r="AD99" i="21"/>
  <c r="AD87" i="21"/>
  <c r="AD75" i="21"/>
  <c r="AD63" i="21"/>
  <c r="AD116" i="21"/>
  <c r="I112" i="17"/>
  <c r="J112" i="17"/>
  <c r="AD51" i="21"/>
  <c r="AD110" i="21"/>
  <c r="AD98" i="21"/>
  <c r="AD86" i="21"/>
  <c r="AD74" i="21"/>
  <c r="AD62" i="21"/>
  <c r="AD56" i="21"/>
  <c r="AD91" i="21"/>
  <c r="AD66" i="21"/>
  <c r="I111" i="17"/>
  <c r="AD50" i="21"/>
  <c r="AD109" i="21"/>
  <c r="AD97" i="21"/>
  <c r="AD85" i="21"/>
  <c r="AD73" i="21"/>
  <c r="AD61" i="21"/>
  <c r="I110" i="17"/>
  <c r="AD49" i="21"/>
  <c r="AD108" i="21"/>
  <c r="AD96" i="21"/>
  <c r="AD84" i="21"/>
  <c r="AD72" i="21"/>
  <c r="AD60" i="21"/>
  <c r="AD119" i="21"/>
  <c r="AF119" i="21"/>
  <c r="AD107" i="21"/>
  <c r="AD95" i="21"/>
  <c r="AD83" i="21"/>
  <c r="AD71" i="21"/>
  <c r="AD59" i="21"/>
  <c r="AD115" i="21"/>
  <c r="AD55" i="21"/>
  <c r="AD48" i="21"/>
  <c r="H112" i="17"/>
  <c r="H105" i="17"/>
  <c r="H103" i="17"/>
  <c r="H111" i="17"/>
  <c r="H104" i="17"/>
  <c r="H108" i="17"/>
  <c r="H110" i="17"/>
  <c r="O115" i="17"/>
  <c r="O116" i="17"/>
  <c r="O114" i="17"/>
  <c r="O113" i="17"/>
  <c r="H107" i="17"/>
  <c r="H106" i="17"/>
  <c r="H109" i="17"/>
  <c r="L105" i="17"/>
  <c r="L110" i="17"/>
  <c r="L111" i="17"/>
  <c r="L112" i="17"/>
  <c r="L106" i="17"/>
  <c r="L109" i="17"/>
  <c r="L103" i="17"/>
  <c r="L107" i="17"/>
  <c r="L104" i="17"/>
  <c r="L108" i="17"/>
  <c r="H114" i="17"/>
  <c r="H113" i="17"/>
</calcChain>
</file>

<file path=xl/sharedStrings.xml><?xml version="1.0" encoding="utf-8"?>
<sst xmlns="http://schemas.openxmlformats.org/spreadsheetml/2006/main" count="5799" uniqueCount="1004">
  <si>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</si>
  <si>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</si>
  <si>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</si>
  <si>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</si>
  <si>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</si>
  <si>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</si>
  <si>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CPIAUCNS</t>
  </si>
  <si>
    <t>Frequency: Monthly</t>
  </si>
  <si>
    <t>observation_date</t>
  </si>
  <si>
    <t>inflation</t>
    <phoneticPr fontId="2" type="noConversion"/>
  </si>
  <si>
    <r>
      <t xml:space="preserve"> </t>
    </r>
    <r>
      <rPr>
        <sz val="10"/>
        <rFont val="細明體"/>
        <family val="3"/>
        <charset val="136"/>
      </rPr>
      <t>分割一直線方式分析輸入資料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每條線保持最佳解釋組成資料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從第一個資料開始分析</t>
    </r>
  </si>
  <si>
    <r>
      <t xml:space="preserve"> </t>
    </r>
    <r>
      <rPr>
        <sz val="10"/>
        <rFont val="細明體"/>
        <family val="3"/>
        <charset val="136"/>
      </rPr>
      <t>找出所有分割線並且以最後一條線最預測的基礎</t>
    </r>
    <r>
      <rPr>
        <sz val="10"/>
        <rFont val="Arial"/>
        <family val="2"/>
      </rPr>
      <t>,</t>
    </r>
  </si>
  <si>
    <r>
      <t xml:space="preserve"> </t>
    </r>
    <r>
      <rPr>
        <sz val="10"/>
        <rFont val="細明體"/>
        <family val="3"/>
        <charset val="136"/>
      </rPr>
      <t>每條線的資料量至少</t>
    </r>
    <r>
      <rPr>
        <sz val="10"/>
        <rFont val="Arial"/>
        <family val="2"/>
      </rPr>
      <t>8</t>
    </r>
    <r>
      <rPr>
        <sz val="10"/>
        <rFont val="細明體"/>
        <family val="3"/>
        <charset val="136"/>
      </rPr>
      <t>資料</t>
    </r>
    <r>
      <rPr>
        <sz val="10"/>
        <rFont val="Arial"/>
        <family val="2"/>
      </rPr>
      <t>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</si>
  <si>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1,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8,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=8,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</si>
  <si>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Y=1.184196+-0.033288*X, R2=0.230790,</t>
    </r>
  </si>
  <si>
    <t xml:space="preserve"> SST=0.201657,  SSR=0.046540, SSE=0.155117,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</si>
  <si>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此估計線是下降線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準確率低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虧本十分高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</si>
  <si>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=-0.193947 ),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</si>
  <si>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2,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9 ~ 16,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=8,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</si>
  <si>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Y=0.235036+0.148049*X, R2=0.638935,</t>
    </r>
  </si>
  <si>
    <t xml:space="preserve"> SST=1.440808,  SSR=0.920582, SSE=0.520226,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</si>
  <si>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準確率具高度性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百年未見的收益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</si>
  <si>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=0.538437 ),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</si>
  <si>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3,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17 ~ 24,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=8,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</si>
  <si>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Y=0.574585+0.068076*X, R2=0.590760,</t>
    </r>
  </si>
  <si>
    <t xml:space="preserve"> SST=0.329474,  SSR=0.194640, SSE=0.134834,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</si>
  <si>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準確率為普通狀況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收益太高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</si>
  <si>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=0.258219 ),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</si>
  <si>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4,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25 ~ 32,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=8,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</si>
  <si>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Y=-0.827080+0.118608*X, R2=0.802459,</t>
    </r>
  </si>
  <si>
    <t xml:space="preserve"> SST=0.736301,  SSR=0.590851, SSE=0.145450,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</si>
  <si>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準確率高十分高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幾乎不可能的收益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</si>
  <si>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=0.351538 ),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</si>
  <si>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5,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33 ~ 40,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=8,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</si>
  <si>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Y=5.275878+-0.090378*X, R2=0.410704,</t>
    </r>
  </si>
  <si>
    <t xml:space="preserve"> SST=0.835313,  SSR=0.343067, SSE=0.492247,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</si>
  <si>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此估計線是下降線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準確率不高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幾乎不可能的虧本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</si>
  <si>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=-0.317539 ),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</si>
  <si>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6,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41 ~ 50,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=10,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</si>
  <si>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Y=-1.923204+0.085418*X, R2=0.730414,</t>
    </r>
  </si>
  <si>
    <t xml:space="preserve"> SST=0.824107,  SSR=0.601940, SSE=0.222168,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</si>
  <si>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準確率很高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幾乎不可能的收益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</si>
  <si>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=0.365836 ),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</si>
  <si>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79,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=29,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</si>
  <si>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Y=-18.518406+0.351026*X, R2=0.937747,</t>
    </r>
  </si>
  <si>
    <t xml:space="preserve"> SST=266.740095,  SSR=250.134771, SSE=16.605324,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</si>
  <si>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幾乎完全準確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此收益是不可能發生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</si>
  <si>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=1.194131 ),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</si>
  <si>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80 ~ 84,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=5,</t>
    </r>
  </si>
  <si>
    <t xml:space="preserve"> SST=2.364328,  SSR=2.216460, SSE=0.147868,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</si>
  <si>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幾乎完全準確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虧本太高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</si>
  <si>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=-0.284891 ),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</si>
  <si>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1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1.0343994570,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1.0343994570,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</si>
  <si>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2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2.0856541444,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2.0856541444,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</si>
  <si>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3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1.9701345406,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1.9701345406,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</si>
  <si>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4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2.5532516411,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2.5532516411,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</si>
  <si>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5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1.9770668656,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1.9770668656,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</si>
  <si>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6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1.9633158518,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1.9633158518,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</si>
  <si>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4.2982696084,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4.2982696084,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</si>
  <si>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7.5549027207,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7.5549027207,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</si>
  <si>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8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3.0835898090,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3.0835898090,</t>
    </r>
  </si>
  <si>
    <r>
      <t xml:space="preserve"> ****** </t>
    </r>
    <r>
      <rPr>
        <sz val="10"/>
        <rFont val="細明體"/>
        <family val="3"/>
        <charset val="136"/>
      </rPr>
      <t>各線段的狀況說明</t>
    </r>
    <r>
      <rPr>
        <sz val="10"/>
        <rFont val="Arial"/>
        <family val="2"/>
      </rPr>
      <t xml:space="preserve"> ******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</si>
  <si>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1,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2016-01~2016-08,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1~8,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=1.184196+-0.033288*X,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</si>
  <si>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此估計線是下降線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準確率低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虧本十分高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</si>
  <si>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2,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2016-09~2017-04,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9~16,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=0.235036+0.148049*X,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</si>
  <si>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準確率具高度性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百年未見的收益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</si>
  <si>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3,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2017-05~2017-12,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17~24,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=0.574585+0.068076*X,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</si>
  <si>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準確率為普通狀況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收益太高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</si>
  <si>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4,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2018-01~2018-08,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25~32,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=-0.827080+0.118608*X,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</si>
  <si>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準確率高十分高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幾乎不可能的收益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</si>
  <si>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5,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2018-09~2019-04,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33~40,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=5.275878+-0.090378*X,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</si>
  <si>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此估計線是下降線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準確率不高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幾乎不可能的虧本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</si>
  <si>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6,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2019-05~2020-02,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41~50,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=-1.923204+0.085418*X,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</si>
  <si>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準確率很高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幾乎不可能的收益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</si>
  <si>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2020-03~2022-07,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51~79,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=-18.518406+0.351026*X,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</si>
  <si>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幾乎完全準確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此收益是不可能發生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</si>
  <si>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2022-08~2022-12,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80~84,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=46.159922+-0.470793*X,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</si>
  <si>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幾乎完全準確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虧本太高</t>
    </r>
  </si>
  <si>
    <r>
      <t>時間序</t>
    </r>
    <r>
      <rPr>
        <sz val="10"/>
        <rFont val="Arial"/>
        <family val="2"/>
      </rPr>
      <t xml:space="preserve">=T=85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6.1425239627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</si>
  <si>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5.6717310434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</si>
  <si>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5.2009381241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</si>
  <si>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4.7301452048</t>
    </r>
  </si>
  <si>
    <r>
      <t>時間序</t>
    </r>
    <r>
      <rPr>
        <sz val="10"/>
        <rFont val="Arial"/>
        <family val="2"/>
      </rPr>
      <t xml:space="preserve">=T=89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4.2593522855</t>
    </r>
  </si>
  <si>
    <r>
      <t>時間序</t>
    </r>
    <r>
      <rPr>
        <sz val="10"/>
        <rFont val="Arial"/>
        <family val="2"/>
      </rPr>
      <t xml:space="preserve">=T=90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3.7885593661</t>
    </r>
  </si>
  <si>
    <r>
      <t>時間序</t>
    </r>
    <r>
      <rPr>
        <sz val="10"/>
        <rFont val="Arial"/>
        <family val="2"/>
      </rPr>
      <t xml:space="preserve">=T=91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3.3177664468</t>
    </r>
  </si>
  <si>
    <r>
      <t>時間序</t>
    </r>
    <r>
      <rPr>
        <sz val="10"/>
        <rFont val="Arial"/>
        <family val="2"/>
      </rPr>
      <t xml:space="preserve">=T=92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2.8469735275</t>
    </r>
  </si>
  <si>
    <r>
      <t>時間序</t>
    </r>
    <r>
      <rPr>
        <sz val="10"/>
        <rFont val="Arial"/>
        <family val="2"/>
      </rPr>
      <t xml:space="preserve">=T=93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2.3761806082</t>
    </r>
  </si>
  <si>
    <r>
      <t>時間序</t>
    </r>
    <r>
      <rPr>
        <sz val="10"/>
        <rFont val="Arial"/>
        <family val="2"/>
      </rPr>
      <t xml:space="preserve">=T=94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1.9053876889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</si>
  <si>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80 ~ 84,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</si>
  <si>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Y=46.159922+-0.470793*X, R2=0.937459</t>
    </r>
  </si>
  <si>
    <r>
      <t xml:space="preserve"> P(</t>
    </r>
    <r>
      <rPr>
        <sz val="10"/>
        <rFont val="細明體"/>
        <family val="3"/>
        <charset val="136"/>
      </rPr>
      <t>下跌</t>
    </r>
    <r>
      <rPr>
        <sz val="10"/>
        <rFont val="Arial"/>
        <family val="2"/>
      </rPr>
      <t>)=0.375000, P(</t>
    </r>
    <r>
      <rPr>
        <sz val="10"/>
        <rFont val="細明體"/>
        <family val="3"/>
        <charset val="136"/>
      </rPr>
      <t>盤整</t>
    </r>
    <r>
      <rPr>
        <sz val="10"/>
        <rFont val="Arial"/>
        <family val="2"/>
      </rPr>
      <t>)=0.000000, P(</t>
    </r>
    <r>
      <rPr>
        <sz val="10"/>
        <rFont val="細明體"/>
        <family val="3"/>
        <charset val="136"/>
      </rPr>
      <t>上漲</t>
    </r>
    <r>
      <rPr>
        <sz val="10"/>
        <rFont val="Arial"/>
        <family val="2"/>
      </rPr>
      <t>)=0.625000,</t>
    </r>
  </si>
  <si>
    <r>
      <t xml:space="preserve"> </t>
    </r>
    <r>
      <rPr>
        <sz val="10"/>
        <rFont val="細明體"/>
        <family val="3"/>
        <charset val="136"/>
      </rPr>
      <t>下跌個數</t>
    </r>
    <r>
      <rPr>
        <sz val="10"/>
        <rFont val="Arial"/>
        <family val="2"/>
      </rPr>
      <t xml:space="preserve">=3, </t>
    </r>
    <r>
      <rPr>
        <sz val="10"/>
        <rFont val="細明體"/>
        <family val="3"/>
        <charset val="136"/>
      </rPr>
      <t>盤整個數</t>
    </r>
    <r>
      <rPr>
        <sz val="10"/>
        <rFont val="Arial"/>
        <family val="2"/>
      </rPr>
      <t xml:space="preserve">=0, </t>
    </r>
    <r>
      <rPr>
        <sz val="10"/>
        <rFont val="細明體"/>
        <family val="3"/>
        <charset val="136"/>
      </rPr>
      <t>上漲個數</t>
    </r>
    <r>
      <rPr>
        <sz val="10"/>
        <rFont val="Arial"/>
        <family val="2"/>
      </rPr>
      <t>=5,</t>
    </r>
  </si>
  <si>
    <r>
      <t xml:space="preserve"> P(</t>
    </r>
    <r>
      <rPr>
        <sz val="10"/>
        <rFont val="細明體"/>
        <family val="3"/>
        <charset val="136"/>
      </rPr>
      <t>斜率為負</t>
    </r>
    <r>
      <rPr>
        <sz val="10"/>
        <rFont val="Arial"/>
        <family val="2"/>
      </rPr>
      <t>)=0.375000, P(</t>
    </r>
    <r>
      <rPr>
        <sz val="10"/>
        <rFont val="細明體"/>
        <family val="3"/>
        <charset val="136"/>
      </rPr>
      <t>斜率為零</t>
    </r>
    <r>
      <rPr>
        <sz val="10"/>
        <rFont val="Arial"/>
        <family val="2"/>
      </rPr>
      <t>)=0.000000, P(</t>
    </r>
    <r>
      <rPr>
        <sz val="10"/>
        <rFont val="細明體"/>
        <family val="3"/>
        <charset val="136"/>
      </rPr>
      <t>斜率為正</t>
    </r>
    <r>
      <rPr>
        <sz val="10"/>
        <rFont val="Arial"/>
        <family val="2"/>
      </rPr>
      <t>)=0.625000,</t>
    </r>
  </si>
  <si>
    <r>
      <t xml:space="preserve"> </t>
    </r>
    <r>
      <rPr>
        <sz val="10"/>
        <rFont val="細明體"/>
        <family val="3"/>
        <charset val="136"/>
      </rPr>
      <t>斜率為負個數</t>
    </r>
    <r>
      <rPr>
        <sz val="10"/>
        <rFont val="Arial"/>
        <family val="2"/>
      </rPr>
      <t xml:space="preserve">=3, </t>
    </r>
    <r>
      <rPr>
        <sz val="10"/>
        <rFont val="細明體"/>
        <family val="3"/>
        <charset val="136"/>
      </rPr>
      <t>斜率為零個數</t>
    </r>
    <r>
      <rPr>
        <sz val="10"/>
        <rFont val="Arial"/>
        <family val="2"/>
      </rPr>
      <t xml:space="preserve">=0, </t>
    </r>
    <r>
      <rPr>
        <sz val="10"/>
        <rFont val="細明體"/>
        <family val="3"/>
        <charset val="136"/>
      </rPr>
      <t>斜率為正</t>
    </r>
    <r>
      <rPr>
        <sz val="10"/>
        <rFont val="Arial"/>
        <family val="2"/>
      </rPr>
      <t>=5,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</si>
  <si>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84,</t>
    </r>
  </si>
  <si>
    <t xml:space="preserve"> SST=273.472083, SSR=255.048851, SSE=18.423232,</t>
  </si>
  <si>
    <t xml:space="preserve"> MSE=0.270930,</t>
  </si>
  <si>
    <r>
      <t xml:space="preserve"> </t>
    </r>
    <r>
      <rPr>
        <sz val="10"/>
        <rFont val="細明體"/>
        <family val="3"/>
        <charset val="136"/>
      </rPr>
      <t>整體資料分割成</t>
    </r>
    <r>
      <rPr>
        <sz val="10"/>
        <rFont val="Arial"/>
        <family val="2"/>
      </rPr>
      <t>8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>,</t>
    </r>
  </si>
  <si>
    <r>
      <t xml:space="preserve"> </t>
    </r>
    <r>
      <rPr>
        <sz val="10"/>
        <rFont val="細明體"/>
        <family val="3"/>
        <charset val="136"/>
      </rPr>
      <t>每條分割線樣本至少</t>
    </r>
    <r>
      <rPr>
        <sz val="10"/>
        <rFont val="Arial"/>
        <family val="2"/>
      </rPr>
      <t>8</t>
    </r>
    <r>
      <rPr>
        <sz val="10"/>
        <rFont val="細明體"/>
        <family val="3"/>
        <charset val="136"/>
      </rPr>
      <t>資料個數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</si>
  <si>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80 ~ 85,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=6,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</si>
  <si>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Y=43.050398+-0.432561*X, R2=0.947351,</t>
    </r>
  </si>
  <si>
    <t xml:space="preserve"> SST=3.456383,  SSR=3.274409, SSE=0.181974,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</si>
  <si>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幾乎完全準確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幾乎不可能的虧本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</si>
  <si>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=-0.314107 ),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</si>
  <si>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7.3641100953,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7.3641100953,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</si>
  <si>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8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3.1227257756,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3.1227257756,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</si>
  <si>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幾乎完全準確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幾乎不可能的虧本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</si>
  <si>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5.8501463807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</si>
  <si>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5.4175853194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</si>
  <si>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4.9850242581</t>
    </r>
  </si>
  <si>
    <r>
      <t>時間序</t>
    </r>
    <r>
      <rPr>
        <sz val="10"/>
        <rFont val="Arial"/>
        <family val="2"/>
      </rPr>
      <t xml:space="preserve">=T=89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4.5524631968</t>
    </r>
  </si>
  <si>
    <r>
      <t>時間序</t>
    </r>
    <r>
      <rPr>
        <sz val="10"/>
        <rFont val="Arial"/>
        <family val="2"/>
      </rPr>
      <t xml:space="preserve">=T=90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4.1199021355</t>
    </r>
  </si>
  <si>
    <r>
      <t>時間序</t>
    </r>
    <r>
      <rPr>
        <sz val="10"/>
        <rFont val="Arial"/>
        <family val="2"/>
      </rPr>
      <t xml:space="preserve">=T=91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3.6873410742</t>
    </r>
  </si>
  <si>
    <r>
      <t>時間序</t>
    </r>
    <r>
      <rPr>
        <sz val="10"/>
        <rFont val="Arial"/>
        <family val="2"/>
      </rPr>
      <t xml:space="preserve">=T=92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3.2547800128</t>
    </r>
  </si>
  <si>
    <r>
      <t>時間序</t>
    </r>
    <r>
      <rPr>
        <sz val="10"/>
        <rFont val="Arial"/>
        <family val="2"/>
      </rPr>
      <t xml:space="preserve">=T=93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2.8222189515</t>
    </r>
  </si>
  <si>
    <r>
      <t>時間序</t>
    </r>
    <r>
      <rPr>
        <sz val="10"/>
        <rFont val="Arial"/>
        <family val="2"/>
      </rPr>
      <t xml:space="preserve">=T=94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2.3896578902</t>
    </r>
  </si>
  <si>
    <r>
      <t>時間序</t>
    </r>
    <r>
      <rPr>
        <sz val="10"/>
        <rFont val="Arial"/>
        <family val="2"/>
      </rPr>
      <t xml:space="preserve">=T=95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1.9570968289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</si>
  <si>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80 ~ 85,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</si>
  <si>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Y=43.050398+-0.432561*X, R2=0.947351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</si>
  <si>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85,</t>
    </r>
  </si>
  <si>
    <t xml:space="preserve"> SST=274.564138, SSR=256.106800, SSE=18.457338,</t>
  </si>
  <si>
    <t xml:space="preserve"> MSE=0.267498,</t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</si>
  <si>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83,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=33,</t>
    </r>
  </si>
  <si>
    <t xml:space="preserve"> SST=311.436146,  SSR=280.107292, SSE=31.328854,</t>
  </si>
  <si>
    <r>
      <t xml:space="preserve">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準確率高十分高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此收益是不可能發生</t>
    </r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</si>
  <si>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=1.420058 ),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</si>
  <si>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4.7263615429,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4.7263615429,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</si>
  <si>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3.0429776220,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3.0429776220,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</si>
  <si>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2020-03~2022-11,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51~83,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=-15.773750+0.305972*X,</t>
    </r>
  </si>
  <si>
    <r>
      <t xml:space="preserve">  </t>
    </r>
    <r>
      <rPr>
        <sz val="10"/>
        <rFont val="細明體"/>
        <family val="3"/>
        <charset val="136"/>
      </rPr>
      <t>結論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此估計線是上升線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準確率高十分高</t>
    </r>
    <r>
      <rPr>
        <sz val="10"/>
        <rFont val="Arial"/>
        <family val="2"/>
      </rPr>
      <t xml:space="preserve">,      </t>
    </r>
    <r>
      <rPr>
        <sz val="10"/>
        <rFont val="細明體"/>
        <family val="3"/>
        <charset val="136"/>
      </rPr>
      <t>此收益是不可能發生</t>
    </r>
  </si>
  <si>
    <r>
      <t>時間序</t>
    </r>
    <r>
      <rPr>
        <sz val="10"/>
        <rFont val="Arial"/>
        <family val="2"/>
      </rPr>
      <t xml:space="preserve">=T=84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9.9278822815</t>
    </r>
  </si>
  <si>
    <r>
      <t>時間序</t>
    </r>
    <r>
      <rPr>
        <sz val="10"/>
        <rFont val="Arial"/>
        <family val="2"/>
      </rPr>
      <t xml:space="preserve">=T=85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10.2338540897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</si>
  <si>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10.5398258978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</si>
  <si>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10.8457977060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</si>
  <si>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11.1517695141</t>
    </r>
  </si>
  <si>
    <r>
      <t>時間序</t>
    </r>
    <r>
      <rPr>
        <sz val="10"/>
        <rFont val="Arial"/>
        <family val="2"/>
      </rPr>
      <t xml:space="preserve">=T=89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11.4577413223</t>
    </r>
  </si>
  <si>
    <r>
      <t>時間序</t>
    </r>
    <r>
      <rPr>
        <sz val="10"/>
        <rFont val="Arial"/>
        <family val="2"/>
      </rPr>
      <t xml:space="preserve">=T=90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11.7637131304</t>
    </r>
  </si>
  <si>
    <r>
      <t>時間序</t>
    </r>
    <r>
      <rPr>
        <sz val="10"/>
        <rFont val="Arial"/>
        <family val="2"/>
      </rPr>
      <t xml:space="preserve">=T=91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12.0696849386</t>
    </r>
  </si>
  <si>
    <r>
      <t>時間序</t>
    </r>
    <r>
      <rPr>
        <sz val="10"/>
        <rFont val="Arial"/>
        <family val="2"/>
      </rPr>
      <t xml:space="preserve">=T=92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12.3756567467</t>
    </r>
  </si>
  <si>
    <r>
      <t>時間序</t>
    </r>
    <r>
      <rPr>
        <sz val="10"/>
        <rFont val="Arial"/>
        <family val="2"/>
      </rPr>
      <t xml:space="preserve">=T=93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12.6816285549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</si>
  <si>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83,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</si>
  <si>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Y=-15.773750+0.305972*X, R2=0.899405</t>
    </r>
  </si>
  <si>
    <r>
      <t xml:space="preserve"> P(</t>
    </r>
    <r>
      <rPr>
        <sz val="10"/>
        <rFont val="細明體"/>
        <family val="3"/>
        <charset val="136"/>
      </rPr>
      <t>下跌</t>
    </r>
    <r>
      <rPr>
        <sz val="10"/>
        <rFont val="Arial"/>
        <family val="2"/>
      </rPr>
      <t>)=0.285714, P(</t>
    </r>
    <r>
      <rPr>
        <sz val="10"/>
        <rFont val="細明體"/>
        <family val="3"/>
        <charset val="136"/>
      </rPr>
      <t>盤整</t>
    </r>
    <r>
      <rPr>
        <sz val="10"/>
        <rFont val="Arial"/>
        <family val="2"/>
      </rPr>
      <t>)=0.000000, P(</t>
    </r>
    <r>
      <rPr>
        <sz val="10"/>
        <rFont val="細明體"/>
        <family val="3"/>
        <charset val="136"/>
      </rPr>
      <t>上漲</t>
    </r>
    <r>
      <rPr>
        <sz val="10"/>
        <rFont val="Arial"/>
        <family val="2"/>
      </rPr>
      <t>)=0.714286,</t>
    </r>
  </si>
  <si>
    <r>
      <t xml:space="preserve"> </t>
    </r>
    <r>
      <rPr>
        <sz val="10"/>
        <rFont val="細明體"/>
        <family val="3"/>
        <charset val="136"/>
      </rPr>
      <t>下跌個數</t>
    </r>
    <r>
      <rPr>
        <sz val="10"/>
        <rFont val="Arial"/>
        <family val="2"/>
      </rPr>
      <t xml:space="preserve">=2, </t>
    </r>
    <r>
      <rPr>
        <sz val="10"/>
        <rFont val="細明體"/>
        <family val="3"/>
        <charset val="136"/>
      </rPr>
      <t>盤整個數</t>
    </r>
    <r>
      <rPr>
        <sz val="10"/>
        <rFont val="Arial"/>
        <family val="2"/>
      </rPr>
      <t xml:space="preserve">=0, </t>
    </r>
    <r>
      <rPr>
        <sz val="10"/>
        <rFont val="細明體"/>
        <family val="3"/>
        <charset val="136"/>
      </rPr>
      <t>上漲個數</t>
    </r>
    <r>
      <rPr>
        <sz val="10"/>
        <rFont val="Arial"/>
        <family val="2"/>
      </rPr>
      <t>=5,</t>
    </r>
  </si>
  <si>
    <r>
      <t xml:space="preserve"> P(</t>
    </r>
    <r>
      <rPr>
        <sz val="10"/>
        <rFont val="細明體"/>
        <family val="3"/>
        <charset val="136"/>
      </rPr>
      <t>斜率為負</t>
    </r>
    <r>
      <rPr>
        <sz val="10"/>
        <rFont val="Arial"/>
        <family val="2"/>
      </rPr>
      <t>)=0.285714, P(</t>
    </r>
    <r>
      <rPr>
        <sz val="10"/>
        <rFont val="細明體"/>
        <family val="3"/>
        <charset val="136"/>
      </rPr>
      <t>斜率為零</t>
    </r>
    <r>
      <rPr>
        <sz val="10"/>
        <rFont val="Arial"/>
        <family val="2"/>
      </rPr>
      <t>)=0.000000, P(</t>
    </r>
    <r>
      <rPr>
        <sz val="10"/>
        <rFont val="細明體"/>
        <family val="3"/>
        <charset val="136"/>
      </rPr>
      <t>斜率為正</t>
    </r>
    <r>
      <rPr>
        <sz val="10"/>
        <rFont val="Arial"/>
        <family val="2"/>
      </rPr>
      <t>)=0.714286,</t>
    </r>
  </si>
  <si>
    <r>
      <t xml:space="preserve"> </t>
    </r>
    <r>
      <rPr>
        <sz val="10"/>
        <rFont val="細明體"/>
        <family val="3"/>
        <charset val="136"/>
      </rPr>
      <t>斜率為負個數</t>
    </r>
    <r>
      <rPr>
        <sz val="10"/>
        <rFont val="Arial"/>
        <family val="2"/>
      </rPr>
      <t xml:space="preserve">=2, </t>
    </r>
    <r>
      <rPr>
        <sz val="10"/>
        <rFont val="細明體"/>
        <family val="3"/>
        <charset val="136"/>
      </rPr>
      <t>斜率為零個數</t>
    </r>
    <r>
      <rPr>
        <sz val="10"/>
        <rFont val="Arial"/>
        <family val="2"/>
      </rPr>
      <t xml:space="preserve">=0, </t>
    </r>
    <r>
      <rPr>
        <sz val="10"/>
        <rFont val="細明體"/>
        <family val="3"/>
        <charset val="136"/>
      </rPr>
      <t>斜率為正</t>
    </r>
    <r>
      <rPr>
        <sz val="10"/>
        <rFont val="Arial"/>
        <family val="2"/>
      </rPr>
      <t>=5,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</si>
  <si>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83,</t>
    </r>
  </si>
  <si>
    <t xml:space="preserve"> SST=315.803806, SSR=282.804913, SSE=32.998893,</t>
  </si>
  <si>
    <t xml:space="preserve"> MSE=0.478245,</t>
  </si>
  <si>
    <r>
      <t xml:space="preserve"> </t>
    </r>
    <r>
      <rPr>
        <sz val="10"/>
        <rFont val="細明體"/>
        <family val="3"/>
        <charset val="136"/>
      </rPr>
      <t>整體資料分割成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>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</si>
  <si>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82,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=32,</t>
    </r>
  </si>
  <si>
    <t xml:space="preserve"> SST=305.575272,  SSR=281.381154, SSE=24.194118,</t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</si>
  <si>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=1.326875 ),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</si>
  <si>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4.6518627538,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4.6518627538,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</si>
  <si>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2.9933758516,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2.9933758516,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</si>
  <si>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2020-03~2022-10,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51~82,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=-16.705468+0.321163*X,</t>
    </r>
  </si>
  <si>
    <r>
      <t>時間序</t>
    </r>
    <r>
      <rPr>
        <sz val="10"/>
        <rFont val="Arial"/>
        <family val="2"/>
      </rPr>
      <t xml:space="preserve">=T=83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9.9510499878</t>
    </r>
  </si>
  <si>
    <r>
      <t>時間序</t>
    </r>
    <r>
      <rPr>
        <sz val="10"/>
        <rFont val="Arial"/>
        <family val="2"/>
      </rPr>
      <t xml:space="preserve">=T=84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10.2722128504</t>
    </r>
  </si>
  <si>
    <r>
      <t>時間序</t>
    </r>
    <r>
      <rPr>
        <sz val="10"/>
        <rFont val="Arial"/>
        <family val="2"/>
      </rPr>
      <t xml:space="preserve">=T=85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10.5933757131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</si>
  <si>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10.9145385758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</si>
  <si>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11.2357014384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</si>
  <si>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11.5568643011</t>
    </r>
  </si>
  <si>
    <r>
      <t>時間序</t>
    </r>
    <r>
      <rPr>
        <sz val="10"/>
        <rFont val="Arial"/>
        <family val="2"/>
      </rPr>
      <t xml:space="preserve">=T=89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11.8780271638</t>
    </r>
  </si>
  <si>
    <r>
      <t>時間序</t>
    </r>
    <r>
      <rPr>
        <sz val="10"/>
        <rFont val="Arial"/>
        <family val="2"/>
      </rPr>
      <t xml:space="preserve">=T=90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12.1991900264</t>
    </r>
  </si>
  <si>
    <r>
      <t>時間序</t>
    </r>
    <r>
      <rPr>
        <sz val="10"/>
        <rFont val="Arial"/>
        <family val="2"/>
      </rPr>
      <t xml:space="preserve">=T=91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12.5203528891</t>
    </r>
  </si>
  <si>
    <r>
      <t>時間序</t>
    </r>
    <r>
      <rPr>
        <sz val="10"/>
        <rFont val="Arial"/>
        <family val="2"/>
      </rPr>
      <t xml:space="preserve">=T=92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12.8415157518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</si>
  <si>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82,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</si>
  <si>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Y=-16.705468+0.321163*X, R2=0.920824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</si>
  <si>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82,</t>
    </r>
  </si>
  <si>
    <t xml:space="preserve"> SST=309.942932, SSR=284.078774, SSE=25.864158,</t>
  </si>
  <si>
    <t xml:space="preserve"> MSE=0.380355,</t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</si>
  <si>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81,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=31,</t>
    </r>
  </si>
  <si>
    <t xml:space="preserve"> SST=295.696416,  SSR=275.534616, SSE=20.161801,</t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</si>
  <si>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=1.259858 ),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</si>
  <si>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4.5520703481,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4.5520703481,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</si>
  <si>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2.9347085494,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2.9347085494,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</si>
  <si>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2020-03~2022-09,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51~81,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=-17.447094+0.333321*X,</t>
    </r>
  </si>
  <si>
    <r>
      <t>時間序</t>
    </r>
    <r>
      <rPr>
        <sz val="10"/>
        <rFont val="Arial"/>
        <family val="2"/>
      </rPr>
      <t xml:space="preserve">=T=82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9.8852010327</t>
    </r>
  </si>
  <si>
    <r>
      <t>時間序</t>
    </r>
    <r>
      <rPr>
        <sz val="10"/>
        <rFont val="Arial"/>
        <family val="2"/>
      </rPr>
      <t xml:space="preserve">=T=83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10.2185217005</t>
    </r>
  </si>
  <si>
    <r>
      <t>時間序</t>
    </r>
    <r>
      <rPr>
        <sz val="10"/>
        <rFont val="Arial"/>
        <family val="2"/>
      </rPr>
      <t xml:space="preserve">=T=84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10.5518423683</t>
    </r>
  </si>
  <si>
    <r>
      <t>時間序</t>
    </r>
    <r>
      <rPr>
        <sz val="10"/>
        <rFont val="Arial"/>
        <family val="2"/>
      </rPr>
      <t xml:space="preserve">=T=85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10.8851630361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</si>
  <si>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11.2184837039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</si>
  <si>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11.5518043716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</si>
  <si>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11.8851250394</t>
    </r>
  </si>
  <si>
    <r>
      <t>時間序</t>
    </r>
    <r>
      <rPr>
        <sz val="10"/>
        <rFont val="Arial"/>
        <family val="2"/>
      </rPr>
      <t xml:space="preserve">=T=89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12.2184457072</t>
    </r>
  </si>
  <si>
    <r>
      <t>時間序</t>
    </r>
    <r>
      <rPr>
        <sz val="10"/>
        <rFont val="Arial"/>
        <family val="2"/>
      </rPr>
      <t xml:space="preserve">=T=90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12.5517663750</t>
    </r>
  </si>
  <si>
    <r>
      <t>時間序</t>
    </r>
    <r>
      <rPr>
        <sz val="10"/>
        <rFont val="Arial"/>
        <family val="2"/>
      </rPr>
      <t xml:space="preserve">=T=91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12.8850870428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</si>
  <si>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81,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</si>
  <si>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Y=-17.447094+0.333321*X, R2=0.931816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</si>
  <si>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81,</t>
    </r>
  </si>
  <si>
    <t xml:space="preserve"> SST=300.064076, SSR=278.232236, SSE=21.831840,</t>
  </si>
  <si>
    <t xml:space="preserve"> MSE=0.325848,</t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</si>
  <si>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80,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=30,</t>
    </r>
  </si>
  <si>
    <t xml:space="preserve"> SST=281.932855,  SSR=263.849772, SSE=18.083083,</t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</si>
  <si>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=1.244022 ),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</si>
  <si>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4.4304170382,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4.4304170382,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</si>
  <si>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2.8688715357,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2.8688715357,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</si>
  <si>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2020-03~2022-08,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51~80,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=-18.012009+0.342632*X,</t>
    </r>
  </si>
  <si>
    <r>
      <t>時間序</t>
    </r>
    <r>
      <rPr>
        <sz val="10"/>
        <rFont val="Arial"/>
        <family val="2"/>
      </rPr>
      <t xml:space="preserve">=T=81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9.7412202591</t>
    </r>
  </si>
  <si>
    <r>
      <t>時間序</t>
    </r>
    <r>
      <rPr>
        <sz val="10"/>
        <rFont val="Arial"/>
        <family val="2"/>
      </rPr>
      <t xml:space="preserve">=T=82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10.0838527250</t>
    </r>
  </si>
  <si>
    <r>
      <t>時間序</t>
    </r>
    <r>
      <rPr>
        <sz val="10"/>
        <rFont val="Arial"/>
        <family val="2"/>
      </rPr>
      <t xml:space="preserve">=T=83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10.4264851908</t>
    </r>
  </si>
  <si>
    <r>
      <t>時間序</t>
    </r>
    <r>
      <rPr>
        <sz val="10"/>
        <rFont val="Arial"/>
        <family val="2"/>
      </rPr>
      <t xml:space="preserve">=T=84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10.7691176567</t>
    </r>
  </si>
  <si>
    <r>
      <t>時間序</t>
    </r>
    <r>
      <rPr>
        <sz val="10"/>
        <rFont val="Arial"/>
        <family val="2"/>
      </rPr>
      <t xml:space="preserve">=T=85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11.1117501226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</si>
  <si>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11.4543825884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</si>
  <si>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11.7970150543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</si>
  <si>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12.1396475202</t>
    </r>
  </si>
  <si>
    <r>
      <t>時間序</t>
    </r>
    <r>
      <rPr>
        <sz val="10"/>
        <rFont val="Arial"/>
        <family val="2"/>
      </rPr>
      <t xml:space="preserve">=T=89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12.4822799860</t>
    </r>
  </si>
  <si>
    <r>
      <t>時間序</t>
    </r>
    <r>
      <rPr>
        <sz val="10"/>
        <rFont val="Arial"/>
        <family val="2"/>
      </rPr>
      <t xml:space="preserve">=T=90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12.8249124519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</si>
  <si>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80,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</si>
  <si>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Y=-18.012009+0.342632*X, R2=0.935860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</si>
  <si>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80,</t>
    </r>
  </si>
  <si>
    <t xml:space="preserve"> R2=0.931006,</t>
  </si>
  <si>
    <t xml:space="preserve"> SST=286.300515, SSR=266.547393, SSE=19.753123,</t>
  </si>
  <si>
    <t xml:space="preserve"> MSE=0.299290,</t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</si>
  <si>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2.8005953209,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2.8005953209,</t>
    </r>
  </si>
  <si>
    <r>
      <t>時間序</t>
    </r>
    <r>
      <rPr>
        <sz val="10"/>
        <rFont val="Arial"/>
        <family val="2"/>
      </rPr>
      <t xml:space="preserve">=T=80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9.5636563207</t>
    </r>
  </si>
  <si>
    <r>
      <t>時間序</t>
    </r>
    <r>
      <rPr>
        <sz val="10"/>
        <rFont val="Arial"/>
        <family val="2"/>
      </rPr>
      <t xml:space="preserve">=T=81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9.9146821015</t>
    </r>
  </si>
  <si>
    <r>
      <t>時間序</t>
    </r>
    <r>
      <rPr>
        <sz val="10"/>
        <rFont val="Arial"/>
        <family val="2"/>
      </rPr>
      <t xml:space="preserve">=T=82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10.2657078823</t>
    </r>
  </si>
  <si>
    <r>
      <t>時間序</t>
    </r>
    <r>
      <rPr>
        <sz val="10"/>
        <rFont val="Arial"/>
        <family val="2"/>
      </rPr>
      <t xml:space="preserve">=T=83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10.6167336631</t>
    </r>
  </si>
  <si>
    <r>
      <t>時間序</t>
    </r>
    <r>
      <rPr>
        <sz val="10"/>
        <rFont val="Arial"/>
        <family val="2"/>
      </rPr>
      <t xml:space="preserve">=T=84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10.9677594439</t>
    </r>
  </si>
  <si>
    <r>
      <t>時間序</t>
    </r>
    <r>
      <rPr>
        <sz val="10"/>
        <rFont val="Arial"/>
        <family val="2"/>
      </rPr>
      <t xml:space="preserve">=T=85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11.3187852247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</si>
  <si>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11.6698110055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</si>
  <si>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12.0208367864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</si>
  <si>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12.3718625672</t>
    </r>
  </si>
  <si>
    <r>
      <t>時間序</t>
    </r>
    <r>
      <rPr>
        <sz val="10"/>
        <rFont val="Arial"/>
        <family val="2"/>
      </rPr>
      <t xml:space="preserve">=T=89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12.7228883480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</si>
  <si>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79,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</si>
  <si>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Y=-18.518406+0.351026*X, R2=0.937747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</si>
  <si>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79,</t>
    </r>
  </si>
  <si>
    <t xml:space="preserve"> SST=271.107755, SSR=252.832391, SSE=18.275364,</t>
  </si>
  <si>
    <t xml:space="preserve"> MSE=0.281159,</t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</si>
  <si>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2022-08~2023-01,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80~85,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=43.050398+-0.432561*X,</t>
    </r>
    <phoneticPr fontId="2" type="noConversion"/>
  </si>
  <si>
    <t xml:space="preserve"> R2=0.932776,</t>
    <phoneticPr fontId="2" type="noConversion"/>
  </si>
  <si>
    <t xml:space="preserve"> R2=0.932632,</t>
    <phoneticPr fontId="2" type="noConversion"/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</si>
  <si>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Y=46.159922+-0.470793*X, R2=0.937459,</t>
    </r>
    <phoneticPr fontId="2" type="noConversion"/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</si>
  <si>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Y=-15.773750+0.305972*X, R2=0.899405,</t>
    </r>
    <phoneticPr fontId="2" type="noConversion"/>
  </si>
  <si>
    <t xml:space="preserve"> R2=0.895508,</t>
    <phoneticPr fontId="2" type="noConversion"/>
  </si>
  <si>
    <t xml:space="preserve"> R2=0.916552,</t>
    <phoneticPr fontId="2" type="noConversion"/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</si>
  <si>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Y=-16.705468+0.321163*X, R2=0.920824,</t>
    </r>
    <phoneticPr fontId="2" type="noConversion"/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</si>
  <si>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Y=-17.447094+0.333321*X, R2=0.931816,</t>
    </r>
    <phoneticPr fontId="2" type="noConversion"/>
  </si>
  <si>
    <t xml:space="preserve"> R2=0.927243,</t>
    <phoneticPr fontId="2" type="noConversion"/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</si>
  <si>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Y=-18.012009+0.342632*X, R2=0.935860,</t>
    </r>
    <phoneticPr fontId="2" type="noConversion"/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</si>
  <si>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Y=-18.518406+0.351026*X, R2=0.937747,</t>
    </r>
    <phoneticPr fontId="2" type="noConversion"/>
  </si>
  <si>
    <t xml:space="preserve"> R2=0.932590,</t>
    <phoneticPr fontId="2" type="noConversion"/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</si>
  <si>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78,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=28,</t>
    </r>
  </si>
  <si>
    <t xml:space="preserve"> SST=248.238422,  SSR=232.177528, SSE=16.060895,</t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</si>
  <si>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=1.101748 ),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</si>
  <si>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4.1473215678,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4.1473215678,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</si>
  <si>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2.7272078924,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2.7272078924,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</si>
  <si>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2020-03~2022-06,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51~78,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=-18.845937+0.356485*X,</t>
    </r>
  </si>
  <si>
    <r>
      <t>時間序</t>
    </r>
    <r>
      <rPr>
        <sz val="10"/>
        <rFont val="Arial"/>
        <family val="2"/>
      </rPr>
      <t xml:space="preserve">=T=79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9.3163487945</t>
    </r>
  </si>
  <si>
    <r>
      <t>時間序</t>
    </r>
    <r>
      <rPr>
        <sz val="10"/>
        <rFont val="Arial"/>
        <family val="2"/>
      </rPr>
      <t xml:space="preserve">=T=80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9.6728334308</t>
    </r>
  </si>
  <si>
    <r>
      <t>時間序</t>
    </r>
    <r>
      <rPr>
        <sz val="10"/>
        <rFont val="Arial"/>
        <family val="2"/>
      </rPr>
      <t xml:space="preserve">=T=81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10.0293180671</t>
    </r>
  </si>
  <si>
    <r>
      <t>時間序</t>
    </r>
    <r>
      <rPr>
        <sz val="10"/>
        <rFont val="Arial"/>
        <family val="2"/>
      </rPr>
      <t xml:space="preserve">=T=82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10.3858027034</t>
    </r>
  </si>
  <si>
    <r>
      <t>時間序</t>
    </r>
    <r>
      <rPr>
        <sz val="10"/>
        <rFont val="Arial"/>
        <family val="2"/>
      </rPr>
      <t xml:space="preserve">=T=83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10.7422873397</t>
    </r>
  </si>
  <si>
    <r>
      <t>時間序</t>
    </r>
    <r>
      <rPr>
        <sz val="10"/>
        <rFont val="Arial"/>
        <family val="2"/>
      </rPr>
      <t xml:space="preserve">=T=84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11.0987719761</t>
    </r>
  </si>
  <si>
    <r>
      <t>時間序</t>
    </r>
    <r>
      <rPr>
        <sz val="10"/>
        <rFont val="Arial"/>
        <family val="2"/>
      </rPr>
      <t xml:space="preserve">=T=85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11.4552566124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</si>
  <si>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11.8117412487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</si>
  <si>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12.1682258850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</si>
  <si>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12.5247105214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</si>
  <si>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78,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</si>
  <si>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Y=-18.845937+0.356485*X, R2=0.935301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</si>
  <si>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78,</t>
    </r>
  </si>
  <si>
    <t xml:space="preserve"> SST=252.606082, SSR=234.875148, SSE=17.730934,</t>
  </si>
  <si>
    <t xml:space="preserve"> MSE=0.277046,</t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</si>
  <si>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Y=-18.845937+0.356485*X, R2=0.935301,</t>
    </r>
    <phoneticPr fontId="2" type="noConversion"/>
  </si>
  <si>
    <t xml:space="preserve"> R2=0.929808,</t>
    <phoneticPr fontId="2" type="noConversion"/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</si>
  <si>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77,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=27,</t>
    </r>
  </si>
  <si>
    <t xml:space="preserve"> SST=223.212612,  SSR=207.163260, SSE=16.049352,</t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</si>
  <si>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=1.118921 ),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</si>
  <si>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3.9653794790,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3.9653794790,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</si>
  <si>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2.6449669824,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2.6449669824,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</si>
  <si>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7,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2020-03~2022-05,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51~77,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=-18.794994+0.355631*X,</t>
    </r>
  </si>
  <si>
    <r>
      <t>時間序</t>
    </r>
    <r>
      <rPr>
        <sz val="10"/>
        <rFont val="Arial"/>
        <family val="2"/>
      </rPr>
      <t xml:space="preserve">=T=78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8.9442112824</t>
    </r>
  </si>
  <si>
    <r>
      <t>時間序</t>
    </r>
    <r>
      <rPr>
        <sz val="10"/>
        <rFont val="Arial"/>
        <family val="2"/>
      </rPr>
      <t xml:space="preserve">=T=79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9.2998421255</t>
    </r>
  </si>
  <si>
    <r>
      <t>時間序</t>
    </r>
    <r>
      <rPr>
        <sz val="10"/>
        <rFont val="Arial"/>
        <family val="2"/>
      </rPr>
      <t xml:space="preserve">=T=80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9.6554729686</t>
    </r>
  </si>
  <si>
    <r>
      <t>時間序</t>
    </r>
    <r>
      <rPr>
        <sz val="10"/>
        <rFont val="Arial"/>
        <family val="2"/>
      </rPr>
      <t xml:space="preserve">=T=81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10.0111038117</t>
    </r>
  </si>
  <si>
    <r>
      <t>時間序</t>
    </r>
    <r>
      <rPr>
        <sz val="10"/>
        <rFont val="Arial"/>
        <family val="2"/>
      </rPr>
      <t xml:space="preserve">=T=82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10.3667346548</t>
    </r>
  </si>
  <si>
    <r>
      <t>時間序</t>
    </r>
    <r>
      <rPr>
        <sz val="10"/>
        <rFont val="Arial"/>
        <family val="2"/>
      </rPr>
      <t xml:space="preserve">=T=83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10.7223654979</t>
    </r>
  </si>
  <si>
    <r>
      <t>時間序</t>
    </r>
    <r>
      <rPr>
        <sz val="10"/>
        <rFont val="Arial"/>
        <family val="2"/>
      </rPr>
      <t xml:space="preserve">=T=84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11.0779963410</t>
    </r>
  </si>
  <si>
    <r>
      <t>時間序</t>
    </r>
    <r>
      <rPr>
        <sz val="10"/>
        <rFont val="Arial"/>
        <family val="2"/>
      </rPr>
      <t xml:space="preserve">=T=85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11.4336271841</t>
    </r>
  </si>
  <si>
    <r>
      <t>時間序</t>
    </r>
    <r>
      <rPr>
        <sz val="10"/>
        <rFont val="Arial"/>
        <family val="2"/>
      </rPr>
      <t xml:space="preserve">=T=86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11.7892580272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</si>
  <si>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12.1448888703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</si>
  <si>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51 ~ 77,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</si>
  <si>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Y=-18.794994+0.355631*X, R2=0.928098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</si>
  <si>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77,</t>
    </r>
  </si>
  <si>
    <t xml:space="preserve"> SST=227.580272, SSR=209.860880, SSE=17.719392,</t>
  </si>
  <si>
    <t xml:space="preserve"> MSE=0.281260,</t>
  </si>
  <si>
    <t xml:space="preserve"> R2=0.922140,</t>
    <phoneticPr fontId="2" type="noConversion"/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</si>
  <si>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Y=-18.794994+0.355631*X, R2=0.928098,</t>
    </r>
    <phoneticPr fontId="2" type="noConversion"/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</si>
  <si>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80 ~ 86,</t>
    </r>
    <r>
      <rPr>
        <sz val="10"/>
        <rFont val="細明體"/>
        <family val="3"/>
        <charset val="136"/>
      </rPr>
      <t>資料個數</t>
    </r>
    <r>
      <rPr>
        <sz val="10"/>
        <rFont val="Arial"/>
        <family val="2"/>
      </rPr>
      <t>=7,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</si>
  <si>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Y=41.427564+-0.412690*X, R2=0.959671,</t>
    </r>
  </si>
  <si>
    <t xml:space="preserve"> SST=4.969158,  SSR=4.768756, SSE=0.200402,</t>
  </si>
  <si>
    <r>
      <t xml:space="preserve"> ( </t>
    </r>
    <r>
      <rPr>
        <sz val="10"/>
        <rFont val="細明體"/>
        <family val="3"/>
        <charset val="136"/>
      </rPr>
      <t>此段線價格升降比例</t>
    </r>
    <r>
      <rPr>
        <sz val="10"/>
        <rFont val="Arial"/>
        <family val="2"/>
      </rPr>
      <t>=-0.349623 ),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</si>
  <si>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</t>
    </r>
    <r>
      <rPr>
        <sz val="10"/>
        <rFont val="細明體"/>
        <family val="3"/>
        <charset val="136"/>
      </rPr>
      <t>的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平均實際價格</t>
    </r>
    <r>
      <rPr>
        <sz val="10"/>
        <rFont val="Arial"/>
        <family val="2"/>
      </rPr>
      <t xml:space="preserve">=        7.1743248071, </t>
    </r>
    <r>
      <rPr>
        <sz val="10"/>
        <rFont val="細明體"/>
        <family val="3"/>
        <charset val="136"/>
      </rPr>
      <t>平均估計價格</t>
    </r>
    <r>
      <rPr>
        <sz val="10"/>
        <rFont val="Arial"/>
        <family val="2"/>
      </rPr>
      <t>=        7.1743248071,</t>
    </r>
  </si>
  <si>
    <r>
      <t xml:space="preserve"> </t>
    </r>
    <r>
      <rPr>
        <sz val="10"/>
        <rFont val="細明體"/>
        <family val="3"/>
        <charset val="136"/>
      </rPr>
      <t>此處有</t>
    </r>
    <r>
      <rPr>
        <sz val="10"/>
        <rFont val="Arial"/>
        <family val="2"/>
      </rPr>
      <t>8</t>
    </r>
    <r>
      <rPr>
        <sz val="10"/>
        <rFont val="細明體"/>
        <family val="3"/>
        <charset val="136"/>
      </rPr>
      <t>線段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所有實際價格的平均數</t>
    </r>
    <r>
      <rPr>
        <sz val="10"/>
        <rFont val="Arial"/>
        <family val="2"/>
      </rPr>
      <t xml:space="preserve">=        3.1565965582, </t>
    </r>
    <r>
      <rPr>
        <sz val="10"/>
        <rFont val="細明體"/>
        <family val="3"/>
        <charset val="136"/>
      </rPr>
      <t>所有估計價格的平均數</t>
    </r>
    <r>
      <rPr>
        <sz val="10"/>
        <rFont val="Arial"/>
        <family val="2"/>
      </rPr>
      <t>=        3.1565965582,</t>
    </r>
  </si>
  <si>
    <r>
      <t xml:space="preserve"> </t>
    </r>
    <r>
      <rPr>
        <sz val="10"/>
        <rFont val="細明體"/>
        <family val="3"/>
        <charset val="136"/>
      </rPr>
      <t>線</t>
    </r>
    <r>
      <rPr>
        <sz val="10"/>
        <rFont val="Arial"/>
        <family val="2"/>
      </rPr>
      <t xml:space="preserve"> 8, </t>
    </r>
    <r>
      <rPr>
        <sz val="10"/>
        <rFont val="細明體"/>
        <family val="3"/>
        <charset val="136"/>
      </rPr>
      <t>日期</t>
    </r>
    <r>
      <rPr>
        <sz val="10"/>
        <rFont val="Arial"/>
        <family val="2"/>
      </rPr>
      <t xml:space="preserve"> 2022-08~2023-02,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 xml:space="preserve"> 80~86,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>=41.427564+-0.412690*X,</t>
    </r>
  </si>
  <si>
    <r>
      <t>時間序</t>
    </r>
    <r>
      <rPr>
        <sz val="10"/>
        <rFont val="Arial"/>
        <family val="2"/>
      </rPr>
      <t xml:space="preserve">=T=87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5.5235662893</t>
    </r>
  </si>
  <si>
    <r>
      <t>時間序</t>
    </r>
    <r>
      <rPr>
        <sz val="10"/>
        <rFont val="Arial"/>
        <family val="2"/>
      </rPr>
      <t xml:space="preserve">=T=88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5.1108766598</t>
    </r>
  </si>
  <si>
    <r>
      <t>時間序</t>
    </r>
    <r>
      <rPr>
        <sz val="10"/>
        <rFont val="Arial"/>
        <family val="2"/>
      </rPr>
      <t xml:space="preserve">=T=89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4.6981870304</t>
    </r>
  </si>
  <si>
    <r>
      <t>時間序</t>
    </r>
    <r>
      <rPr>
        <sz val="10"/>
        <rFont val="Arial"/>
        <family val="2"/>
      </rPr>
      <t xml:space="preserve">=T=90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4.2854974009</t>
    </r>
  </si>
  <si>
    <r>
      <t>時間序</t>
    </r>
    <r>
      <rPr>
        <sz val="10"/>
        <rFont val="Arial"/>
        <family val="2"/>
      </rPr>
      <t xml:space="preserve">=T=91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3.8728077714</t>
    </r>
  </si>
  <si>
    <r>
      <t>時間序</t>
    </r>
    <r>
      <rPr>
        <sz val="10"/>
        <rFont val="Arial"/>
        <family val="2"/>
      </rPr>
      <t xml:space="preserve">=T=92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3.4601181420</t>
    </r>
  </si>
  <si>
    <r>
      <t>時間序</t>
    </r>
    <r>
      <rPr>
        <sz val="10"/>
        <rFont val="Arial"/>
        <family val="2"/>
      </rPr>
      <t xml:space="preserve">=T=93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3.0474285125</t>
    </r>
  </si>
  <si>
    <r>
      <t>時間序</t>
    </r>
    <r>
      <rPr>
        <sz val="10"/>
        <rFont val="Arial"/>
        <family val="2"/>
      </rPr>
      <t xml:space="preserve">=T=94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2.6347388830</t>
    </r>
  </si>
  <si>
    <r>
      <t>時間序</t>
    </r>
    <r>
      <rPr>
        <sz val="10"/>
        <rFont val="Arial"/>
        <family val="2"/>
      </rPr>
      <t xml:space="preserve">=T=95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2.2220492536</t>
    </r>
  </si>
  <si>
    <r>
      <t>時間序</t>
    </r>
    <r>
      <rPr>
        <sz val="10"/>
        <rFont val="Arial"/>
        <family val="2"/>
      </rPr>
      <t xml:space="preserve">=T=96  </t>
    </r>
    <r>
      <rPr>
        <sz val="10"/>
        <rFont val="細明體"/>
        <family val="3"/>
        <charset val="136"/>
      </rPr>
      <t>預測價格</t>
    </r>
    <r>
      <rPr>
        <sz val="10"/>
        <rFont val="Arial"/>
        <family val="2"/>
      </rPr>
      <t xml:space="preserve">        1.8093596241</t>
    </r>
  </si>
  <si>
    <r>
      <t xml:space="preserve"> </t>
    </r>
    <r>
      <rPr>
        <sz val="10"/>
        <rFont val="細明體"/>
        <family val="3"/>
        <charset val="136"/>
      </rPr>
      <t>最後估計線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80 ~ 86,</t>
    </r>
  </si>
  <si>
    <r>
      <t xml:space="preserve"> </t>
    </r>
    <r>
      <rPr>
        <sz val="10"/>
        <rFont val="細明體"/>
        <family val="3"/>
        <charset val="136"/>
      </rPr>
      <t>估計線</t>
    </r>
    <r>
      <rPr>
        <sz val="10"/>
        <rFont val="Arial"/>
        <family val="2"/>
      </rPr>
      <t xml:space="preserve"> Y=41.427564+-0.412690*X, R2=0.959671</t>
    </r>
  </si>
  <si>
    <r>
      <t xml:space="preserve"> </t>
    </r>
    <r>
      <rPr>
        <sz val="10"/>
        <rFont val="細明體"/>
        <family val="3"/>
        <charset val="136"/>
      </rPr>
      <t>時間序</t>
    </r>
    <r>
      <rPr>
        <sz val="10"/>
        <rFont val="Arial"/>
        <family val="2"/>
      </rPr>
      <t>= 1 ~ 86,</t>
    </r>
  </si>
  <si>
    <t xml:space="preserve"> R2=0.933077,</t>
  </si>
  <si>
    <t xml:space="preserve"> SST=276.076913, SSR=257.601147, SSE=18.475765,</t>
  </si>
  <si>
    <t xml:space="preserve"> MSE=0.263940,</t>
  </si>
  <si>
    <t>Consumer Price Index for All Urban Consumers: All Items in U.S. City Average, Index 1982-1984=100, Monthly, Not Seasonally Adjusted</t>
    <phoneticPr fontId="0" type="noConversion"/>
  </si>
  <si>
    <r>
      <t xml:space="preserve"> The data filename is C:\Users\aphoe\OneDrive\</t>
    </r>
    <r>
      <rPr>
        <sz val="10"/>
        <rFont val="細明體"/>
        <family val="3"/>
        <charset val="136"/>
      </rPr>
      <t>桌面</t>
    </r>
    <r>
      <rPr>
        <sz val="10"/>
        <rFont val="Arial"/>
        <family val="2"/>
      </rPr>
      <t>\</t>
    </r>
    <r>
      <rPr>
        <sz val="10"/>
        <rFont val="細明體"/>
        <family val="3"/>
        <charset val="136"/>
      </rPr>
      <t>新增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文字文件</t>
    </r>
    <r>
      <rPr>
        <sz val="10"/>
        <rFont val="Arial"/>
        <family val="2"/>
      </rPr>
      <t>.txt,</t>
    </r>
  </si>
  <si>
    <t xml:space="preserve"> there are 123 data and getting the several lines.</t>
  </si>
  <si>
    <t xml:space="preserve"> The input data analysis uisng simple linear model based on combined model,</t>
  </si>
  <si>
    <t xml:space="preserve"> each line is the best model</t>
  </si>
  <si>
    <t xml:space="preserve"> and the proedure is from first data to last data.</t>
  </si>
  <si>
    <t xml:space="preserve"> Each line data number must equal to or more 8.</t>
  </si>
  <si>
    <t xml:space="preserve"> The last line R2 - the front line R2 more than 0.000000, the new line will be used.</t>
  </si>
  <si>
    <t xml:space="preserve"> line 1, 1.000000&lt;=X&lt;=11.000000,</t>
  </si>
  <si>
    <t xml:space="preserve"> sorting order= 1 ~ 11, data number=11,</t>
  </si>
  <si>
    <t xml:space="preserve"> The estimated line Y=1.746647+-0.047308*X, R2=0.211092,</t>
  </si>
  <si>
    <t xml:space="preserve"> SST=1.166225, SSR=0.246181, SSE=0.920044,</t>
  </si>
  <si>
    <t xml:space="preserve"> MSE=0.102227, estimated sigma=0.319730,</t>
  </si>
  <si>
    <t xml:space="preserve"> line 2, 12.000000&lt;=X&lt;=19.000000,</t>
  </si>
  <si>
    <t xml:space="preserve"> sorting order= 12 ~ 19, data number=8,</t>
  </si>
  <si>
    <t xml:space="preserve"> The estimated line Y=0.008782+0.111239*X, R2=0.590543,</t>
  </si>
  <si>
    <t xml:space="preserve"> SST=0.880057, SSR=0.519711, SSE=0.360346,</t>
  </si>
  <si>
    <t xml:space="preserve"> MSE=0.060058, estimated sigma=0.245067,</t>
  </si>
  <si>
    <t xml:space="preserve"> line 3, 20.000000&lt;=X&lt;=28.000000,</t>
  </si>
  <si>
    <t xml:space="preserve"> sorting order= 20 ~ 28, data number=9,</t>
  </si>
  <si>
    <t xml:space="preserve"> The estimated line Y=7.778629+-0.293030*X, R2=0.892143,</t>
  </si>
  <si>
    <t xml:space="preserve"> SST=5.774871, SSR=5.152011, SSE=0.622860,</t>
  </si>
  <si>
    <t xml:space="preserve"> MSE=0.088980, estimated sigma=0.298295,</t>
  </si>
  <si>
    <t xml:space="preserve"> line 4, 29.000000&lt;=X&lt;=38.000000,</t>
  </si>
  <si>
    <t xml:space="preserve"> sorting order= 29 ~ 38, data number=10,</t>
  </si>
  <si>
    <t xml:space="preserve"> The estimated line Y=-4.085015+0.134493*X, R2=0.727563,</t>
  </si>
  <si>
    <t xml:space="preserve"> SST=2.051091, SSR=1.492299, SSE=0.558792,</t>
  </si>
  <si>
    <t xml:space="preserve"> MSE=0.069849, estimated sigma=0.264290,</t>
  </si>
  <si>
    <t xml:space="preserve"> line 5, 39.000000&lt;=X&lt;=51.000000,</t>
  </si>
  <si>
    <t xml:space="preserve"> sorting order= 39 ~ 51, data number=13,</t>
  </si>
  <si>
    <t xml:space="preserve"> The estimated line Y=-5.527109+0.157645*X, R2=0.849515,</t>
  </si>
  <si>
    <t xml:space="preserve"> SST=5.324269, SSR=4.523048, SSE=0.801221,</t>
  </si>
  <si>
    <t xml:space="preserve"> MSE=0.072838, estimated sigma=0.269886,</t>
  </si>
  <si>
    <t xml:space="preserve"> line 6, 52.000000&lt;=X&lt;=60.000000,</t>
  </si>
  <si>
    <t xml:space="preserve"> sorting order= 52 ~ 60, data number=9,</t>
  </si>
  <si>
    <t xml:space="preserve"> The estimated line Y=0.184085+0.032349*X, R2=0.166851,</t>
  </si>
  <si>
    <t xml:space="preserve"> SST=0.376314, SSR=0.062788, SSE=0.313526,</t>
  </si>
  <si>
    <t xml:space="preserve"> MSE=0.044789, estimated sigma=0.211635,</t>
  </si>
  <si>
    <t xml:space="preserve"> line 7, 61.000000&lt;=X&lt;=68.000000,</t>
  </si>
  <si>
    <t xml:space="preserve"> sorting order= 61 ~ 68, data number=8,</t>
  </si>
  <si>
    <t xml:space="preserve"> The estimated line Y=-5.096973+0.118608*X, R2=0.802459,</t>
  </si>
  <si>
    <t xml:space="preserve"> SST=0.736301, SSR=0.590851, SSE=0.145450,</t>
  </si>
  <si>
    <t xml:space="preserve"> MSE=0.024242, estimated sigma=0.155697,</t>
  </si>
  <si>
    <t xml:space="preserve"> line 8, 69.000000&lt;=X&lt;=76.000000,</t>
  </si>
  <si>
    <t xml:space="preserve"> sorting order= 69 ~ 76, data number=8,</t>
  </si>
  <si>
    <t xml:space="preserve"> The estimated line Y=8.529499+-0.090378*X, R2=0.410704,</t>
  </si>
  <si>
    <t xml:space="preserve"> SST=0.835313, SSR=0.343067, SSE=0.492247,</t>
  </si>
  <si>
    <t xml:space="preserve"> MSE=0.082041, estimated sigma=0.286428,</t>
  </si>
  <si>
    <t xml:space="preserve"> line 9, 77.000000&lt;=X&lt;=86.000000,</t>
  </si>
  <si>
    <t xml:space="preserve"> sorting order= 77 ~ 86, data number=10,</t>
  </si>
  <si>
    <t xml:space="preserve"> The estimated line Y=-4.998253+0.085418*X, R2=0.730414,</t>
  </si>
  <si>
    <t xml:space="preserve"> SST=0.824107, SSR=0.601940, SSE=0.222168,</t>
  </si>
  <si>
    <t xml:space="preserve"> MSE=0.027771, estimated sigma=0.166646,</t>
  </si>
  <si>
    <t xml:space="preserve"> line 10, 87.000000&lt;=X&lt;=115.000000,</t>
  </si>
  <si>
    <t xml:space="preserve"> sorting order= 87 ~ 115, data number=29,</t>
  </si>
  <si>
    <t xml:space="preserve"> The estimated line Y=-31.155334+0.351026*X, R2=0.937747,</t>
  </si>
  <si>
    <t xml:space="preserve"> SST=266.740095, SSR=250.134771, SSE=16.605324,</t>
  </si>
  <si>
    <t xml:space="preserve"> MSE=0.615012, estimated sigma=0.784227,</t>
  </si>
  <si>
    <t xml:space="preserve"> line 11, 116.000000&lt;=X&lt;=123.000000,</t>
  </si>
  <si>
    <t xml:space="preserve"> sorting order= 116 ~ 123, data number=8,</t>
  </si>
  <si>
    <t xml:space="preserve"> The estimated line Y=61.580547+-0.457572*X, R2=0.959663,</t>
  </si>
  <si>
    <t xml:space="preserve"> SST=9.163257, SSR=8.793642, SSE=0.369616,</t>
  </si>
  <si>
    <t xml:space="preserve"> MSE=0.061603, estimated sigma=0.248199,</t>
  </si>
  <si>
    <t xml:space="preserve"> there are 87 data and getting the several lines.</t>
  </si>
  <si>
    <t xml:space="preserve"> line 1, 1.000000&lt;=X&lt;=8.000000,</t>
  </si>
  <si>
    <t xml:space="preserve"> sorting order= 1 ~ 8, data number=8,</t>
  </si>
  <si>
    <t xml:space="preserve"> The estimated line Y=1.184196+-0.033288*X, R2=0.230790,</t>
  </si>
  <si>
    <t xml:space="preserve"> SST=0.201657, SSR=0.046540, SSE=0.155117,</t>
  </si>
  <si>
    <t xml:space="preserve"> MSE=0.025853, estimated sigma=0.160788,</t>
  </si>
  <si>
    <t xml:space="preserve"> line 2, 9.000000&lt;=X&lt;=16.000000,</t>
  </si>
  <si>
    <t xml:space="preserve"> sorting order= 9 ~ 16, data number=8,</t>
  </si>
  <si>
    <t xml:space="preserve"> The estimated line Y=0.235036+0.148049*X, R2=0.638935,</t>
  </si>
  <si>
    <t xml:space="preserve"> SST=1.440808, SSR=0.920582, SSE=0.520226,</t>
  </si>
  <si>
    <t xml:space="preserve"> MSE=0.086704, estimated sigma=0.294456,</t>
  </si>
  <si>
    <t xml:space="preserve"> line 3, 17.000000&lt;=X&lt;=24.000000,</t>
  </si>
  <si>
    <t xml:space="preserve"> sorting order= 17 ~ 24, data number=8,</t>
  </si>
  <si>
    <t xml:space="preserve"> The estimated line Y=0.574585+0.068076*X, R2=0.590760,</t>
  </si>
  <si>
    <t xml:space="preserve"> SST=0.329474, SSR=0.194640, SSE=0.134834,</t>
  </si>
  <si>
    <t xml:space="preserve"> MSE=0.022472, estimated sigma=0.149908,</t>
  </si>
  <si>
    <t xml:space="preserve"> line 4, 25.000000&lt;=X&lt;=32.000000,</t>
  </si>
  <si>
    <t xml:space="preserve"> sorting order= 25 ~ 32, data number=8,</t>
  </si>
  <si>
    <t xml:space="preserve"> The estimated line Y=-0.827080+0.118608*X, R2=0.802459,</t>
  </si>
  <si>
    <t xml:space="preserve"> line 5, 33.000000&lt;=X&lt;=40.000000,</t>
  </si>
  <si>
    <t xml:space="preserve"> sorting order= 33 ~ 40, data number=8,</t>
  </si>
  <si>
    <t xml:space="preserve"> The estimated line Y=5.275878+-0.090378*X, R2=0.410704,</t>
  </si>
  <si>
    <t xml:space="preserve"> line 6, 41.000000&lt;=X&lt;=50.000000,</t>
  </si>
  <si>
    <t xml:space="preserve"> sorting order= 41 ~ 50, data number=10,</t>
  </si>
  <si>
    <t xml:space="preserve"> The estimated line Y=-1.923204+0.085418*X, R2=0.730414,</t>
  </si>
  <si>
    <t xml:space="preserve"> line 7, 51.000000&lt;=X&lt;=79.000000,</t>
  </si>
  <si>
    <t xml:space="preserve"> sorting order= 51 ~ 79, data number=29,</t>
  </si>
  <si>
    <t xml:space="preserve"> The estimated line Y=-18.518406+0.351026*X, R2=0.937747,</t>
  </si>
  <si>
    <t xml:space="preserve"> line 8, 80.000000&lt;=X&lt;=87.000000,</t>
  </si>
  <si>
    <t xml:space="preserve"> sorting order= 80 ~ 87, data number=8,</t>
  </si>
  <si>
    <t>ANOVA</t>
  </si>
  <si>
    <t xml:space="preserve"> H0:X and Y are uncorrelated, H1:against H0,  F=125.988527,</t>
  </si>
  <si>
    <t>Source</t>
  </si>
  <si>
    <t>df</t>
  </si>
  <si>
    <t>SS</t>
  </si>
  <si>
    <t>MS</t>
  </si>
  <si>
    <t>Regression</t>
  </si>
  <si>
    <t>Error</t>
  </si>
  <si>
    <t>Total</t>
  </si>
  <si>
    <t xml:space="preserve"> The estimated line Y=45.107944+-0.457572*X, R2=0.959663,</t>
    <phoneticPr fontId="2" type="noConversion"/>
  </si>
  <si>
    <t xml:space="preserve"> there are 88 data and getting the several lines.</t>
  </si>
  <si>
    <t xml:space="preserve"> line 8, 80.000000&lt;=X&lt;=88.000000,</t>
  </si>
  <si>
    <t xml:space="preserve"> sorting order= 80 ~ 88, data number=9,</t>
  </si>
  <si>
    <t xml:space="preserve"> The estimated line Y=44.620861+-0.451656*X, R2=0.970310,</t>
  </si>
  <si>
    <t xml:space="preserve"> SST=12.614122, SSR=12.239606, SSE=0.374516,</t>
  </si>
  <si>
    <t xml:space="preserve"> MSE=0.053502, estimated sigma=0.231305,</t>
  </si>
  <si>
    <t xml:space="preserve"> H0:X and Y are uncorrelated, H1:against H0,  F=128.509850,</t>
  </si>
  <si>
    <t>Consumer Price Index for All Urban Consumers: All Items in U.S. City Average, Index 1982-1984=100, Monthly, Not Seasonally Adjusted</t>
  </si>
  <si>
    <t>最佳化</t>
    <phoneticPr fontId="2" type="noConversion"/>
  </si>
  <si>
    <t xml:space="preserve"> there are 89 data and getting the several lines.</t>
  </si>
  <si>
    <t xml:space="preserve"> Each line data number must equal to or more 9.</t>
  </si>
  <si>
    <t xml:space="preserve"> line 1, 1.000000&lt;=X&lt;=16.000000,</t>
  </si>
  <si>
    <t xml:space="preserve"> sorting order= 1 ~ 16, data number=16,</t>
  </si>
  <si>
    <t xml:space="preserve"> The estimated line Y=0.598524+0.113118*X, R2=0.717553,</t>
  </si>
  <si>
    <t xml:space="preserve"> SST=6.063011, SSR=4.350532, SSE=1.712479,</t>
  </si>
  <si>
    <t xml:space="preserve"> MSE=0.122320, estimated sigma=0.349743,</t>
  </si>
  <si>
    <t xml:space="preserve"> line 2, 17.000000&lt;=X&lt;=32.000000,</t>
  </si>
  <si>
    <t xml:space="preserve"> sorting order= 17 ~ 32, data number=16,</t>
  </si>
  <si>
    <t xml:space="preserve"> The estimated line Y=0.352101+0.077943*X, R2=0.851450,</t>
  </si>
  <si>
    <t xml:space="preserve"> SST=2.425877, SSR=2.065513, SSE=0.360363,</t>
  </si>
  <si>
    <t xml:space="preserve"> MSE=0.025740, estimated sigma=0.160438,</t>
  </si>
  <si>
    <t xml:space="preserve"> line 3, 33.000000&lt;=X&lt;=42.000000,</t>
  </si>
  <si>
    <t xml:space="preserve"> sorting order= 33 ~ 42, data number=10,</t>
  </si>
  <si>
    <t xml:space="preserve"> The estimated line Y=4.620273+-0.071860*X, R2=0.447675,</t>
  </si>
  <si>
    <t xml:space="preserve"> SST=0.951622, SSR=0.426018, SSE=0.525604,</t>
  </si>
  <si>
    <t xml:space="preserve"> MSE=0.065701, estimated sigma=0.256321,</t>
  </si>
  <si>
    <t xml:space="preserve"> line 4, 43.000000&lt;=X&lt;=51.000000,</t>
  </si>
  <si>
    <t xml:space="preserve"> sorting order= 43 ~ 51, data number=9,</t>
  </si>
  <si>
    <t xml:space="preserve"> The estimated line Y=-0.174623+0.045639*X, R2=0.142937,</t>
  </si>
  <si>
    <t xml:space="preserve"> SST=0.874342, SSR=0.124976, SSE=0.749366,</t>
  </si>
  <si>
    <t xml:space="preserve"> MSE=0.107052, estimated sigma=0.327188,</t>
  </si>
  <si>
    <t xml:space="preserve"> line 5, 52.000000&lt;=X&lt;=63.000000,</t>
  </si>
  <si>
    <t xml:space="preserve"> sorting order= 52 ~ 63, data number=12,</t>
  </si>
  <si>
    <t xml:space="preserve"> The estimated line Y=-8.023888+0.160088*X, R2=0.791698,</t>
  </si>
  <si>
    <t xml:space="preserve"> SST=4.629083, SSR=3.664835, SSE=0.964248,</t>
  </si>
  <si>
    <t xml:space="preserve"> MSE=0.096425, estimated sigma=0.310523,</t>
  </si>
  <si>
    <t xml:space="preserve"> line 6, 64.000000&lt;=X&lt;=78.000000,</t>
  </si>
  <si>
    <t xml:space="preserve"> sorting order= 64 ~ 78, data number=15,</t>
  </si>
  <si>
    <t xml:space="preserve"> The estimated line Y=-17.580302+0.341893*X, R2=0.964318,</t>
  </si>
  <si>
    <t xml:space="preserve"> SST=33.940496, SSR=32.729431, SSE=1.211065,</t>
  </si>
  <si>
    <t xml:space="preserve"> MSE=0.093159, estimated sigma=0.305219,</t>
  </si>
  <si>
    <t xml:space="preserve"> line 7, 79.000000&lt;=X&lt;=89.000000,</t>
  </si>
  <si>
    <t xml:space="preserve"> sorting order= 79 ~ 89, data number=11,</t>
  </si>
  <si>
    <t xml:space="preserve"> The estimated line Y=44.398673+-0.449867*X, R2=0.972440,</t>
  </si>
  <si>
    <t xml:space="preserve"> SST=22.892789, SSR=22.261868, SSE=0.630922,</t>
  </si>
  <si>
    <t xml:space="preserve"> MSE=0.070102, estimated sigma=0.264769,</t>
  </si>
  <si>
    <t xml:space="preserve"> line 8, 80.000000&lt;=X&lt;=89.000000,</t>
  </si>
  <si>
    <t xml:space="preserve"> sorting order= 80 ~ 89, data number=10,</t>
  </si>
  <si>
    <t xml:space="preserve"> SST=18.858853, SSR=18.391880, SSE=0.466973,</t>
  </si>
  <si>
    <t xml:space="preserve"> MSE=0.058372, estimated sigma=0.241602,</t>
  </si>
  <si>
    <t xml:space="preserve"> H0:X and Y are uncorrelated, H1:against H0,  F=129.813478,</t>
  </si>
  <si>
    <t xml:space="preserve"> The estimated line Y=46.315553+-0.472157*X, R2=0.975239,</t>
    <phoneticPr fontId="2" type="noConversion"/>
  </si>
  <si>
    <t xml:space="preserve"> there are 90 data and getting the several lines.</t>
  </si>
  <si>
    <t xml:space="preserve"> line 8, 80.000000&lt;=X&lt;=90.000000,</t>
  </si>
  <si>
    <t xml:space="preserve"> sorting order= 80 ~ 90, data number=11,</t>
  </si>
  <si>
    <t xml:space="preserve"> SST=29.673915, SSR=28.711683, SSE=0.962232,</t>
  </si>
  <si>
    <t xml:space="preserve"> MSE=0.106915, estimated sigma=0.326978,</t>
  </si>
  <si>
    <t xml:space="preserve"> H0:X and Y are uncorrelated, H1:against H0,  F=128.091356,</t>
  </si>
  <si>
    <t xml:space="preserve"> The estimated line Y=49.530968+-0.510897*X, R2=0.967573,</t>
    <phoneticPr fontId="2" type="noConversion"/>
  </si>
  <si>
    <t xml:space="preserve"> there are 91 data and getting the several lines.</t>
  </si>
  <si>
    <t xml:space="preserve"> line 8, 80.000000&lt;=X&lt;=91.000000,</t>
  </si>
  <si>
    <t xml:space="preserve"> sorting order= 80 ~ 91, data number=12,</t>
  </si>
  <si>
    <t xml:space="preserve"> SST=37.527189, SSR=36.551451, SSE=0.975738,</t>
  </si>
  <si>
    <t xml:space="preserve"> MSE=0.097574, estimated sigma=0.312368,</t>
  </si>
  <si>
    <t xml:space="preserve"> H0:X and Y are uncorrelated, H1:against H0,  F=129.727912,</t>
  </si>
  <si>
    <t xml:space="preserve"> The estimated line Y=49.087378+-0.505573*X, R2=0.973999,</t>
    <phoneticPr fontId="2" type="noConversion"/>
  </si>
  <si>
    <t xml:space="preserve"> there are 92 data and getting the several lines.</t>
  </si>
  <si>
    <t xml:space="preserve"> line 8, 80.000000&lt;=X&lt;=92.000000,</t>
  </si>
  <si>
    <t xml:space="preserve"> sorting order= 80 ~ 92, data number=13,</t>
  </si>
  <si>
    <t xml:space="preserve"> The estimated line Y=46.079528+-0.469623*X, R2=0.956209,</t>
  </si>
  <si>
    <t xml:space="preserve"> SST=41.977564, SSR=40.139344, SSE=1.838221,</t>
  </si>
  <si>
    <t xml:space="preserve"> MSE=0.167111, estimated sigma=0.408792,</t>
  </si>
  <si>
    <t xml:space="preserve"> H0:X and Y are uncorrelated, H1:against H0,  F=125.656321,</t>
  </si>
  <si>
    <t>Consumer Price Index for All Urban Consumers: All Items in U.S. City Average, Index 1982-1984=100, Monthly, Not Seasonally Adjusted</t>
    <phoneticPr fontId="2" type="noConversion"/>
  </si>
  <si>
    <t xml:space="preserve"> there are 93 data and getting the several lines.</t>
  </si>
  <si>
    <t xml:space="preserve"> line 7, 79.000000&lt;=X&lt;=93.000000,</t>
  </si>
  <si>
    <t xml:space="preserve"> sorting order= 79 ~ 93, data number=15,</t>
  </si>
  <si>
    <t xml:space="preserve"> SST=53.924657, SSR=50.785354, SSE=3.139303,</t>
  </si>
  <si>
    <t xml:space="preserve"> MSE=0.241485, estimated sigma=0.491411,</t>
  </si>
  <si>
    <t xml:space="preserve"> The estimated line Y=42.373915+-0.425883*X, R2=0.941784,</t>
    <phoneticPr fontId="2" type="noConversion"/>
  </si>
  <si>
    <t xml:space="preserve"> H0:X and Y are uncorrelated, H1:against H0,  F=169.515621,</t>
  </si>
  <si>
    <t xml:space="preserve"> line 8, 80.000000&lt;=X&lt;=93.000000,</t>
  </si>
  <si>
    <t xml:space="preserve"> sorting order= 80 ~ 93, data number=14,</t>
  </si>
  <si>
    <t xml:space="preserve"> SST=45.663098, SSR=42.578861, SSE=3.084237,</t>
  </si>
  <si>
    <t xml:space="preserve"> MSE=0.257020, estimated sigma=0.506971,</t>
  </si>
  <si>
    <t xml:space="preserve"> H0:X and Y are uncorrelated, H1:against H0,  F=119.640814,</t>
  </si>
  <si>
    <t xml:space="preserve"> The estimated line Y=42.971245+-0.432620*X, R2=0.932457,</t>
    <phoneticPr fontId="2" type="noConversion"/>
  </si>
  <si>
    <t xml:space="preserve"> there are 94 data and getting the several lines.</t>
  </si>
  <si>
    <t xml:space="preserve"> line 8, 90.000000&lt;=X&lt;=94.000000,</t>
  </si>
  <si>
    <t xml:space="preserve"> sorting order= 90 ~ 94, data number=5,</t>
  </si>
  <si>
    <t xml:space="preserve"> The estimated line Y=-6.455255+0.106585*X, R2=0.278361,</t>
  </si>
  <si>
    <t xml:space="preserve"> SST=0.408118, SSR=0.113604, SSE=0.294514,</t>
  </si>
  <si>
    <t xml:space="preserve"> MSE=0.098171, estimated sigma=0.313323,</t>
  </si>
  <si>
    <t xml:space="preserve"> The estimated line Y=46.315553+-0.472157*X, R2=0.975239,</t>
  </si>
  <si>
    <t xml:space="preserve"> line 9, 90.000000&lt;=X&lt;=94.000000,</t>
  </si>
  <si>
    <t xml:space="preserve"> H0:X and Y are uncorrelated, H1:against H0,  F=117.453194,</t>
  </si>
  <si>
    <t xml:space="preserve"> The estimated line Y=-6.455255+0.106585*X, R2=0.278361,</t>
    <phoneticPr fontId="2" type="noConversion"/>
  </si>
  <si>
    <t xml:space="preserve"> there are 95 data and getting the several lines.</t>
  </si>
  <si>
    <t xml:space="preserve"> line 8, 90.000000&lt;=X&lt;=95.000000,</t>
  </si>
  <si>
    <t xml:space="preserve"> sorting order= 90 ~ 95, data number=6,</t>
  </si>
  <si>
    <t xml:space="preserve"> The estimated line Y=0.500006+0.030433*X, R2=0.036337,</t>
  </si>
  <si>
    <t xml:space="preserve"> SST=0.446036, SSR=0.016208, SSE=0.429828,</t>
  </si>
  <si>
    <t xml:space="preserve"> MSE=0.107457, estimated sigma=0.327806,</t>
  </si>
  <si>
    <t xml:space="preserve"> line 9, 90.000000&lt;=X&lt;=95.000000,</t>
  </si>
  <si>
    <t xml:space="preserve"> H0:X and Y are uncorrelated, H1:against H0,  F=118.128187,</t>
  </si>
  <si>
    <t xml:space="preserve"> The estimated line Y=0.500006+0.030433*X, R2=0.036337,</t>
    <phoneticPr fontId="2" type="noConversion"/>
  </si>
  <si>
    <t xml:space="preserve"> there are 72 data and getting the several lines.</t>
  </si>
  <si>
    <t xml:space="preserve"> sorting order= 66 ~ 72, data number=7,</t>
  </si>
  <si>
    <t xml:space="preserve"> The estimated line Y=1.733702+0.022995*X, R2=0.033105,</t>
  </si>
  <si>
    <t xml:space="preserve"> SST=0.447215, SSR=0.014805, SSE=0.432410,</t>
  </si>
  <si>
    <t xml:space="preserve"> MSE=0.086482, estimated sigma=0.294078,</t>
  </si>
  <si>
    <t xml:space="preserve"> there are 96 data and getting the several lines.</t>
  </si>
  <si>
    <t xml:space="preserve"> line 9, 90.000000&lt;=X&lt;=96.000000,</t>
  </si>
  <si>
    <t xml:space="preserve"> sorting order= 90 ~ 96, data number=7,</t>
  </si>
  <si>
    <t xml:space="preserve"> H0:X and Y are uncorrelated, H1:against H0,  F=119.650114,</t>
  </si>
  <si>
    <t xml:space="preserve"> The estimated line Y=1.181832+0.022995*X, R2=0.033105,</t>
    <phoneticPr fontId="2" type="noConversion"/>
  </si>
  <si>
    <t xml:space="preserve"> line 1, 1.000000&lt;=X&lt;=9.000000,</t>
  </si>
  <si>
    <t xml:space="preserve"> sorting order= 1 ~ 9, data number=9,</t>
  </si>
  <si>
    <t xml:space="preserve"> The estimated line Y=2.199519+0.064607*X, R2=0.311440,</t>
  </si>
  <si>
    <t xml:space="preserve"> SST=0.804150, SSR=0.250444, SSE=0.553706,</t>
  </si>
  <si>
    <t xml:space="preserve"> MSE=0.079101, estimated sigma=0.281249,</t>
  </si>
  <si>
    <t xml:space="preserve"> line 2, 10.000000&lt;=X&lt;=18.000000,</t>
  </si>
  <si>
    <t xml:space="preserve"> sorting order= 10 ~ 18, data number=9,</t>
  </si>
  <si>
    <t xml:space="preserve"> The estimated line Y=2.859757+-0.069520*X, R2=0.356077,</t>
  </si>
  <si>
    <t xml:space="preserve"> SST=0.814383, SSR=0.289983, SSE=0.524400,</t>
  </si>
  <si>
    <t xml:space="preserve"> MSE=0.074914, estimated sigma=0.273705,</t>
  </si>
  <si>
    <t xml:space="preserve"> line 3, 19.000000&lt;=X&lt;=27.000000,</t>
  </si>
  <si>
    <t xml:space="preserve"> sorting order= 19 ~ 27, data number=9,</t>
  </si>
  <si>
    <t xml:space="preserve"> The estimated line Y=0.920718+0.045639*X, R2=0.142937,</t>
  </si>
  <si>
    <t xml:space="preserve"> line 4, 28.000000&lt;=X&lt;=39.000000,</t>
  </si>
  <si>
    <t xml:space="preserve"> sorting order= 28 ~ 39, data number=12,</t>
  </si>
  <si>
    <t xml:space="preserve"> The estimated line Y=-4.181773+0.160088*X, R2=0.791698,</t>
  </si>
  <si>
    <t xml:space="preserve"> line 5, 40.000000&lt;=X&lt;=54.000000,</t>
  </si>
  <si>
    <t xml:space="preserve"> sorting order= 40 ~ 54, data number=15,</t>
  </si>
  <si>
    <t xml:space="preserve"> The estimated line Y=-9.374870+0.341893*X, R2=0.964318,</t>
  </si>
  <si>
    <t xml:space="preserve"> line 6, 55.000000&lt;=X&lt;=65.000000,</t>
  </si>
  <si>
    <t xml:space="preserve"> sorting order= 55 ~ 65, data number=11,</t>
  </si>
  <si>
    <t xml:space="preserve"> The estimated line Y=33.601857+-0.449867*X, R2=0.972440,</t>
  </si>
  <si>
    <t xml:space="preserve"> line 7, 66.000000&lt;=X&lt;=72.000000,</t>
  </si>
  <si>
    <r>
      <t>AI</t>
    </r>
    <r>
      <rPr>
        <sz val="10"/>
        <rFont val="微軟正黑體"/>
        <family val="2"/>
        <charset val="136"/>
      </rPr>
      <t>版</t>
    </r>
    <phoneticPr fontId="2" type="noConversion"/>
  </si>
  <si>
    <t>自己設定至少多少數據成為一直線</t>
    <phoneticPr fontId="2" type="noConversion"/>
  </si>
  <si>
    <t xml:space="preserve"> Each line data number must equal to or more 5.</t>
  </si>
  <si>
    <t xml:space="preserve"> line 1, 1.000000&lt;=X&lt;=5.000000,</t>
  </si>
  <si>
    <t xml:space="preserve"> sorting order= 1 ~ 5, data number=5,</t>
  </si>
  <si>
    <t xml:space="preserve"> The estimated line Y=247.010100+0.899700*X, R2=0.991533,</t>
  </si>
  <si>
    <t xml:space="preserve"> SST=8.163723, SSR=8.094601, SSE=0.069122,</t>
  </si>
  <si>
    <t xml:space="preserve"> MSE=0.023041, estimated sigma=0.151791,</t>
  </si>
  <si>
    <t xml:space="preserve"> line 2, 6.000000&lt;=X&lt;=10.000000,</t>
  </si>
  <si>
    <t xml:space="preserve"> sorting order= 6 ~ 10, data number=5,</t>
  </si>
  <si>
    <t xml:space="preserve"> The estimated line Y=250.513000+0.222500*X, R2=0.871322,</t>
  </si>
  <si>
    <t xml:space="preserve"> SST=0.568174, SSR=0.495062, SSE=0.073112,</t>
  </si>
  <si>
    <t xml:space="preserve"> MSE=0.024371, estimated sigma=0.156111,</t>
  </si>
  <si>
    <t xml:space="preserve"> line 3, 11.000000&lt;=X&lt;=19.000000,</t>
  </si>
  <si>
    <t xml:space="preserve"> sorting order= 11 ~ 19, data number=9,</t>
  </si>
  <si>
    <t xml:space="preserve"> The estimated line Y=242.936500+0.739900*X, R2=0.906280,</t>
  </si>
  <si>
    <t xml:space="preserve"> SST=36.243890, SSR=32.847121, SSE=3.396769,</t>
  </si>
  <si>
    <t xml:space="preserve"> MSE=0.485253, estimated sigma=0.696601,</t>
  </si>
  <si>
    <t xml:space="preserve"> line 4, 20.000000&lt;=X&lt;=27.000000,</t>
  </si>
  <si>
    <t xml:space="preserve"> sorting order= 20 ~ 27, data number=8,</t>
  </si>
  <si>
    <t xml:space="preserve"> SST=3.790741, SSR=2.916418, SSE=0.874323,</t>
  </si>
  <si>
    <t xml:space="preserve"> MSE=0.145720, estimated sigma=0.381734,</t>
  </si>
  <si>
    <t xml:space="preserve"> line 5, 28.000000&lt;=X&lt;=33.000000,</t>
  </si>
  <si>
    <t xml:space="preserve"> sorting order= 28 ~ 33, data number=6,</t>
  </si>
  <si>
    <t xml:space="preserve"> The estimated line Y=231.010438+0.895171*X, R2=0.952887,</t>
  </si>
  <si>
    <t xml:space="preserve"> SST=14.716651, SSR=14.023308, SSE=0.693343,</t>
  </si>
  <si>
    <t xml:space="preserve"> MSE=0.173336, estimated sigma=0.416336,</t>
  </si>
  <si>
    <t xml:space="preserve"> line 6, 34.000000&lt;=X&lt;=50.000000,</t>
  </si>
  <si>
    <t xml:space="preserve"> sorting order= 34 ~ 50, data number=17,</t>
  </si>
  <si>
    <t xml:space="preserve"> The estimated line Y=206.181647+1.530118*X, R2=0.984658,</t>
  </si>
  <si>
    <t xml:space="preserve"> SST=970.117556, SSR=955.234086, SSE=14.883470,</t>
  </si>
  <si>
    <t xml:space="preserve"> MSE=0.992231, estimated sigma=0.996108,</t>
  </si>
  <si>
    <t xml:space="preserve"> line 7, 51.000000&lt;=X&lt;=55.000000,</t>
  </si>
  <si>
    <t xml:space="preserve"> sorting order= 51 ~ 55, data number=5,</t>
  </si>
  <si>
    <t xml:space="preserve"> The estimated line Y=161.145400+2.474600*X, R2=0.940930,</t>
  </si>
  <si>
    <t xml:space="preserve"> SST=65.080807, SSR=61.236452, SSE=3.844355,</t>
  </si>
  <si>
    <t xml:space="preserve"> MSE=1.281452, estimated sigma=1.132012,</t>
  </si>
  <si>
    <t xml:space="preserve"> line 8, 56.000000&lt;=X&lt;=72.000000,</t>
  </si>
  <si>
    <t xml:space="preserve"> sorting order= 56 ~ 72, data number=17,</t>
  </si>
  <si>
    <t xml:space="preserve"> The estimated line Y=249.767255+0.823414*X, R2=0.932539,</t>
  </si>
  <si>
    <t xml:space="preserve"> SST=296.640265, SSR=276.628476, SSE=20.011789,</t>
  </si>
  <si>
    <t xml:space="preserve"> MSE=1.334119, estimated sigma=1.155041,</t>
  </si>
  <si>
    <t xml:space="preserve"> The estimated line Y=251.258595+0.263512*X, R2=0.769353,</t>
    <phoneticPr fontId="2" type="noConversion"/>
  </si>
  <si>
    <t xml:space="preserve"> there are 97 data and getting the several lines.</t>
  </si>
  <si>
    <t xml:space="preserve"> line 8, 90.000000&lt;=X&lt;=97.000000,</t>
  </si>
  <si>
    <t xml:space="preserve"> sorting order= 90 ~ 97, data number=8,</t>
  </si>
  <si>
    <t xml:space="preserve"> The estimated line Y=3.646076+-0.003791*X, R2=0.001223,</t>
  </si>
  <si>
    <t xml:space="preserve"> SST=0.493280, SSR=0.000604, SSE=0.492676,</t>
  </si>
  <si>
    <t xml:space="preserve"> MSE=0.082113, estimated sigma=0.286553,</t>
  </si>
  <si>
    <t xml:space="preserve"> line 9, 90.000000&lt;=X&lt;=97.000000,</t>
  </si>
  <si>
    <t xml:space="preserve"> H0:X and Y are uncorrelated, H1:against H0,  F=120.793547,</t>
  </si>
  <si>
    <t xml:space="preserve"> The estimated line Y=3.646076+-0.003791*X, R2=0.001223,</t>
    <phoneticPr fontId="2" type="noConversion"/>
  </si>
  <si>
    <t xml:space="preserve"> there are 73 data and getting the several lines.</t>
  </si>
  <si>
    <t xml:space="preserve"> line 7, 66.000000&lt;=X&lt;=73.000000,</t>
  </si>
  <si>
    <t xml:space="preserve"> sorting order= 66 ~ 73, data number=8,</t>
  </si>
  <si>
    <t xml:space="preserve"> The estimated line Y=3.555100+-0.003791*X, R2=0.001223,</t>
  </si>
  <si>
    <t xml:space="preserve"> The estimated line Y=251.258595+0.263512*X, R2=0.769353,</t>
  </si>
  <si>
    <t xml:space="preserve"> line 8, 56.000000&lt;=X&lt;=73.000000,</t>
  </si>
  <si>
    <t xml:space="preserve"> sorting order= 56 ~ 73, data number=18,</t>
  </si>
  <si>
    <t xml:space="preserve"> The estimated line Y=251.337703+0.797809*X, R2=0.934242,</t>
  </si>
  <si>
    <t xml:space="preserve"> SST=330.089844, SSR=308.383926, SSE=21.705919,</t>
  </si>
  <si>
    <t xml:space="preserve"> MSE=1.356620, estimated sigma=1.164740,</t>
  </si>
  <si>
    <t xml:space="preserve"> there are 98 data and getting the several lines.</t>
  </si>
  <si>
    <t xml:space="preserve"> line 9, 90.000000&lt;=X&lt;=98.000000,</t>
  </si>
  <si>
    <t xml:space="preserve"> sorting order= 90 ~ 98, data number=9,</t>
  </si>
  <si>
    <t xml:space="preserve"> SST=0.510325, SSR=0.008476, SSE=0.501849,</t>
  </si>
  <si>
    <t xml:space="preserve"> MSE=0.071693, estimated sigma=0.267755,</t>
  </si>
  <si>
    <t xml:space="preserve"> H0:X and Y are uncorrelated, H1:against H0,  F=122.262925,</t>
  </si>
  <si>
    <t xml:space="preserve"> The estimated line Y=4.393482+-0.011885*X, R2=0.016608,</t>
    <phoneticPr fontId="2" type="noConversion"/>
  </si>
  <si>
    <t xml:space="preserve"> there are 74 data and getting the several lines.</t>
  </si>
  <si>
    <t xml:space="preserve"> line 7, 66.000000&lt;=X&lt;=74.000000,</t>
  </si>
  <si>
    <t xml:space="preserve"> sorting order= 66 ~ 74, data number=9,</t>
  </si>
  <si>
    <t xml:space="preserve"> The estimated line Y=4.108234+-0.011885*X, R2=0.016608,</t>
  </si>
  <si>
    <t xml:space="preserve"> line 8, 56.000000&lt;=X&lt;=74.000000,</t>
  </si>
  <si>
    <t xml:space="preserve"> sorting order= 56 ~ 74, data number=19,</t>
  </si>
  <si>
    <t xml:space="preserve"> The estimated line Y=251.385974+0.797026*X, R2=0.943440,</t>
  </si>
  <si>
    <t xml:space="preserve"> SST=383.800938, SSR=362.093040, SSE=21.707898,</t>
  </si>
  <si>
    <t xml:space="preserve"> MSE=1.276935, estimated sigma=1.130016,</t>
  </si>
  <si>
    <t xml:space="preserve"> there are 99 data and getting the several lines.</t>
  </si>
  <si>
    <t xml:space="preserve"> line 9, 90.000000&lt;=X&lt;=99.000000,</t>
  </si>
  <si>
    <t xml:space="preserve"> sorting order= 90 ~ 99, data number=10,</t>
  </si>
  <si>
    <t xml:space="preserve"> SST=0.546730, SSR=0.000447, SSE=0.546284,</t>
  </si>
  <si>
    <t xml:space="preserve"> MSE=0.068285, estimated sigma=0.261315,</t>
  </si>
  <si>
    <t xml:space="preserve"> H0:X and Y are uncorrelated, H1:against H0,  F=123.512099,</t>
  </si>
  <si>
    <t xml:space="preserve"> The estimated line Y=3.076525+0.002326*X, R2=0.000817,</t>
    <phoneticPr fontId="2" type="noConversion"/>
  </si>
  <si>
    <t xml:space="preserve"> there are 75 data and getting the several lines.</t>
  </si>
  <si>
    <t xml:space="preserve"> line 7, 66.000000&lt;=X&lt;=75.000000,</t>
  </si>
  <si>
    <t xml:space="preserve"> sorting order= 66 ~ 75, data number=10,</t>
  </si>
  <si>
    <t xml:space="preserve"> The estimated line Y=3.132359+0.002326*X, R2=0.000817,</t>
    <phoneticPr fontId="2" type="noConversion"/>
  </si>
  <si>
    <r>
      <t xml:space="preserve"> The data filename is C:\Users\aphoe\OneDrive\</t>
    </r>
    <r>
      <rPr>
        <sz val="10"/>
        <rFont val="細明體"/>
        <family val="3"/>
        <charset val="136"/>
      </rPr>
      <t>桌面</t>
    </r>
    <r>
      <rPr>
        <sz val="10"/>
        <rFont val="Arial"/>
        <family val="2"/>
      </rPr>
      <t>\111.txt,</t>
    </r>
  </si>
  <si>
    <t xml:space="preserve"> there are 100 data and getting the several lines.</t>
  </si>
  <si>
    <t xml:space="preserve"> line 9, 90.000000&lt;=X&lt;=100.000000,</t>
  </si>
  <si>
    <t xml:space="preserve"> sorting order= 90 ~ 100, data number=11,</t>
  </si>
  <si>
    <t xml:space="preserve"> SST=0.550112, SSR=0.002244, SSE=0.547867,</t>
  </si>
  <si>
    <t xml:space="preserve"> MSE=0.060874, estimated sigma=0.246727,</t>
  </si>
  <si>
    <t xml:space="preserve"> H0:X and Y are uncorrelated, H1:against H0,  F=125.031219,</t>
  </si>
  <si>
    <t xml:space="preserve"> The estimated line Y=2.872797+0.004517*X, R2=0.004080,</t>
    <phoneticPr fontId="2" type="noConversion"/>
  </si>
  <si>
    <t xml:space="preserve"> there are 76 data and getting the several lines.</t>
  </si>
  <si>
    <t xml:space="preserve"> line 7, 66.000000&lt;=X&lt;=76.000000,</t>
  </si>
  <si>
    <t xml:space="preserve"> sorting order= 66 ~ 76, data number=11,</t>
  </si>
  <si>
    <t xml:space="preserve"> The estimated line Y=2.981207+0.004517*X, R2=0.004080,</t>
  </si>
  <si>
    <t xml:space="preserve"> there are 101 data and getting the several lines.</t>
  </si>
  <si>
    <t xml:space="preserve"> line 9, 90.000000&lt;=X&lt;=101.000000,</t>
  </si>
  <si>
    <t xml:space="preserve"> sorting order= 90 ~ 101, data number=12,</t>
  </si>
  <si>
    <t xml:space="preserve"> SST=0.551103, SSR=0.000698, SSE=0.550405,</t>
  </si>
  <si>
    <t xml:space="preserve"> MSE=0.055041, estimated sigma=0.234607,</t>
  </si>
  <si>
    <t xml:space="preserve"> H0:X and Y are uncorrelated, H1:against H0,  F=126.539365,</t>
  </si>
  <si>
    <t xml:space="preserve"> The estimated line Y=3.088155+0.002210*X, R2=0.001267,</t>
    <phoneticPr fontId="2" type="noConversion"/>
  </si>
  <si>
    <t xml:space="preserve"> there are 77 data and getting the several lines.</t>
  </si>
  <si>
    <t xml:space="preserve"> line 7, 66.000000&lt;=X&lt;=77.000000,</t>
  </si>
  <si>
    <t xml:space="preserve"> sorting order= 66 ~ 77, data number=12,</t>
  </si>
  <si>
    <t xml:space="preserve"> The estimated line Y=3.141187+0.002210*X, R2=0.001267,</t>
  </si>
  <si>
    <t xml:space="preserve"> there are 102 data and getting the several lines.</t>
  </si>
  <si>
    <t xml:space="preserve"> line 8, 90.000000&lt;=X&lt;=102.000000,</t>
  </si>
  <si>
    <t xml:space="preserve"> sorting order= 90 ~ 102, data number=13,</t>
  </si>
  <si>
    <t xml:space="preserve"> The estimated line Y=4.144666+-0.009070*X, R2=0.023023,</t>
  </si>
  <si>
    <t xml:space="preserve"> SST=0.650279, SSR=0.014972, SSE=0.635308,</t>
  </si>
  <si>
    <t xml:space="preserve"> MSE=0.057755, estimated sigma=0.240323,</t>
  </si>
  <si>
    <t xml:space="preserve"> The estimated line Y=4.144666+-0.009070*X, R2=0.023023,</t>
    <phoneticPr fontId="2" type="noConversion"/>
  </si>
  <si>
    <t xml:space="preserve"> H0:X and Y are uncorrelated, H1:against H0,  F=155.068990,</t>
  </si>
  <si>
    <t xml:space="preserve"> there are 78 data and getting the several lines.</t>
  </si>
  <si>
    <t xml:space="preserve"> line 7, 66.000000&lt;=X&lt;=78.000000,</t>
  </si>
  <si>
    <t xml:space="preserve"> sorting order= 66 ~ 78, data number=13,</t>
  </si>
  <si>
    <t xml:space="preserve"> line 9, 90.000000&lt;=X&lt;=102.000000,</t>
  </si>
  <si>
    <t xml:space="preserve"> H0:X and Y are uncorrelated, H1:against H0,  F=127.496536,</t>
  </si>
  <si>
    <t xml:space="preserve"> there are 103 data and getting the several lines.</t>
  </si>
  <si>
    <t xml:space="preserve"> The estimated line Y=4.393482+-0.011885*X, R2=0.016608,</t>
  </si>
  <si>
    <t xml:space="preserve"> line 10, 99.000000&lt;=X&lt;=103.000000,</t>
  </si>
  <si>
    <t xml:space="preserve"> sorting order= 99 ~ 103, data number=5,</t>
  </si>
  <si>
    <t xml:space="preserve"> SST=0.251725, SSR=0.240632, SSE=0.011093,</t>
  </si>
  <si>
    <t xml:space="preserve"> MSE=0.003698, estimated sigma=0.060809,</t>
  </si>
  <si>
    <t xml:space="preserve"> H0:X and Y are uncorrelated, H1:against H0,  F=113.485000,</t>
  </si>
  <si>
    <t xml:space="preserve"> The estimated line Y=18.861415+-0.155123*X, R2=0.955931,</t>
    <phoneticPr fontId="2" type="noConversion"/>
  </si>
  <si>
    <t xml:space="preserve"> there are 79 data and getting the several lines.</t>
  </si>
  <si>
    <t xml:space="preserve"> line 8, 75.000000&lt;=X&lt;=79.000000,</t>
  </si>
  <si>
    <t xml:space="preserve"> sorting order= 75 ~ 79, data number=5,</t>
  </si>
  <si>
    <t xml:space="preserve"> The estimated line Y=15.138461+-0.155123*X, R2=0.955931,</t>
  </si>
  <si>
    <t xml:space="preserve"> The estimated line Y=3.926990+-0.009070*X, R2=0.023023,</t>
    <phoneticPr fontId="2" type="noConversion"/>
  </si>
  <si>
    <t xml:space="preserve"> MSE=0.057755, estimated sigma=0.240323,</t>
    <phoneticPr fontId="2" type="noConversion"/>
  </si>
  <si>
    <t xml:space="preserve"> there are 104 data and getting the several lines.</t>
  </si>
  <si>
    <t xml:space="preserve"> line 10, 99.000000&lt;=X&lt;=104.000000,</t>
  </si>
  <si>
    <t xml:space="preserve"> sorting order= 99 ~ 104, data number=6,</t>
  </si>
  <si>
    <t xml:space="preserve"> SST=0.618315, SSR=0.588574, SSE=0.029740,</t>
  </si>
  <si>
    <t xml:space="preserve"> MSE=0.007435, estimated sigma=0.086227,</t>
  </si>
  <si>
    <t xml:space="preserve"> H0:X and Y are uncorrelated, H1:against H0,  F=114.842485,</t>
  </si>
  <si>
    <t xml:space="preserve"> The estimated line Y=21.697784+-0.183393*X, R2=0.951901,</t>
    <phoneticPr fontId="2" type="noConversion"/>
  </si>
  <si>
    <t xml:space="preserve"> there are 80 data and getting the several lines.</t>
  </si>
  <si>
    <t xml:space="preserve"> line 8, 75.000000&lt;=X&lt;=80.000000,</t>
  </si>
  <si>
    <t xml:space="preserve"> sorting order= 75 ~ 80, data number=6,</t>
  </si>
  <si>
    <t xml:space="preserve"> The estimated line Y=17.296363+-0.183393*X, R2=0.951901,</t>
  </si>
  <si>
    <t xml:space="preserve"> there are 105 data and getting the several lines.</t>
  </si>
  <si>
    <t xml:space="preserve"> line 10, 99.000000&lt;=X&lt;=105.000000,</t>
  </si>
  <si>
    <t xml:space="preserve"> sorting order= 99 ~ 105, data number=7,</t>
  </si>
  <si>
    <t xml:space="preserve"> SST=0.972490, SSR=0.942749, SSE=0.029741,</t>
  </si>
  <si>
    <t xml:space="preserve"> MSE=0.005948, estimated sigma=0.077124,</t>
  </si>
  <si>
    <t xml:space="preserve"> H0:X and Y are uncorrelated, H1:against H0,  F=116.344304,</t>
  </si>
  <si>
    <t xml:space="preserve"> The estimated line Y=21.707882+-0.183493*X, R2=0.969418,</t>
    <phoneticPr fontId="2" type="noConversion"/>
  </si>
  <si>
    <t xml:space="preserve"> there are 81 data and getting the several lines.</t>
  </si>
  <si>
    <t xml:space="preserve"> line 8, 75.000000&lt;=X&lt;=81.000000,</t>
  </si>
  <si>
    <t xml:space="preserve"> sorting order= 75 ~ 81, data number=7,</t>
  </si>
  <si>
    <t xml:space="preserve"> The estimated line Y=17.304054+-0.183493*X, R2=0.969418,</t>
  </si>
  <si>
    <t xml:space="preserve"> there are 106 data and getting the several lines.</t>
  </si>
  <si>
    <t xml:space="preserve"> sorting order= 99 ~ 106, data number=8,</t>
  </si>
  <si>
    <t xml:space="preserve"> SST=1.108121, SSR=1.010842, SSE=0.097279,</t>
  </si>
  <si>
    <t xml:space="preserve"> MSE=0.016213, estimated sigma=0.127331,</t>
  </si>
  <si>
    <t xml:space="preserve"> line 10, 99.000000&lt;=X&lt;=106.000000,</t>
  </si>
  <si>
    <t xml:space="preserve"> H0:X and Y are uncorrelated, H1:against H0,  F=117.369876,</t>
  </si>
  <si>
    <t xml:space="preserve"> The estimated line Y=18.844001+-0.155138*X, R2=0.912213,</t>
    <phoneticPr fontId="2" type="noConversion"/>
  </si>
  <si>
    <t xml:space="preserve"> there are 82 data and getting the several lines.</t>
  </si>
  <si>
    <t xml:space="preserve"> line 8, 75.000000&lt;=X&lt;=82.000000,</t>
  </si>
  <si>
    <t xml:space="preserve"> sorting order= 75 ~ 82, data number=8,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</si>
  <si>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</si>
  <si>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</si>
  <si>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</si>
  <si>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</si>
  <si>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</si>
  <si>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</si>
  <si>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</si>
  <si>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</si>
  <si>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</si>
  <si>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</si>
  <si>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</si>
  <si>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</si>
  <si>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 xml:space="preserve"> there are 107 data and getting the several lines.</t>
  </si>
  <si>
    <t xml:space="preserve"> sorting order= 99 ~ 107, data number=9,</t>
  </si>
  <si>
    <t xml:space="preserve"> SST=1.141237, SSR=0.885214, SSE=0.256024,</t>
  </si>
  <si>
    <t xml:space="preserve"> MSE=0.036575, estimated sigma=0.191245,</t>
  </si>
  <si>
    <t xml:space="preserve"> The estimated line Y=15.431770+-0.121464*X, R2=0.775661,</t>
    <phoneticPr fontId="2" type="noConversion"/>
  </si>
  <si>
    <t xml:space="preserve"> line 10, 99.000000&lt;=X&lt;=107.000000,</t>
  </si>
  <si>
    <t xml:space="preserve"> H0:X and Y are uncorrelated, H1:against H0,  F=117.776560,</t>
  </si>
  <si>
    <t xml:space="preserve"> there are 83 data and getting the several lines.</t>
  </si>
  <si>
    <t xml:space="preserve"> line 8, 75.000000&lt;=X&lt;=83.000000,</t>
  </si>
  <si>
    <t xml:space="preserve"> sorting order= 75 ~ 83, data number=9,</t>
  </si>
  <si>
    <t>Federal Reserve Economic Data, Federal Reserve Bank of St. Louis</t>
  </si>
  <si>
    <t>This data may be copyrighted. Please refer to the Terms of Use: https://fred.stlouisfed.org/legal#fred-terms-faq</t>
  </si>
  <si>
    <t>File Created: 2025-01-15 8:23 am CST</t>
  </si>
  <si>
    <t>Data Updated: 2025-01-15</t>
  </si>
  <si>
    <t xml:space="preserve"> there are 108 data and getting the several lines.</t>
  </si>
  <si>
    <t xml:space="preserve"> line 10, 99.000000&lt;=X&lt;=108.000000,</t>
  </si>
  <si>
    <t xml:space="preserve"> sorting order= 99 ~ 108, data number=10,</t>
  </si>
  <si>
    <t xml:space="preserve"> SST=1.142211, SSR=0.670211, SSE=0.472000,</t>
  </si>
  <si>
    <t xml:space="preserve"> MSE=0.059000, estimated sigma=0.242899,</t>
  </si>
  <si>
    <t xml:space="preserve"> H0:X and Y are uncorrelated, H1:against H0,  F=117.795645,</t>
  </si>
  <si>
    <t xml:space="preserve"> The estimated line Y=12.246320+-0.090132*X, R2=0.586766,</t>
    <phoneticPr fontId="2" type="noConversion"/>
  </si>
  <si>
    <t xml:space="preserve"> there are 84 data and getting the several lines.</t>
  </si>
  <si>
    <t xml:space="preserve"> line 8, 75.000000&lt;=X&lt;=84.000000,</t>
  </si>
  <si>
    <t xml:space="preserve"> sorting order= 75 ~ 84, data number=10,</t>
  </si>
  <si>
    <t xml:space="preserve"> H0:X and Y are uncorrelated, H1:against H0,  F=57.211550,</t>
  </si>
  <si>
    <t>File Created: 2025-02-17 2:43 am CST</t>
  </si>
  <si>
    <t>Data Updated: 2025-02-12</t>
  </si>
  <si>
    <t xml:space="preserve"> there are 109 data and getting the several lines.</t>
  </si>
  <si>
    <t xml:space="preserve"> sorting order= 99 ~ 109, data number=11,</t>
  </si>
  <si>
    <t xml:space="preserve"> SST=1.148447, SSR=0.448232, SSE=0.700215,</t>
  </si>
  <si>
    <t xml:space="preserve"> MSE=0.077802, estimated sigma=0.278930,</t>
  </si>
  <si>
    <t xml:space="preserve"> line 10, 99.000000&lt;=X&lt;=109.000000,</t>
  </si>
  <si>
    <t xml:space="preserve"> H0:X and Y are uncorrelated, H1:against H0,  F=100.327413,</t>
  </si>
  <si>
    <t xml:space="preserve"> The estimated line Y=9.563973+-0.063834*X, R2=0.390294,</t>
    <phoneticPr fontId="2" type="noConversion"/>
  </si>
  <si>
    <t xml:space="preserve"> there are 85 data and getting the several lines.</t>
  </si>
  <si>
    <t xml:space="preserve"> line 8, 75.000000&lt;=X&lt;=85.000000,</t>
  </si>
  <si>
    <t xml:space="preserve"> sorting order= 75 ~ 85, data number=11,</t>
  </si>
  <si>
    <t xml:space="preserve"> H0:X and Y are uncorrelated, H1:against H0,  F=52.368679,</t>
  </si>
  <si>
    <t xml:space="preserve"> The estimated line Y=8.031947+-0.063834*X, R2=0.390294,</t>
    <phoneticPr fontId="2" type="noConversion"/>
  </si>
  <si>
    <t xml:space="preserve"> The estimated line Y=15.120699+-0.155138*X, R2=0.912213,</t>
    <phoneticPr fontId="2" type="noConversion"/>
  </si>
  <si>
    <t xml:space="preserve"> The estimated line Y=12.516628+-0.121464*X, R2=0.775661,</t>
    <phoneticPr fontId="2" type="noConversion"/>
  </si>
  <si>
    <t xml:space="preserve"> The estimated line Y=10.083153+-0.090132*X, R2=0.586766,</t>
    <phoneticPr fontId="2" type="noConversion"/>
  </si>
  <si>
    <t xml:space="preserve"> The data filename is C:\Users\企管系\Desktop\新文字文件.txt,</t>
  </si>
  <si>
    <t xml:space="preserve"> there are 110 data and getting the several lines.</t>
  </si>
  <si>
    <t xml:space="preserve"> line 10, 99.000000&lt;=X&lt;=110.000000,</t>
  </si>
  <si>
    <t xml:space="preserve"> sorting order= 99 ~ 110, data number=12,</t>
  </si>
  <si>
    <t xml:space="preserve"> SST=1.158294, SSR=0.403048, SSE=0.755246,</t>
  </si>
  <si>
    <t xml:space="preserve"> MSE=0.075525, estimated sigma=0.274817,</t>
  </si>
  <si>
    <t>File Created: 2025-03-13 4:42 am CDT</t>
  </si>
  <si>
    <t>Data Updated: 2025-03-12</t>
  </si>
  <si>
    <t xml:space="preserve"> H0:X and Y are uncorrelated, H1:against H0,  F=96.954061,</t>
  </si>
  <si>
    <t xml:space="preserve"> The estimated line Y=8.464429+-0.053090*X, R2=0.347967,</t>
    <phoneticPr fontId="2" type="noConversion"/>
  </si>
  <si>
    <t xml:space="preserve"> there are 86 data and getting the several lines.</t>
  </si>
  <si>
    <t xml:space="preserve"> line 8, 75.000000&lt;=X&lt;=86.000000,</t>
  </si>
  <si>
    <t xml:space="preserve"> sorting order= 75 ~ 86, data number=12,</t>
  </si>
  <si>
    <t xml:space="preserve"> The estimated line Y=7.190276+-0.053090*X, R2=0.347967,</t>
  </si>
  <si>
    <t xml:space="preserve"> H0:X and Y are uncorrelated, H1:against H0,  F=48.999103,</t>
  </si>
  <si>
    <t>File Created: 2025-04-11 3:09 am CDT</t>
  </si>
  <si>
    <t xml:space="preserve"> there are 111 data and getting the several lines.</t>
  </si>
  <si>
    <t xml:space="preserve"> The estimated line Y=18.844001+-0.155138*X, R2=0.912213,</t>
  </si>
  <si>
    <t xml:space="preserve"> line 11, 107.000000&lt;=X&lt;=111.000000,</t>
  </si>
  <si>
    <t xml:space="preserve"> sorting order= 107 ~ 111, data number=5,</t>
  </si>
  <si>
    <t xml:space="preserve"> SST=0.213992, SSR=0.061437, SSE=0.152555,</t>
  </si>
  <si>
    <t xml:space="preserve"> MSE=0.050852, estimated sigma=0.225503,</t>
  </si>
  <si>
    <t xml:space="preserve">  Source          df                      SS                        MS</t>
  </si>
  <si>
    <t xml:space="preserve"> H0:X and Y are uncorrelated, H1:against H0,  F=109.235185,</t>
  </si>
  <si>
    <t xml:space="preserve"> The estimated line Y=11.313661+-0.078382*X, R2=0.287101,</t>
    <phoneticPr fontId="2" type="noConversion"/>
  </si>
  <si>
    <t xml:space="preserve"> line 8, 75.000000&lt;=X&lt;=87.000000,</t>
  </si>
  <si>
    <t xml:space="preserve"> sorting order= 75 ~ 87, data number=13,</t>
  </si>
  <si>
    <t xml:space="preserve"> The estimated line Y=7.659027+-0.059048*X, R2=0.448937,</t>
  </si>
  <si>
    <t xml:space="preserve"> SST=1.413522, SSR=0.634582, SSE=0.778940,</t>
  </si>
  <si>
    <t xml:space="preserve"> MSE=0.070813, estimated sigma=0.266107,</t>
  </si>
  <si>
    <t xml:space="preserve">  Regression      15                   56.3742758922                 3.7582850595</t>
  </si>
  <si>
    <t xml:space="preserve">  Error           71                    5.9144954679                 0.0833027531</t>
  </si>
  <si>
    <t xml:space="preserve">  Total           86                  447.8371286461</t>
  </si>
  <si>
    <t xml:space="preserve"> H0:X and Y are uncorrelated, H1:against H0,  F=45.115977,</t>
  </si>
  <si>
    <t xml:space="preserve"> there are 112 data and getting the several lines.</t>
  </si>
  <si>
    <t xml:space="preserve"> line 11, 107.000000&lt;=X&lt;=112.000000,</t>
  </si>
  <si>
    <t xml:space="preserve"> sorting order= 107 ~ 112, data number=6,</t>
  </si>
  <si>
    <t xml:space="preserve"> SST=0.389368, SSR=0.213005, SSE=0.176364,</t>
  </si>
  <si>
    <t xml:space="preserve"> MSE=0.044091, estimated sigma=0.209978,</t>
  </si>
  <si>
    <t>File Created: 2025-05-29 5:54 am CDT</t>
  </si>
  <si>
    <t>Data Updated: 2025-05-13</t>
  </si>
  <si>
    <t xml:space="preserve"> H0:X and Y are uncorrelated, H1:against H0,  F=83.076025,</t>
  </si>
  <si>
    <t xml:space="preserve"> The estimated line Y=14.774208+-0.110325*X, R2=0.547052,</t>
    <phoneticPr fontId="2" type="noConversion"/>
  </si>
  <si>
    <t xml:space="preserve"> The estimated line Y=12.516628+-0.121464*X, R2=0.775661,</t>
  </si>
  <si>
    <t xml:space="preserve"> line 9, 84.000000&lt;=X&lt;=88.000000,</t>
  </si>
  <si>
    <t xml:space="preserve"> sorting order= 84 ~ 88, data number=5,</t>
  </si>
  <si>
    <t xml:space="preserve"> The estimated line Y=17.846754+-0.176329*X, R2=0.806263,</t>
  </si>
  <si>
    <t xml:space="preserve"> SST=0.385632, SSR=0.310921, SSE=0.074711,</t>
  </si>
  <si>
    <t xml:space="preserve"> MSE=0.024904, estimated sigma=0.157809,</t>
  </si>
  <si>
    <t xml:space="preserve"> H0:X and Y are uncorrelated, H1:against H0,  F=38.496486,</t>
  </si>
  <si>
    <t xml:space="preserve"> there are 113 data and getting the several lines.</t>
  </si>
  <si>
    <t xml:space="preserve"> line 11, 107.000000&lt;=X&lt;=113.000000,</t>
  </si>
  <si>
    <t xml:space="preserve"> sorting order= 107 ~ 113, data number=7,</t>
  </si>
  <si>
    <t xml:space="preserve"> line 9, 84.000000&lt;=X&lt;=89.000000,</t>
  </si>
  <si>
    <t xml:space="preserve"> sorting order= 84 ~ 89, data number=6,</t>
  </si>
  <si>
    <t xml:space="preserve"> SST=0.487688, SSR=0.310118, SSE=0.177570,</t>
  </si>
  <si>
    <t xml:space="preserve"> MSE=0.035514, estimated sigma=0.188452,</t>
  </si>
  <si>
    <t xml:space="preserve"> H0:X and Y are uncorrelated, H1:against H0,  F=111.849786,</t>
  </si>
  <si>
    <t xml:space="preserve"> The estimated line Y=14.221700+-0.105241*X, R2=0.635894,</t>
    <phoneticPr fontId="2" type="noConversion"/>
  </si>
  <si>
    <t xml:space="preserve"> The estimated line Y=15.390809+-0.147549*X, R2=0.802035,</t>
  </si>
  <si>
    <t xml:space="preserve"> SST=0.475025, SSR=0.380987, SSE=0.094039,</t>
  </si>
  <si>
    <t xml:space="preserve"> MSE=0.023510, estimated sigma=0.153329,</t>
  </si>
  <si>
    <t xml:space="preserve">  Regression      17                   46.3567409334                 2.7268671137</t>
  </si>
  <si>
    <t xml:space="preserve">  Error           71                    5.4856173757                 0.0772622166</t>
  </si>
  <si>
    <t xml:space="preserve">  Total           88                  450.8847360907</t>
  </si>
  <si>
    <t xml:space="preserve"> H0:X and Y are uncorrelated, H1:against H0,  F=35.293669,</t>
  </si>
  <si>
    <t>File Created: 2025-07-15 7:46 am CDT</t>
  </si>
  <si>
    <t>Data Updated: 2025-07-15</t>
  </si>
  <si>
    <t xml:space="preserve"> there are 114 data and getting the several lines.</t>
  </si>
  <si>
    <t xml:space="preserve"> SST=0.476493, SSR=0.215771, SSE=0.260722,</t>
  </si>
  <si>
    <t xml:space="preserve"> MSE=0.052144, estimated sigma=0.228351,</t>
  </si>
  <si>
    <r>
      <t xml:space="preserve"> The data filename is C:\Users\aphoe\OneDrive\</t>
    </r>
    <r>
      <rPr>
        <sz val="10"/>
        <rFont val="細明體"/>
        <family val="3"/>
        <charset val="136"/>
      </rPr>
      <t>桌面</t>
    </r>
    <r>
      <rPr>
        <sz val="10"/>
        <rFont val="Arial"/>
        <family val="2"/>
      </rPr>
      <t xml:space="preserve">\111 - </t>
    </r>
    <r>
      <rPr>
        <sz val="10"/>
        <rFont val="細明體"/>
        <family val="3"/>
        <charset val="136"/>
      </rPr>
      <t>複製</t>
    </r>
    <r>
      <rPr>
        <sz val="10"/>
        <rFont val="Arial"/>
        <family val="2"/>
      </rPr>
      <t>.txt,</t>
    </r>
  </si>
  <si>
    <t xml:space="preserve"> line 11, 107.000000&lt;=X&lt;=114.000000,</t>
  </si>
  <si>
    <t xml:space="preserve"> sorting order= 107 ~ 114, data number=8,</t>
  </si>
  <si>
    <t xml:space="preserve"> SST=0.488193, SSR=0.195119, SSE=0.293074,</t>
  </si>
  <si>
    <t xml:space="preserve"> MSE=0.048846, estimated sigma=0.221011,</t>
  </si>
  <si>
    <t xml:space="preserve"> H0:X and Y are uncorrelated, H1:against H0,  F=112.440990,</t>
  </si>
  <si>
    <t xml:space="preserve"> The estimated line Y=10.179802+-0.068159*X, R2=0.399676,</t>
    <phoneticPr fontId="2" type="noConversion"/>
  </si>
  <si>
    <t xml:space="preserve"> line 9, 84.000000&lt;=X&lt;=90.000000,</t>
  </si>
  <si>
    <t xml:space="preserve"> sorting order= 84 ~ 90, data number=7,</t>
  </si>
  <si>
    <t xml:space="preserve"> The estimated line Y=10.270996+-0.087784*X, R2=0.452832,</t>
  </si>
  <si>
    <t xml:space="preserve"> H0:X and Y are uncorrelated, H1:against H0,  F=32.007476,</t>
  </si>
  <si>
    <t>File Created: 2025-08-17 8:57 am CDT</t>
  </si>
  <si>
    <t>Data Updated: 2025-08-12</t>
  </si>
  <si>
    <t xml:space="preserve"> there are 115 data and getting the several lines.</t>
  </si>
  <si>
    <t xml:space="preserve"> SST=0.480923, SSR=0.116174, SSE=0.364750,</t>
  </si>
  <si>
    <t xml:space="preserve"> MSE=0.060792, estimated sigma=0.246560,</t>
  </si>
  <si>
    <t xml:space="preserve"> line 11, 107.000000&lt;=X&lt;=115.000000,</t>
  </si>
  <si>
    <t xml:space="preserve"> sorting order= 107 ~ 115, data number=9,</t>
  </si>
  <si>
    <t xml:space="preserve"> SST=0.491051, SSR=0.115798, SSE=0.375254,</t>
  </si>
  <si>
    <t xml:space="preserve"> MSE=0.053608, estimated sigma=0.231533,</t>
  </si>
  <si>
    <t xml:space="preserve"> H0:X and Y are uncorrelated, H1:against H0,  F=113.216024,</t>
  </si>
  <si>
    <t xml:space="preserve"> The estimated line Y=7.530874+-0.043931*X, R2=0.235816,</t>
    <phoneticPr fontId="2" type="noConversion"/>
  </si>
  <si>
    <t xml:space="preserve"> line 9, 84.000000&lt;=X&lt;=91.000000,</t>
  </si>
  <si>
    <t xml:space="preserve"> sorting order= 84 ~ 91, data number=8,</t>
  </si>
  <si>
    <t xml:space="preserve"> The estimated line Y=7.244543+-0.052593*X, R2=0.241564,</t>
  </si>
  <si>
    <t xml:space="preserve"> H0:X and Y are uncorrelated, H1:against H0,  F=29.398922,</t>
  </si>
  <si>
    <t>File Created: 2025-09-14 5:38 am CDT</t>
  </si>
  <si>
    <t>Data Updated: 2025-09-11</t>
  </si>
  <si>
    <t xml:space="preserve"> there are 116 data and getting the several lines.</t>
  </si>
  <si>
    <t xml:space="preserve"> line 11, 107.000000&lt;=X&lt;=116.000000,</t>
  </si>
  <si>
    <t xml:space="preserve"> sorting order= 107 ~ 116, data number=10,</t>
  </si>
  <si>
    <t xml:space="preserve"> SST=0.552677, SSR=0.025779, SSE=0.526898,</t>
  </si>
  <si>
    <t xml:space="preserve"> MSE=0.065862, estimated sigma=0.256637,</t>
  </si>
  <si>
    <t xml:space="preserve"> H0:X and Y are uncorrelated, H1:against H0,  F=113.538125,</t>
  </si>
  <si>
    <t xml:space="preserve"> The estimated line Y=4.651638+-0.017677*X, R2=0.046644,</t>
    <phoneticPr fontId="2" type="noConversion"/>
  </si>
  <si>
    <t xml:space="preserve"> line 9, 84.000000&lt;=X&lt;=92.000000,</t>
  </si>
  <si>
    <t xml:space="preserve"> sorting order= 84 ~ 92, data number=9,</t>
  </si>
  <si>
    <t xml:space="preserve"> The estimated line Y=4.308035+-0.018580*X, R2=0.037835,</t>
  </si>
  <si>
    <t xml:space="preserve"> SST=0.547431, SSR=0.020712, SSE=0.526719,</t>
  </si>
  <si>
    <t xml:space="preserve"> MSE=0.075246, estimated sigma=0.274309,</t>
  </si>
  <si>
    <t xml:space="preserve"> H0:X and Y are uncorrelated, H1:against H0,  F=27.056876,</t>
  </si>
  <si>
    <t xml:space="preserve"> there are 117 data and getting the several lines.</t>
  </si>
  <si>
    <t xml:space="preserve"> line 11, 107.000000&lt;=X&lt;=117.000000,</t>
  </si>
  <si>
    <t xml:space="preserve"> sorting order= 107 ~ 117, data number=11,</t>
  </si>
  <si>
    <t xml:space="preserve"> SST=0.652887, SSR=0.000370, SSE=0.652517,</t>
  </si>
  <si>
    <t xml:space="preserve"> MSE=0.072502, estimated sigma=0.269262,</t>
  </si>
  <si>
    <t xml:space="preserve"> H0:X and Y are uncorrelated, H1:against H0,  F=114.000784,</t>
  </si>
  <si>
    <t xml:space="preserve"> The estimated line Y=2.505475+0.001834*X, R2=0.000567,</t>
    <phoneticPr fontId="2" type="noConversion"/>
  </si>
  <si>
    <t xml:space="preserve"> line 9, 84.000000&lt;=X&lt;=93.000000,</t>
  </si>
  <si>
    <t xml:space="preserve"> sorting order= 84 ~ 93, data number=10,</t>
  </si>
  <si>
    <t xml:space="preserve"> The estimated line Y=2.263289+0.005014*X, R2=0.003184,</t>
  </si>
  <si>
    <t xml:space="preserve"> SST=0.651254, SSR=0.002074, SSE=0.649180,</t>
  </si>
  <si>
    <t xml:space="preserve"> MSE=0.081148, estimated sigma=0.284864,</t>
  </si>
  <si>
    <t xml:space="preserve"> H0:X and Y are uncorrelated, H1:against H0,  F=25.217703,</t>
  </si>
  <si>
    <t>File Created: 2025-12-29 5:22 am CST</t>
  </si>
  <si>
    <t>Data Updated: 2025-12-18</t>
  </si>
  <si>
    <t xml:space="preserve"> there are 119 data and getting the several lines.</t>
  </si>
  <si>
    <t xml:space="preserve"> The estimated line Y=10.179802+-0.068159*X, R2=0.399676,</t>
  </si>
  <si>
    <t xml:space="preserve"> line 12, 115.000000&lt;=X&lt;=119.000000,</t>
  </si>
  <si>
    <t xml:space="preserve"> sorting order= 115 ~ 119, data number=5,</t>
  </si>
  <si>
    <t xml:space="preserve"> SST=0.067313, SSR=0.000476, SSE=0.066837,</t>
  </si>
  <si>
    <t xml:space="preserve"> MSE=0.022279, estimated sigma=0.149262,</t>
  </si>
  <si>
    <t xml:space="preserve"> H0:X and Y are uncorrelated, H1:against H0,  F=105.756861,</t>
  </si>
  <si>
    <t xml:space="preserve"> The estimated line Y=3.638271+-0.006899*X, R2=0.007070,</t>
    <phoneticPr fontId="2" type="noConversion"/>
  </si>
  <si>
    <t xml:space="preserve"> line 9, 84.000000&lt;=X&lt;=95.000000,</t>
  </si>
  <si>
    <t xml:space="preserve"> sorting order= 84 ~ 95, data number=12,</t>
  </si>
  <si>
    <t xml:space="preserve"> The estimated line Y=2.135596+0.006485*X, R2=0.009147,</t>
  </si>
  <si>
    <t xml:space="preserve"> SST=0.657445, SSR=0.006014, SSE=0.651431,</t>
  </si>
  <si>
    <t xml:space="preserve"> MSE=0.065143, estimated sigma=0.255231,</t>
  </si>
  <si>
    <t xml:space="preserve"> H0:X and Y are uncorrelated, H1:against H0,  F=22.072274,</t>
  </si>
  <si>
    <t>File Created: 2026-01-13 8:33 am CST</t>
  </si>
  <si>
    <t>Data Updated: 2026-01-13</t>
  </si>
  <si>
    <t xml:space="preserve"> there are 120 data and getting the several lines.</t>
  </si>
  <si>
    <t xml:space="preserve"> SST=0.658842, SSR=0.002645, SSE=0.656197,</t>
  </si>
  <si>
    <t xml:space="preserve"> MSE=0.059654, estimated sigma=0.244242,</t>
  </si>
  <si>
    <t xml:space="preserve"> line 12, 115.000000&lt;=X&lt;=120.000000,</t>
  </si>
  <si>
    <t xml:space="preserve"> sorting order= 115 ~ 120, data number=6,</t>
  </si>
  <si>
    <t xml:space="preserve"> SST=0.087090, SSR=0.011784, SSE=0.075306,</t>
  </si>
  <si>
    <t xml:space="preserve"> MSE=0.018826, estimated sigma=0.137209,</t>
  </si>
  <si>
    <t xml:space="preserve"> H0:X and Y are uncorrelated, H1:against H0,  F=106.867607,</t>
  </si>
  <si>
    <t xml:space="preserve"> The estimated line Y=5.854520+-0.025949*X, R2=0.135310,</t>
    <phoneticPr fontId="2" type="noConversion"/>
  </si>
  <si>
    <t xml:space="preserve"> line 9, 84.000000&lt;=X&lt;=96.000000,</t>
  </si>
  <si>
    <t xml:space="preserve"> sorting order= 84 ~ 96, data number=13,</t>
  </si>
  <si>
    <t xml:space="preserve"> The estimated line Y=2.369870+0.003813*X, R2=0.004015,</t>
  </si>
  <si>
    <t xml:space="preserve"> H0:X and Y are uncorrelated, H1:against H0,  F=20.490773,</t>
  </si>
  <si>
    <t>File Created: 2026-03-21 10:20 pm CDT</t>
  </si>
  <si>
    <t xml:space="preserve"> there are 122 data and getting the several lines.</t>
  </si>
  <si>
    <t xml:space="preserve"> SST=0.281241, SSR=0.258279, SSE=0.022962,</t>
  </si>
  <si>
    <t xml:space="preserve"> MSE=0.005740, estimated sigma=0.075766,</t>
  </si>
  <si>
    <t xml:space="preserve"> line 12, 115.000000&lt;=X&lt;=122.000000,</t>
  </si>
  <si>
    <t xml:space="preserve"> sorting order= 115 ~ 122, data number=8,</t>
  </si>
  <si>
    <t xml:space="preserve"> SST=0.333735, SSR=0.196306, SSE=0.137429,</t>
  </si>
  <si>
    <t xml:space="preserve"> MSE=0.022905, estimated sigma=0.151343,</t>
  </si>
  <si>
    <t>H0:X and Y are</t>
  </si>
  <si>
    <t>uncorrelated,</t>
  </si>
  <si>
    <t>H1:against H0,  F=108.968213,</t>
  </si>
  <si>
    <t xml:space="preserve"> there are 121 data and getting the several lines.</t>
  </si>
  <si>
    <t xml:space="preserve"> line 12, 115.000000&lt;=X&lt;=121.000000,</t>
  </si>
  <si>
    <t xml:space="preserve"> sorting order= 115 ~ 121, data number=7,</t>
  </si>
  <si>
    <t xml:space="preserve"> SST=0.237589, SSR=0.104578, SSE=0.133011,</t>
  </si>
  <si>
    <t xml:space="preserve"> MSE=0.026602, estimated sigma=0.163102,</t>
  </si>
  <si>
    <t xml:space="preserve"> H0:X and Y are uncorrelated, H1:against H0,  F=107.772570,</t>
  </si>
  <si>
    <t xml:space="preserve"> The estimated line Y=9.957054+-0.061114*X, R2=0.440163,</t>
    <phoneticPr fontId="2" type="noConversion"/>
  </si>
  <si>
    <t xml:space="preserve"> The estimated line Y=10.805568+-0.068366*X, R2=0.588209,</t>
    <phoneticPr fontId="2" type="noConversion"/>
  </si>
  <si>
    <t xml:space="preserve"> line 10, 93.000000&lt;=X&lt;=98.000000,</t>
  </si>
  <si>
    <t xml:space="preserve"> sorting order= 93 ~ 98, data number=6,</t>
  </si>
  <si>
    <t xml:space="preserve"> The estimated line Y=14.270590+-0.121486*X, R2=0.918355,</t>
  </si>
  <si>
    <t xml:space="preserve">  Regression      19                   21.7404967900                 1.1442366732</t>
  </si>
  <si>
    <t xml:space="preserve">  Error           78                    5.9412598289                 0.0761699978</t>
  </si>
  <si>
    <t xml:space="preserve">  Total           97                  457.1680447285</t>
  </si>
  <si>
    <t xml:space="preserve"> H0:X and Y are uncorrelated, H1:against H0,  F=15.022144,</t>
  </si>
  <si>
    <t xml:space="preserve"> line 10, 93.000000&lt;=X&lt;=97.000000,</t>
  </si>
  <si>
    <t xml:space="preserve"> sorting order= 93 ~ 97, data number=5,</t>
  </si>
  <si>
    <t xml:space="preserve"> The estimated line Y=15.660847+-0.136223*X, R2=0.912053,</t>
  </si>
  <si>
    <t xml:space="preserve"> SST=0.203462, SSR=0.185568, SSE=0.017894,</t>
  </si>
  <si>
    <t xml:space="preserve"> MSE=0.005965, estimated sigma=0.077231,</t>
  </si>
  <si>
    <t xml:space="preserve">  Regression      19                   24.2405997809                 1.2758210411</t>
  </si>
  <si>
    <t xml:space="preserve">  Error           77                    5.9361918293                 0.0770934004</t>
  </si>
  <si>
    <t xml:space="preserve">  Total           96                  456.0308918523</t>
  </si>
  <si>
    <t xml:space="preserve"> H0:X and Y are uncorrelated, H1:against H0,  F=16.549031,</t>
  </si>
  <si>
    <t>File Created: 2026-04-29 8:20 pm CDT</t>
  </si>
  <si>
    <t>Data Updated: 2026-04-10</t>
  </si>
  <si>
    <t xml:space="preserve"> The data filename is C:\Users\phoeb\Desktop\11.txt,</t>
  </si>
  <si>
    <t xml:space="preserve"> line 12, 115.000000&lt;=X&lt;=123.000000,</t>
  </si>
  <si>
    <t xml:space="preserve"> sorting order= 115 ~ 123, data number=9,</t>
  </si>
  <si>
    <t xml:space="preserve"> SST=0.604838, SSR=0.007312, SSE=0.597526,</t>
  </si>
  <si>
    <t xml:space="preserve"> MSE=0.085361, estimated sigma=0.292166,</t>
  </si>
  <si>
    <t xml:space="preserve"> H0:X and Y are uncorrelated, H1:against H0,  F=107.482551,</t>
  </si>
  <si>
    <t xml:space="preserve"> The estimated line Y=4.079176+-0.011039*X, R2=0.012089,</t>
    <phoneticPr fontId="2" type="noConversion"/>
  </si>
  <si>
    <t xml:space="preserve"> line 10, 93.000000&lt;=X&lt;=99.000000,</t>
  </si>
  <si>
    <t xml:space="preserve"> sorting order= 93 ~ 99, data number=7,</t>
  </si>
  <si>
    <t xml:space="preserve"> The estimated line Y=3.996699+-0.012959*X, R2=0.008145,</t>
  </si>
  <si>
    <t xml:space="preserve"> SST=0.577309, SSR=0.004702, SSE=0.572607,</t>
  </si>
  <si>
    <t xml:space="preserve"> MSE=0.114521, estimated sigma=0.338410,</t>
  </si>
  <si>
    <t xml:space="preserve">  Regression      19                   20.7436981043                 1.0917735844</t>
  </si>
  <si>
    <t xml:space="preserve">  Error           79                    6.4909051842                 0.0821633568</t>
  </si>
  <si>
    <t xml:space="preserve">  Total           98                  457.2153530307</t>
  </si>
  <si>
    <t xml:space="preserve"> H0:X and Y are uncorrelated, H1:against H0,  F=13.287841,</t>
  </si>
  <si>
    <t xml:space="preserve"> there are 125 data and getting the several lines.</t>
  </si>
  <si>
    <t xml:space="preserve"> line 12, 115.000000&lt;=X&lt;=125.000000,</t>
  </si>
  <si>
    <t xml:space="preserve"> sorting order= 115 ~ 125, data number=11,</t>
  </si>
  <si>
    <t xml:space="preserve"> SST=3.316075, SSR=1.086978, SSE=2.229097,</t>
  </si>
  <si>
    <t xml:space="preserve"> MSE=0.247677, estimated sigma=0.497672,</t>
  </si>
  <si>
    <t xml:space="preserve"> H0:X and Y are uncorrelated, H1:against H0,  F=101.485217,</t>
  </si>
  <si>
    <t xml:space="preserve"> The estimated line Y=-8.933376+0.099406*X, R2=0.327791,</t>
    <phoneticPr fontId="2" type="noConversion"/>
  </si>
  <si>
    <t xml:space="preserve"> there are 124 data and getting the several lines.</t>
  </si>
  <si>
    <t xml:space="preserve"> line 12, 115.000000&lt;=X&lt;=124.000000,</t>
  </si>
  <si>
    <t xml:space="preserve"> sorting order= 115 ~ 124, data number=10,</t>
  </si>
  <si>
    <t xml:space="preserve"> SST=1.588266, SSR=0.197995, SSE=1.390271,</t>
  </si>
  <si>
    <t xml:space="preserve"> MSE=0.173784, estimated sigma=0.416874,</t>
  </si>
  <si>
    <t xml:space="preserve"> H0:X and Y are uncorrelated, H1:against H0,  F=104.406840,</t>
  </si>
  <si>
    <t xml:space="preserve"> The estimated line Y=-2.984145+0.048989*X, R2=0.124661,</t>
    <phoneticPr fontId="2" type="noConversion"/>
  </si>
  <si>
    <t>File Created: 2026-06-11 7:24 am CDT</t>
  </si>
  <si>
    <t>Data Updated: 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</si>
</sst>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0"/>
    <numFmt numFmtId="179" formatCode="yyyy\-mm"/>
    <numFmt numFmtId="182" formatCode="0.000000_ "/>
  </numFmts>
  <fonts count="10" x14ac:knownFonts="1"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Arial"/>
      <family val="2"/>
    </font>
    <font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0"/>
      <color rgb="FFFF0000"/>
      <name val="Arial"/>
      <family val="2"/>
    </font>
    <font>
      <b/>
      <sz val="11"/>
      <color theme="1"/>
      <name val="新細明體"/>
      <family val="1"/>
      <charset val="136"/>
      <scheme val="minor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97">
    <xf numFmtId="0" fontId="0" fillId="0" borderId="0" xfId="0"/>
    <xf numFmtId="176" fontId="0" fillId="0" borderId="0" xfId="0" applyNumberFormat="1"/>
    <xf numFmtId="177" fontId="0" fillId="0" borderId="0" xfId="0" applyNumberFormat="1"/>
    <xf numFmtId="179" fontId="0" fillId="0" borderId="0" xfId="0" applyNumberFormat="1"/>
    <xf numFmtId="0" fontId="3" fillId="0" borderId="0" xfId="0" applyFont="1"/>
    <xf numFmtId="0" fontId="1" fillId="0" borderId="0" xfId="0" applyFont="1"/>
    <xf numFmtId="0" fontId="0" fillId="2" borderId="0" xfId="0" applyFill="1"/>
    <xf numFmtId="176" fontId="0" fillId="2" borderId="0" xfId="0" applyNumberFormat="1" applyFill="1"/>
    <xf numFmtId="177" fontId="0" fillId="2" borderId="0" xfId="0" applyNumberFormat="1" applyFill="1"/>
    <xf numFmtId="0" fontId="4" fillId="0" borderId="0" xfId="5"/>
    <xf numFmtId="177" fontId="4" fillId="0" borderId="0" xfId="5" applyNumberFormat="1"/>
    <xf numFmtId="0" fontId="5" fillId="0" borderId="0" xfId="0" applyFont="1"/>
    <xf numFmtId="179" fontId="4" fillId="0" borderId="0" xfId="5" applyNumberFormat="1"/>
    <xf numFmtId="0" fontId="0" fillId="0" borderId="0" xfId="0" applyNumberFormat="1"/>
    <xf numFmtId="179" fontId="0" fillId="2" borderId="0" xfId="0" applyNumberFormat="1" applyFill="1"/>
    <xf numFmtId="0" fontId="0" fillId="2" borderId="0" xfId="0" applyNumberFormat="1" applyFill="1"/>
    <xf numFmtId="179" fontId="0" fillId="3" borderId="0" xfId="0" applyNumberFormat="1" applyFill="1"/>
    <xf numFmtId="177" fontId="0" fillId="3" borderId="0" xfId="0" applyNumberFormat="1" applyFill="1"/>
    <xf numFmtId="0" fontId="0" fillId="3" borderId="0" xfId="0" applyNumberFormat="1" applyFill="1"/>
    <xf numFmtId="0" fontId="0" fillId="3" borderId="0" xfId="0" applyFill="1"/>
    <xf numFmtId="0" fontId="7" fillId="0" borderId="0" xfId="0" applyFont="1"/>
    <xf numFmtId="0" fontId="0" fillId="0" borderId="0" xfId="0" applyFill="1"/>
    <xf numFmtId="179" fontId="0" fillId="0" borderId="0" xfId="0" applyNumberFormat="1" applyFill="1"/>
    <xf numFmtId="0" fontId="0" fillId="0" borderId="0" xfId="0" applyNumberFormat="1" applyFill="1"/>
    <xf numFmtId="177" fontId="0" fillId="0" borderId="0" xfId="0" applyNumberFormat="1" applyFill="1"/>
    <xf numFmtId="182" fontId="0" fillId="0" borderId="0" xfId="0" applyNumberFormat="1"/>
    <xf numFmtId="182" fontId="0" fillId="3" borderId="0" xfId="0" applyNumberFormat="1" applyFill="1"/>
    <xf numFmtId="179" fontId="0" fillId="4" borderId="0" xfId="0" applyNumberFormat="1" applyFill="1"/>
    <xf numFmtId="177" fontId="0" fillId="4" borderId="0" xfId="0" applyNumberFormat="1" applyFill="1"/>
    <xf numFmtId="0" fontId="0" fillId="4" borderId="0" xfId="0" applyFill="1"/>
    <xf numFmtId="0" fontId="8" fillId="0" borderId="1" xfId="6" applyFont="1" applyFill="1" applyBorder="1" applyAlignment="1">
      <alignment horizontal="center" vertical="top"/>
    </xf>
    <xf numFmtId="0" fontId="6" fillId="0" borderId="0" xfId="6" applyFill="1"/>
    <xf numFmtId="177" fontId="6" fillId="0" borderId="0" xfId="6" applyNumberFormat="1" applyFill="1"/>
    <xf numFmtId="0" fontId="8" fillId="0" borderId="1" xfId="0" applyFont="1" applyBorder="1" applyAlignment="1">
      <alignment horizontal="center" vertical="top"/>
    </xf>
    <xf numFmtId="0" fontId="0" fillId="0" borderId="0" xfId="0" applyAlignment="1"/>
    <xf numFmtId="0" fontId="6" fillId="0" borderId="0" xfId="7" applyAlignment="1"/>
    <xf numFmtId="177" fontId="6" fillId="0" borderId="0" xfId="7" applyNumberFormat="1"/>
    <xf numFmtId="0" fontId="8" fillId="0" borderId="1" xfId="7" applyFont="1" applyBorder="1" applyAlignment="1">
      <alignment horizontal="center" vertical="top"/>
    </xf>
    <xf numFmtId="176" fontId="6" fillId="0" borderId="0" xfId="7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7" fontId="6" fillId="0" borderId="0" xfId="8" applyNumberFormat="1"/>
    <xf numFmtId="0" fontId="8" fillId="0" borderId="1" xfId="8" applyFont="1" applyBorder="1" applyAlignment="1">
      <alignment horizontal="center" vertical="top"/>
    </xf>
    <xf numFmtId="176" fontId="6" fillId="0" borderId="0" xfId="8" applyNumberFormat="1"/>
    <xf numFmtId="0" fontId="6" fillId="0" borderId="0" xfId="8" applyAlignment="1"/>
    <xf numFmtId="177" fontId="6" fillId="2" borderId="0" xfId="8" applyNumberFormat="1" applyFill="1"/>
    <xf numFmtId="0" fontId="6" fillId="0" borderId="0" xfId="9"/>
    <xf numFmtId="177" fontId="6" fillId="0" borderId="0" xfId="9" applyNumberFormat="1"/>
    <xf numFmtId="0" fontId="8" fillId="0" borderId="1" xfId="9" applyFont="1" applyBorder="1" applyAlignment="1">
      <alignment horizontal="center" vertical="top"/>
    </xf>
    <xf numFmtId="176" fontId="6" fillId="0" borderId="0" xfId="9" applyNumberFormat="1"/>
    <xf numFmtId="0" fontId="6" fillId="2" borderId="0" xfId="9" applyFill="1"/>
    <xf numFmtId="179" fontId="6" fillId="0" borderId="0" xfId="9" applyNumberFormat="1"/>
    <xf numFmtId="179" fontId="6" fillId="2" borderId="0" xfId="9" applyNumberFormat="1" applyFill="1"/>
    <xf numFmtId="177" fontId="6" fillId="2" borderId="0" xfId="9" applyNumberFormat="1" applyFill="1"/>
    <xf numFmtId="0" fontId="6" fillId="0" borderId="0" xfId="9" applyAlignment="1"/>
    <xf numFmtId="177" fontId="6" fillId="0" borderId="0" xfId="10" applyNumberFormat="1"/>
    <xf numFmtId="0" fontId="8" fillId="0" borderId="1" xfId="10" applyFont="1" applyBorder="1" applyAlignment="1">
      <alignment horizontal="center" vertical="top"/>
    </xf>
    <xf numFmtId="176" fontId="6" fillId="0" borderId="0" xfId="10" applyNumberFormat="1"/>
    <xf numFmtId="0" fontId="8" fillId="0" borderId="1" xfId="0" applyFont="1" applyBorder="1" applyAlignment="1">
      <alignment horizontal="center" vertical="top"/>
    </xf>
    <xf numFmtId="179" fontId="6" fillId="0" borderId="0" xfId="9" applyNumberFormat="1" applyFill="1"/>
    <xf numFmtId="0" fontId="6" fillId="0" borderId="0" xfId="9" applyFill="1"/>
    <xf numFmtId="0" fontId="6" fillId="0" borderId="0" xfId="11" applyAlignment="1"/>
    <xf numFmtId="177" fontId="6" fillId="0" borderId="0" xfId="11" applyNumberFormat="1"/>
    <xf numFmtId="0" fontId="8" fillId="0" borderId="1" xfId="11" applyFont="1" applyBorder="1" applyAlignment="1">
      <alignment horizontal="center" vertical="top"/>
    </xf>
    <xf numFmtId="176" fontId="6" fillId="0" borderId="0" xfId="11" applyNumberFormat="1"/>
    <xf numFmtId="0" fontId="6" fillId="0" borderId="0" xfId="12" applyAlignment="1"/>
    <xf numFmtId="177" fontId="6" fillId="0" borderId="0" xfId="12" applyNumberFormat="1"/>
    <xf numFmtId="0" fontId="8" fillId="0" borderId="1" xfId="12" applyFont="1" applyBorder="1" applyAlignment="1">
      <alignment horizontal="center" vertical="top"/>
    </xf>
    <xf numFmtId="176" fontId="6" fillId="0" borderId="0" xfId="12" applyNumberFormat="1"/>
    <xf numFmtId="177" fontId="6" fillId="0" borderId="0" xfId="1" applyNumberFormat="1"/>
    <xf numFmtId="0" fontId="8" fillId="0" borderId="1" xfId="1" applyFont="1" applyBorder="1" applyAlignment="1">
      <alignment horizontal="center" vertical="top"/>
    </xf>
    <xf numFmtId="176" fontId="6" fillId="0" borderId="0" xfId="1" applyNumberFormat="1"/>
    <xf numFmtId="179" fontId="6" fillId="3" borderId="0" xfId="9" applyNumberFormat="1" applyFill="1"/>
    <xf numFmtId="177" fontId="6" fillId="3" borderId="0" xfId="1" applyNumberFormat="1" applyFill="1"/>
    <xf numFmtId="0" fontId="6" fillId="3" borderId="0" xfId="9" applyFill="1"/>
    <xf numFmtId="177" fontId="6" fillId="0" borderId="0" xfId="2" applyNumberFormat="1"/>
    <xf numFmtId="0" fontId="8" fillId="0" borderId="1" xfId="2" applyFont="1" applyBorder="1" applyAlignment="1">
      <alignment horizontal="center" vertical="top"/>
    </xf>
    <xf numFmtId="176" fontId="6" fillId="0" borderId="0" xfId="2" applyNumberFormat="1"/>
    <xf numFmtId="0" fontId="6" fillId="0" borderId="0" xfId="2" applyAlignment="1"/>
    <xf numFmtId="177" fontId="6" fillId="0" borderId="0" xfId="2" applyNumberFormat="1"/>
    <xf numFmtId="177" fontId="6" fillId="2" borderId="0" xfId="2" applyNumberFormat="1" applyFill="1"/>
    <xf numFmtId="0" fontId="7" fillId="0" borderId="0" xfId="0" applyFont="1" applyFill="1"/>
    <xf numFmtId="0" fontId="6" fillId="0" borderId="0" xfId="3" applyAlignment="1"/>
    <xf numFmtId="0" fontId="9" fillId="0" borderId="0" xfId="0" applyFont="1"/>
    <xf numFmtId="177" fontId="6" fillId="0" borderId="0" xfId="3" applyNumberFormat="1"/>
    <xf numFmtId="0" fontId="8" fillId="0" borderId="1" xfId="3" applyFont="1" applyBorder="1" applyAlignment="1">
      <alignment horizontal="center" vertical="top"/>
    </xf>
    <xf numFmtId="176" fontId="6" fillId="0" borderId="0" xfId="3" applyNumberFormat="1"/>
    <xf numFmtId="0" fontId="0" fillId="0" borderId="0" xfId="0" applyFont="1"/>
    <xf numFmtId="177" fontId="6" fillId="2" borderId="0" xfId="3" applyNumberFormat="1" applyFill="1"/>
    <xf numFmtId="177" fontId="6" fillId="0" borderId="0" xfId="4" applyNumberFormat="1"/>
    <xf numFmtId="176" fontId="6" fillId="0" borderId="0" xfId="4" applyNumberFormat="1"/>
    <xf numFmtId="0" fontId="6" fillId="0" borderId="0" xfId="4" applyAlignment="1"/>
    <xf numFmtId="177" fontId="6" fillId="0" borderId="0" xfId="4" applyNumberFormat="1"/>
    <xf numFmtId="176" fontId="6" fillId="0" borderId="0" xfId="4" applyNumberFormat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</cellXfs>
  <cellStyles count="13">
    <cellStyle name="一般" xfId="0" builtinId="0"/>
    <cellStyle name="一般 10" xfId="1" xr:uid="{CE58B776-2AE8-4FFC-A43D-B75F035D8A09}"/>
    <cellStyle name="一般 11" xfId="2" xr:uid="{88E16521-39AB-4682-9BE3-E139A4BF0E36}"/>
    <cellStyle name="一般 12" xfId="3" xr:uid="{4F021B92-0DEB-4279-93CB-DF43B984964E}"/>
    <cellStyle name="一般 13" xfId="4" xr:uid="{E699B823-3C56-41AB-A498-D4B057559F11}"/>
    <cellStyle name="一般 2" xfId="5" xr:uid="{CE79884D-D8A2-4934-A919-78E25A1B5245}"/>
    <cellStyle name="一般 3" xfId="6" xr:uid="{7428CEFD-9D6A-4F58-A075-3F6ECE4C1B68}"/>
    <cellStyle name="一般 4" xfId="7" xr:uid="{D284AB85-C053-4C8A-87E9-4C8F09F84EA6}"/>
    <cellStyle name="一般 5" xfId="8" xr:uid="{21C4FBBF-C30E-4A9A-9FF6-76659BB30FA8}"/>
    <cellStyle name="一般 6" xfId="9" xr:uid="{9E87C61B-AE6B-4725-B03E-44DCF52F2EBA}"/>
    <cellStyle name="一般 7" xfId="10" xr:uid="{1825D963-4A92-4FB9-AFF4-E8C5B3DC09E0}"/>
    <cellStyle name="一般 8" xfId="11" xr:uid="{4E065A4F-8614-4394-A2B6-F8D2836DEA35}"/>
    <cellStyle name="一般 9" xfId="12" xr:uid="{3C461E5D-D753-4A89-81C8-3A042BB0FB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3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4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7.xml"/></Relationships>
</file>

<file path=xl/charts/_rels/chart6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9.xml"/></Relationships>
</file>

<file path=xl/charts/_rels/chart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1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2.xml"/></Relationships>
</file>

<file path=xl/charts/_rels/chart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200"/>
              <a:t>Consumer Price Index for All Urban Consumers: All Items in U.S. City Average</a:t>
            </a:r>
            <a:endParaRPr lang="zh-TW" altLang="en-US" sz="1200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749999999999998"/>
          <c:w val="0.85964129483814522"/>
          <c:h val="0.53526246719160109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'FRED Graph'!$A$166:$A$215</c:f>
              <c:numCache>
                <c:formatCode>yyyy\-mm\-dd</c:formatCode>
                <c:ptCount val="50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</c:numCache>
            </c:numRef>
          </c:cat>
          <c:val>
            <c:numRef>
              <c:f>'FRED Graph'!$B$166:$B$215</c:f>
              <c:numCache>
                <c:formatCode>0.000</c:formatCode>
                <c:ptCount val="50"/>
                <c:pt idx="0">
                  <c:v>251.71199999999999</c:v>
                </c:pt>
                <c:pt idx="1">
                  <c:v>252.77600000000001</c:v>
                </c:pt>
                <c:pt idx="2">
                  <c:v>254.202</c:v>
                </c:pt>
                <c:pt idx="3">
                  <c:v>255.548</c:v>
                </c:pt>
                <c:pt idx="4">
                  <c:v>256.09199999999998</c:v>
                </c:pt>
                <c:pt idx="5">
                  <c:v>256.14299999999997</c:v>
                </c:pt>
                <c:pt idx="6">
                  <c:v>256.57100000000003</c:v>
                </c:pt>
                <c:pt idx="7">
                  <c:v>256.55799999999999</c:v>
                </c:pt>
                <c:pt idx="8">
                  <c:v>256.75900000000001</c:v>
                </c:pt>
                <c:pt idx="9">
                  <c:v>257.346</c:v>
                </c:pt>
                <c:pt idx="10">
                  <c:v>257.20800000000003</c:v>
                </c:pt>
                <c:pt idx="11">
                  <c:v>256.97399999999999</c:v>
                </c:pt>
                <c:pt idx="12">
                  <c:v>257.971</c:v>
                </c:pt>
                <c:pt idx="13">
                  <c:v>258.678</c:v>
                </c:pt>
                <c:pt idx="14">
                  <c:v>258.11500000000001</c:v>
                </c:pt>
                <c:pt idx="15">
                  <c:v>256.38900000000001</c:v>
                </c:pt>
                <c:pt idx="16">
                  <c:v>256.39400000000001</c:v>
                </c:pt>
                <c:pt idx="17">
                  <c:v>257.79700000000003</c:v>
                </c:pt>
                <c:pt idx="18">
                  <c:v>259.101</c:v>
                </c:pt>
                <c:pt idx="19">
                  <c:v>259.91800000000001</c:v>
                </c:pt>
                <c:pt idx="20">
                  <c:v>260.27999999999997</c:v>
                </c:pt>
                <c:pt idx="21">
                  <c:v>260.38799999999998</c:v>
                </c:pt>
                <c:pt idx="22">
                  <c:v>260.22899999999998</c:v>
                </c:pt>
                <c:pt idx="23">
                  <c:v>260.47399999999999</c:v>
                </c:pt>
                <c:pt idx="24">
                  <c:v>261.58199999999999</c:v>
                </c:pt>
                <c:pt idx="25">
                  <c:v>263.01400000000001</c:v>
                </c:pt>
                <c:pt idx="26">
                  <c:v>264.87700000000001</c:v>
                </c:pt>
                <c:pt idx="27">
                  <c:v>267.05399999999997</c:v>
                </c:pt>
                <c:pt idx="28">
                  <c:v>269.19499999999999</c:v>
                </c:pt>
                <c:pt idx="29">
                  <c:v>271.69600000000003</c:v>
                </c:pt>
                <c:pt idx="30">
                  <c:v>273.00299999999999</c:v>
                </c:pt>
                <c:pt idx="31">
                  <c:v>273.56700000000001</c:v>
                </c:pt>
                <c:pt idx="32">
                  <c:v>274.31</c:v>
                </c:pt>
                <c:pt idx="33">
                  <c:v>276.589</c:v>
                </c:pt>
                <c:pt idx="34">
                  <c:v>277.94799999999998</c:v>
                </c:pt>
                <c:pt idx="35">
                  <c:v>278.80200000000002</c:v>
                </c:pt>
                <c:pt idx="36">
                  <c:v>281.14800000000002</c:v>
                </c:pt>
                <c:pt idx="37">
                  <c:v>283.71600000000001</c:v>
                </c:pt>
                <c:pt idx="38">
                  <c:v>287.50400000000002</c:v>
                </c:pt>
                <c:pt idx="39">
                  <c:v>289.10899999999998</c:v>
                </c:pt>
                <c:pt idx="40">
                  <c:v>292.29599999999999</c:v>
                </c:pt>
                <c:pt idx="41">
                  <c:v>296.31099999999998</c:v>
                </c:pt>
                <c:pt idx="42">
                  <c:v>296.27600000000001</c:v>
                </c:pt>
                <c:pt idx="43">
                  <c:v>296.17099999999999</c:v>
                </c:pt>
                <c:pt idx="44">
                  <c:v>296.80799999999999</c:v>
                </c:pt>
                <c:pt idx="45">
                  <c:v>298.012</c:v>
                </c:pt>
                <c:pt idx="46">
                  <c:v>297.71100000000001</c:v>
                </c:pt>
                <c:pt idx="47">
                  <c:v>296.79700000000003</c:v>
                </c:pt>
                <c:pt idx="48">
                  <c:v>299.17</c:v>
                </c:pt>
                <c:pt idx="49">
                  <c:v>300.83999999999997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0-4BC1-8230-2EF5405D1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19039"/>
        <c:axId val="1"/>
      </c:lineChart>
      <c:dateAx>
        <c:axId val="1760419039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months"/>
        <c:majorUnit val="2"/>
        <c:majorTimeUnit val="months"/>
      </c:dateAx>
      <c:valAx>
        <c:axId val="1"/>
        <c:scaling>
          <c:orientation val="minMax"/>
          <c:max val="310"/>
          <c:min val="24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4190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美國通貨膨脹率</a:t>
            </a:r>
            <a:r>
              <a:rPr lang="en-US" altLang="zh-TW"/>
              <a:t>(2014</a:t>
            </a:r>
            <a:r>
              <a:rPr lang="zh-TW" altLang="en-US"/>
              <a:t>年</a:t>
            </a:r>
            <a:r>
              <a:rPr lang="en-US" altLang="zh-TW"/>
              <a:t>~2015</a:t>
            </a:r>
            <a:r>
              <a:rPr lang="zh-TW" altLang="en-US"/>
              <a:t>年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美國通貨膨脹率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1-F312-4BCC-8D6A-7D3A1C58F9B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3-F312-4BCC-8D6A-7D3A1C58F9B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5-F312-4BCC-8D6A-7D3A1C58F9B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7-F312-4BCC-8D6A-7D3A1C58F9B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9-F312-4BCC-8D6A-7D3A1C58F9B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B-F312-4BCC-8D6A-7D3A1C58F9B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0D-F312-4BCC-8D6A-7D3A1C58F9B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0F-F312-4BCC-8D6A-7D3A1C58F9B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1-F312-4BCC-8D6A-7D3A1C58F9B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3-F312-4BCC-8D6A-7D3A1C58F9B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5-F312-4BCC-8D6A-7D3A1C58F9B3}"/>
              </c:ext>
            </c:extLst>
          </c:dPt>
          <c:cat>
            <c:numRef>
              <c:f>'FRED Graph'!$A$106:$A$129</c:f>
              <c:numCache>
                <c:formatCode>yyyy\-mm</c:formatCode>
                <c:ptCount val="2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</c:numCache>
            </c:numRef>
          </c:cat>
          <c:val>
            <c:numRef>
              <c:f>'FRED Graph'!$C$106:$C$129</c:f>
              <c:numCache>
                <c:formatCode>General</c:formatCode>
                <c:ptCount val="24"/>
                <c:pt idx="0">
                  <c:v>1.5789473684210507</c:v>
                </c:pt>
                <c:pt idx="1">
                  <c:v>1.1263492501055319</c:v>
                </c:pt>
                <c:pt idx="2">
                  <c:v>1.512202875763087</c:v>
                </c:pt>
                <c:pt idx="3">
                  <c:v>1.9528578985167555</c:v>
                </c:pt>
                <c:pt idx="4">
                  <c:v>2.1271115499366857</c:v>
                </c:pt>
                <c:pt idx="5">
                  <c:v>2.0723413731670544</c:v>
                </c:pt>
                <c:pt idx="6">
                  <c:v>1.9923286357643095</c:v>
                </c:pt>
                <c:pt idx="7">
                  <c:v>1.6996113341628267</c:v>
                </c:pt>
                <c:pt idx="8">
                  <c:v>1.6579186757150384</c:v>
                </c:pt>
                <c:pt idx="9">
                  <c:v>1.6643402156320384</c:v>
                </c:pt>
                <c:pt idx="10">
                  <c:v>1.3223551823708954</c:v>
                </c:pt>
                <c:pt idx="11">
                  <c:v>0.75649326965573982</c:v>
                </c:pt>
                <c:pt idx="12">
                  <c:v>-8.9348313069650298E-2</c:v>
                </c:pt>
                <c:pt idx="13">
                  <c:v>-2.5129801815307669E-2</c:v>
                </c:pt>
                <c:pt idx="14">
                  <c:v>-7.3637390866427108E-2</c:v>
                </c:pt>
                <c:pt idx="15">
                  <c:v>-0.19951744617669451</c:v>
                </c:pt>
                <c:pt idx="16">
                  <c:v>-3.9932744850777156E-2</c:v>
                </c:pt>
                <c:pt idx="17">
                  <c:v>0.12377120368545161</c:v>
                </c:pt>
                <c:pt idx="18">
                  <c:v>0.16956977964323036</c:v>
                </c:pt>
                <c:pt idx="19">
                  <c:v>0.19507929300573409</c:v>
                </c:pt>
                <c:pt idx="20">
                  <c:v>-3.6129747805963397E-2</c:v>
                </c:pt>
                <c:pt idx="21">
                  <c:v>0.17057443573555536</c:v>
                </c:pt>
                <c:pt idx="22">
                  <c:v>0.50179757866788721</c:v>
                </c:pt>
                <c:pt idx="23">
                  <c:v>0.72951978604159662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312-4BCC-8D6A-7D3A1C58F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03679"/>
        <c:axId val="1"/>
      </c:lineChart>
      <c:dateAx>
        <c:axId val="1760403679"/>
        <c:scaling>
          <c:orientation val="minMax"/>
        </c:scaling>
        <c:delete val="0"/>
        <c:axPos val="b"/>
        <c:numFmt formatCode="yyyy\-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40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2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'202605'!$A$24:$A$148</c:f>
              <c:numCache>
                <c:formatCode>yyyy\-mm</c:formatCode>
                <c:ptCount val="12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</c:numCache>
            </c:numRef>
          </c:cat>
          <c:val>
            <c:numRef>
              <c:f>'202605'!$G$24:$G$148</c:f>
              <c:numCache>
                <c:formatCode>General</c:formatCode>
                <c:ptCount val="125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  <c:pt idx="116">
                  <c:v>3.0126767760000002</c:v>
                </c:pt>
                <c:pt idx="117">
                  <c:v>2.786823965</c:v>
                </c:pt>
                <c:pt idx="118">
                  <c:v>2.735084455</c:v>
                </c:pt>
                <c:pt idx="119">
                  <c:v>2.6770805279999998</c:v>
                </c:pt>
                <c:pt idx="120">
                  <c:v>2.3864312449999998</c:v>
                </c:pt>
                <c:pt idx="121">
                  <c:v>2.4141129870000002</c:v>
                </c:pt>
                <c:pt idx="122">
                  <c:v>3.2564204390000002</c:v>
                </c:pt>
                <c:pt idx="123">
                  <c:v>3.8108449320000002</c:v>
                </c:pt>
                <c:pt idx="124">
                  <c:v>4.248674039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C-4DA6-BCC8-65CD5E4D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00799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spPr>
            <a:ln w="31750"/>
          </c:spPr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7C-4DA6-BCC8-65CD5E4D4048}"/>
            </c:ext>
          </c:extLst>
        </c:ser>
        <c:ser>
          <c:idx val="1"/>
          <c:order val="1"/>
          <c:tx>
            <c:v>16/09~17/04</c:v>
          </c:tx>
          <c:spPr>
            <a:ln w="31750"/>
          </c:spPr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7C-4DA6-BCC8-65CD5E4D4048}"/>
            </c:ext>
          </c:extLst>
        </c:ser>
        <c:ser>
          <c:idx val="2"/>
          <c:order val="2"/>
          <c:tx>
            <c:v>17/05~17/12</c:v>
          </c:tx>
          <c:spPr>
            <a:ln w="31750"/>
          </c:spPr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7C-4DA6-BCC8-65CD5E4D4048}"/>
            </c:ext>
          </c:extLst>
        </c:ser>
        <c:ser>
          <c:idx val="3"/>
          <c:order val="3"/>
          <c:tx>
            <c:v>18/01~18/08</c:v>
          </c:tx>
          <c:spPr>
            <a:ln w="31750"/>
          </c:spPr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7C-4DA6-BCC8-65CD5E4D4048}"/>
            </c:ext>
          </c:extLst>
        </c:ser>
        <c:ser>
          <c:idx val="4"/>
          <c:order val="4"/>
          <c:tx>
            <c:v>18/09~19/04</c:v>
          </c:tx>
          <c:spPr>
            <a:ln w="31750"/>
          </c:spPr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7C-4DA6-BCC8-65CD5E4D4048}"/>
            </c:ext>
          </c:extLst>
        </c:ser>
        <c:ser>
          <c:idx val="5"/>
          <c:order val="5"/>
          <c:tx>
            <c:v>19/05~20/02</c:v>
          </c:tx>
          <c:spPr>
            <a:ln w="31750"/>
          </c:spPr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7C-4DA6-BCC8-65CD5E4D4048}"/>
            </c:ext>
          </c:extLst>
        </c:ser>
        <c:ser>
          <c:idx val="6"/>
          <c:order val="6"/>
          <c:tx>
            <c:v>20/03~22/07</c:v>
          </c:tx>
          <c:spPr>
            <a:ln w="31750"/>
          </c:spPr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07C-4DA6-BCC8-65CD5E4D4048}"/>
            </c:ext>
          </c:extLst>
        </c:ser>
        <c:ser>
          <c:idx val="7"/>
          <c:order val="7"/>
          <c:tx>
            <c:v>22/08~23/05</c:v>
          </c:tx>
          <c:spPr>
            <a:ln w="31750"/>
          </c:spPr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07C-4DA6-BCC8-65CD5E4D4048}"/>
            </c:ext>
          </c:extLst>
        </c:ser>
        <c:ser>
          <c:idx val="9"/>
          <c:order val="8"/>
          <c:tx>
            <c:v>23/06~24/02</c:v>
          </c:tx>
          <c:spPr>
            <a:ln w="31750"/>
          </c:spPr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07C-4DA6-BCC8-65CD5E4D4048}"/>
            </c:ext>
          </c:extLst>
        </c:ser>
        <c:ser>
          <c:idx val="10"/>
          <c:order val="9"/>
          <c:tx>
            <c:v>24/03~24/10</c:v>
          </c:tx>
          <c:spPr>
            <a:ln w="31750"/>
          </c:spPr>
          <c:marker>
            <c:symbol val="none"/>
          </c:marker>
          <c:xVal>
            <c:numRef>
              <c:f>'202603'!$F$122:$F$129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'202603'!$H$122:$H$129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07C-4DA6-BCC8-65CD5E4D4048}"/>
            </c:ext>
          </c:extLst>
        </c:ser>
        <c:ser>
          <c:idx val="11"/>
          <c:order val="10"/>
          <c:tx>
            <c:v>24/11~25/06</c:v>
          </c:tx>
          <c:spPr>
            <a:ln w="31750"/>
          </c:spPr>
          <c:marker>
            <c:symbol val="none"/>
          </c:marker>
          <c:xVal>
            <c:numRef>
              <c:f>'202603'!$F$130:$F$137</c:f>
              <c:numCache>
                <c:formatCode>General</c:formatCode>
                <c:ptCount val="8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</c:numCache>
            </c:numRef>
          </c:xVal>
          <c:yVal>
            <c:numRef>
              <c:f>'202603'!$H$130:$H$137</c:f>
              <c:numCache>
                <c:formatCode>General</c:formatCode>
                <c:ptCount val="8"/>
                <c:pt idx="0">
                  <c:v>2.8867567318999998</c:v>
                </c:pt>
                <c:pt idx="1">
                  <c:v>2.8185974280999999</c:v>
                </c:pt>
                <c:pt idx="2">
                  <c:v>2.7504381243</c:v>
                </c:pt>
                <c:pt idx="3">
                  <c:v>2.6822788205000001</c:v>
                </c:pt>
                <c:pt idx="4">
                  <c:v>2.6141195167000002</c:v>
                </c:pt>
                <c:pt idx="5">
                  <c:v>2.5459602128999999</c:v>
                </c:pt>
                <c:pt idx="6">
                  <c:v>2.4778009090999999</c:v>
                </c:pt>
                <c:pt idx="7">
                  <c:v>2.4096416053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07C-4DA6-BCC8-65CD5E4D4048}"/>
            </c:ext>
          </c:extLst>
        </c:ser>
        <c:ser>
          <c:idx val="12"/>
          <c:order val="11"/>
          <c:tx>
            <c:v>25/07~26/05</c:v>
          </c:tx>
          <c:spPr>
            <a:ln w="31750"/>
          </c:spPr>
          <c:marker>
            <c:symbol val="none"/>
          </c:marker>
          <c:xVal>
            <c:numRef>
              <c:f>'202605'!$F$138:$F$148</c:f>
              <c:numCache>
                <c:formatCode>General</c:formatCode>
                <c:ptCount val="11"/>
                <c:pt idx="0">
                  <c:v>115</c:v>
                </c:pt>
                <c:pt idx="1">
                  <c:v>116</c:v>
                </c:pt>
                <c:pt idx="2">
                  <c:v>117</c:v>
                </c:pt>
                <c:pt idx="3">
                  <c:v>118</c:v>
                </c:pt>
                <c:pt idx="4">
                  <c:v>119</c:v>
                </c:pt>
                <c:pt idx="5">
                  <c:v>120</c:v>
                </c:pt>
                <c:pt idx="6">
                  <c:v>121</c:v>
                </c:pt>
                <c:pt idx="7">
                  <c:v>122</c:v>
                </c:pt>
                <c:pt idx="8">
                  <c:v>123</c:v>
                </c:pt>
                <c:pt idx="9">
                  <c:v>124</c:v>
                </c:pt>
                <c:pt idx="10">
                  <c:v>125</c:v>
                </c:pt>
              </c:numCache>
            </c:numRef>
          </c:xVal>
          <c:yVal>
            <c:numRef>
              <c:f>'202605'!$H$138:$H$148</c:f>
              <c:numCache>
                <c:formatCode>General</c:formatCode>
                <c:ptCount val="11"/>
                <c:pt idx="0">
                  <c:v>2.4983525213000002</c:v>
                </c:pt>
                <c:pt idx="1">
                  <c:v>2.5977588542999999</c:v>
                </c:pt>
                <c:pt idx="2">
                  <c:v>2.6971651872</c:v>
                </c:pt>
                <c:pt idx="3">
                  <c:v>2.7965715202000001</c:v>
                </c:pt>
                <c:pt idx="4">
                  <c:v>2.8959778531000002</c:v>
                </c:pt>
                <c:pt idx="5">
                  <c:v>2.9953841860999999</c:v>
                </c:pt>
                <c:pt idx="6">
                  <c:v>3.094790519</c:v>
                </c:pt>
                <c:pt idx="7">
                  <c:v>3.1941968520000001</c:v>
                </c:pt>
                <c:pt idx="8">
                  <c:v>3.2936031849999998</c:v>
                </c:pt>
                <c:pt idx="9">
                  <c:v>3.3930095178999999</c:v>
                </c:pt>
                <c:pt idx="10">
                  <c:v>3.4924158509000001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07C-4DA6-BCC8-65CD5E4D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400799"/>
        <c:axId val="1"/>
      </c:scatterChart>
      <c:catAx>
        <c:axId val="176040079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40079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950819672131151"/>
          <c:y val="7.600205753175325E-2"/>
          <c:w val="0.98360655737704916"/>
          <c:h val="0.978436803439771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2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'202604'!$A$24:$A$147</c:f>
              <c:numCache>
                <c:formatCode>yyyy\-mm</c:formatCode>
                <c:ptCount val="12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</c:numCache>
            </c:numRef>
          </c:cat>
          <c:val>
            <c:numRef>
              <c:f>'202604'!$G$24:$G$147</c:f>
              <c:numCache>
                <c:formatCode>General</c:formatCode>
                <c:ptCount val="124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  <c:pt idx="116">
                  <c:v>3.0126767760000002</c:v>
                </c:pt>
                <c:pt idx="117">
                  <c:v>2.786823965</c:v>
                </c:pt>
                <c:pt idx="118">
                  <c:v>2.735084455</c:v>
                </c:pt>
                <c:pt idx="119">
                  <c:v>2.6770805279999998</c:v>
                </c:pt>
                <c:pt idx="120">
                  <c:v>2.3864312449999998</c:v>
                </c:pt>
                <c:pt idx="121">
                  <c:v>2.4141129870000002</c:v>
                </c:pt>
                <c:pt idx="122">
                  <c:v>3.2564204390000002</c:v>
                </c:pt>
                <c:pt idx="123">
                  <c:v>3.8108449320000002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3-4E9A-94DC-9E8A4DA0E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07519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spPr>
            <a:ln w="31750"/>
          </c:spPr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73-4E9A-94DC-9E8A4DA0E8DD}"/>
            </c:ext>
          </c:extLst>
        </c:ser>
        <c:ser>
          <c:idx val="1"/>
          <c:order val="1"/>
          <c:tx>
            <c:v>16/09~17/04</c:v>
          </c:tx>
          <c:spPr>
            <a:ln w="31750"/>
          </c:spPr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73-4E9A-94DC-9E8A4DA0E8DD}"/>
            </c:ext>
          </c:extLst>
        </c:ser>
        <c:ser>
          <c:idx val="2"/>
          <c:order val="2"/>
          <c:tx>
            <c:v>17/05~17/12</c:v>
          </c:tx>
          <c:spPr>
            <a:ln w="31750"/>
          </c:spPr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73-4E9A-94DC-9E8A4DA0E8DD}"/>
            </c:ext>
          </c:extLst>
        </c:ser>
        <c:ser>
          <c:idx val="3"/>
          <c:order val="3"/>
          <c:tx>
            <c:v>18/01~18/08</c:v>
          </c:tx>
          <c:spPr>
            <a:ln w="31750"/>
          </c:spPr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73-4E9A-94DC-9E8A4DA0E8DD}"/>
            </c:ext>
          </c:extLst>
        </c:ser>
        <c:ser>
          <c:idx val="4"/>
          <c:order val="4"/>
          <c:tx>
            <c:v>18/09~19/04</c:v>
          </c:tx>
          <c:spPr>
            <a:ln w="31750"/>
          </c:spPr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73-4E9A-94DC-9E8A4DA0E8DD}"/>
            </c:ext>
          </c:extLst>
        </c:ser>
        <c:ser>
          <c:idx val="5"/>
          <c:order val="5"/>
          <c:tx>
            <c:v>19/05~20/02</c:v>
          </c:tx>
          <c:spPr>
            <a:ln w="31750"/>
          </c:spPr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73-4E9A-94DC-9E8A4DA0E8DD}"/>
            </c:ext>
          </c:extLst>
        </c:ser>
        <c:ser>
          <c:idx val="6"/>
          <c:order val="6"/>
          <c:tx>
            <c:v>20/03~22/07</c:v>
          </c:tx>
          <c:spPr>
            <a:ln w="31750"/>
          </c:spPr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73-4E9A-94DC-9E8A4DA0E8DD}"/>
            </c:ext>
          </c:extLst>
        </c:ser>
        <c:ser>
          <c:idx val="7"/>
          <c:order val="7"/>
          <c:tx>
            <c:v>22/08~23/05</c:v>
          </c:tx>
          <c:spPr>
            <a:ln w="31750"/>
          </c:spPr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373-4E9A-94DC-9E8A4DA0E8DD}"/>
            </c:ext>
          </c:extLst>
        </c:ser>
        <c:ser>
          <c:idx val="9"/>
          <c:order val="8"/>
          <c:tx>
            <c:v>23/06~24/02</c:v>
          </c:tx>
          <c:spPr>
            <a:ln w="31750"/>
          </c:spPr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73-4E9A-94DC-9E8A4DA0E8DD}"/>
            </c:ext>
          </c:extLst>
        </c:ser>
        <c:ser>
          <c:idx val="10"/>
          <c:order val="9"/>
          <c:tx>
            <c:v>24/03~24/10</c:v>
          </c:tx>
          <c:spPr>
            <a:ln w="31750"/>
          </c:spPr>
          <c:marker>
            <c:symbol val="none"/>
          </c:marker>
          <c:xVal>
            <c:numRef>
              <c:f>'202603'!$F$122:$F$129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'202603'!$H$122:$H$129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373-4E9A-94DC-9E8A4DA0E8DD}"/>
            </c:ext>
          </c:extLst>
        </c:ser>
        <c:ser>
          <c:idx val="11"/>
          <c:order val="10"/>
          <c:tx>
            <c:v>24/11~25/06</c:v>
          </c:tx>
          <c:spPr>
            <a:ln w="31750"/>
          </c:spPr>
          <c:marker>
            <c:symbol val="none"/>
          </c:marker>
          <c:xVal>
            <c:numRef>
              <c:f>'202603'!$F$130:$F$137</c:f>
              <c:numCache>
                <c:formatCode>General</c:formatCode>
                <c:ptCount val="8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</c:numCache>
            </c:numRef>
          </c:xVal>
          <c:yVal>
            <c:numRef>
              <c:f>'202603'!$H$130:$H$137</c:f>
              <c:numCache>
                <c:formatCode>General</c:formatCode>
                <c:ptCount val="8"/>
                <c:pt idx="0">
                  <c:v>2.8867567318999998</c:v>
                </c:pt>
                <c:pt idx="1">
                  <c:v>2.8185974280999999</c:v>
                </c:pt>
                <c:pt idx="2">
                  <c:v>2.7504381243</c:v>
                </c:pt>
                <c:pt idx="3">
                  <c:v>2.6822788205000001</c:v>
                </c:pt>
                <c:pt idx="4">
                  <c:v>2.6141195167000002</c:v>
                </c:pt>
                <c:pt idx="5">
                  <c:v>2.5459602128999999</c:v>
                </c:pt>
                <c:pt idx="6">
                  <c:v>2.4778009090999999</c:v>
                </c:pt>
                <c:pt idx="7">
                  <c:v>2.4096416053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373-4E9A-94DC-9E8A4DA0E8DD}"/>
            </c:ext>
          </c:extLst>
        </c:ser>
        <c:ser>
          <c:idx val="12"/>
          <c:order val="11"/>
          <c:tx>
            <c:v>25/07~26/04</c:v>
          </c:tx>
          <c:spPr>
            <a:ln w="31750"/>
          </c:spPr>
          <c:marker>
            <c:symbol val="none"/>
          </c:marker>
          <c:xVal>
            <c:numRef>
              <c:f>'202604'!$F$138:$F$147</c:f>
              <c:numCache>
                <c:formatCode>General</c:formatCode>
                <c:ptCount val="10"/>
                <c:pt idx="0">
                  <c:v>115</c:v>
                </c:pt>
                <c:pt idx="1">
                  <c:v>116</c:v>
                </c:pt>
                <c:pt idx="2">
                  <c:v>117</c:v>
                </c:pt>
                <c:pt idx="3">
                  <c:v>118</c:v>
                </c:pt>
                <c:pt idx="4">
                  <c:v>119</c:v>
                </c:pt>
                <c:pt idx="5">
                  <c:v>120</c:v>
                </c:pt>
                <c:pt idx="6">
                  <c:v>121</c:v>
                </c:pt>
                <c:pt idx="7">
                  <c:v>122</c:v>
                </c:pt>
                <c:pt idx="8">
                  <c:v>123</c:v>
                </c:pt>
                <c:pt idx="9">
                  <c:v>124</c:v>
                </c:pt>
              </c:numCache>
            </c:numRef>
          </c:xVal>
          <c:yVal>
            <c:numRef>
              <c:f>'202604'!$H$138:$H$147</c:f>
              <c:numCache>
                <c:formatCode>General</c:formatCode>
                <c:ptCount val="10"/>
                <c:pt idx="0">
                  <c:v>2.6496041588999999</c:v>
                </c:pt>
                <c:pt idx="1">
                  <c:v>2.6985932793999998</c:v>
                </c:pt>
                <c:pt idx="2">
                  <c:v>2.7475823998000002</c:v>
                </c:pt>
                <c:pt idx="3">
                  <c:v>2.7965715202000001</c:v>
                </c:pt>
                <c:pt idx="4">
                  <c:v>2.8455606406</c:v>
                </c:pt>
                <c:pt idx="5">
                  <c:v>2.8945497609999999</c:v>
                </c:pt>
                <c:pt idx="6">
                  <c:v>2.9435388813999999</c:v>
                </c:pt>
                <c:pt idx="7">
                  <c:v>2.9925280017999998</c:v>
                </c:pt>
                <c:pt idx="8">
                  <c:v>3.0415171222000001</c:v>
                </c:pt>
                <c:pt idx="9">
                  <c:v>3.0905062427000001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373-4E9A-94DC-9E8A4DA0E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407519"/>
        <c:axId val="1"/>
      </c:scatterChart>
      <c:catAx>
        <c:axId val="176040751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40751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950819672131151"/>
          <c:y val="7.600205753175325E-2"/>
          <c:w val="0.98360655737704916"/>
          <c:h val="0.978436803439771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2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'202603'!$A$24:$A$146</c:f>
              <c:numCache>
                <c:formatCode>yyyy\-mm</c:formatCode>
                <c:ptCount val="12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</c:numCache>
            </c:numRef>
          </c:cat>
          <c:val>
            <c:numRef>
              <c:f>'202603'!$G$24:$G$146</c:f>
              <c:numCache>
                <c:formatCode>General</c:formatCode>
                <c:ptCount val="123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  <c:pt idx="116">
                  <c:v>3.0126767760000002</c:v>
                </c:pt>
                <c:pt idx="117">
                  <c:v>2.786823965</c:v>
                </c:pt>
                <c:pt idx="118">
                  <c:v>2.735084455</c:v>
                </c:pt>
                <c:pt idx="119">
                  <c:v>2.6770805279999998</c:v>
                </c:pt>
                <c:pt idx="120">
                  <c:v>2.3864312449999998</c:v>
                </c:pt>
                <c:pt idx="121">
                  <c:v>2.4141129870000002</c:v>
                </c:pt>
                <c:pt idx="122">
                  <c:v>3.2564204390000002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1-4413-AAF1-37114DCA0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392159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spPr>
            <a:ln w="31750"/>
          </c:spPr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D1-4413-AAF1-37114DCA0DE6}"/>
            </c:ext>
          </c:extLst>
        </c:ser>
        <c:ser>
          <c:idx val="1"/>
          <c:order val="1"/>
          <c:tx>
            <c:v>16/09~17/04</c:v>
          </c:tx>
          <c:spPr>
            <a:ln w="31750"/>
          </c:spPr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D1-4413-AAF1-37114DCA0DE6}"/>
            </c:ext>
          </c:extLst>
        </c:ser>
        <c:ser>
          <c:idx val="2"/>
          <c:order val="2"/>
          <c:tx>
            <c:v>17/05~17/12</c:v>
          </c:tx>
          <c:spPr>
            <a:ln w="31750"/>
          </c:spPr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D1-4413-AAF1-37114DCA0DE6}"/>
            </c:ext>
          </c:extLst>
        </c:ser>
        <c:ser>
          <c:idx val="3"/>
          <c:order val="3"/>
          <c:tx>
            <c:v>18/01~18/08</c:v>
          </c:tx>
          <c:spPr>
            <a:ln w="31750"/>
          </c:spPr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D1-4413-AAF1-37114DCA0DE6}"/>
            </c:ext>
          </c:extLst>
        </c:ser>
        <c:ser>
          <c:idx val="4"/>
          <c:order val="4"/>
          <c:tx>
            <c:v>18/09~19/04</c:v>
          </c:tx>
          <c:spPr>
            <a:ln w="31750"/>
          </c:spPr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D1-4413-AAF1-37114DCA0DE6}"/>
            </c:ext>
          </c:extLst>
        </c:ser>
        <c:ser>
          <c:idx val="5"/>
          <c:order val="5"/>
          <c:tx>
            <c:v>19/05~20/02</c:v>
          </c:tx>
          <c:spPr>
            <a:ln w="31750"/>
          </c:spPr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D1-4413-AAF1-37114DCA0DE6}"/>
            </c:ext>
          </c:extLst>
        </c:ser>
        <c:ser>
          <c:idx val="6"/>
          <c:order val="6"/>
          <c:tx>
            <c:v>20/03~22/07</c:v>
          </c:tx>
          <c:spPr>
            <a:ln w="31750"/>
          </c:spPr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D1-4413-AAF1-37114DCA0DE6}"/>
            </c:ext>
          </c:extLst>
        </c:ser>
        <c:ser>
          <c:idx val="7"/>
          <c:order val="7"/>
          <c:tx>
            <c:v>22/08~23/05</c:v>
          </c:tx>
          <c:spPr>
            <a:ln w="31750"/>
          </c:spPr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8D1-4413-AAF1-37114DCA0DE6}"/>
            </c:ext>
          </c:extLst>
        </c:ser>
        <c:ser>
          <c:idx val="9"/>
          <c:order val="8"/>
          <c:tx>
            <c:v>23/06~24/02</c:v>
          </c:tx>
          <c:spPr>
            <a:ln w="31750"/>
          </c:spPr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8D1-4413-AAF1-37114DCA0DE6}"/>
            </c:ext>
          </c:extLst>
        </c:ser>
        <c:ser>
          <c:idx val="10"/>
          <c:order val="9"/>
          <c:tx>
            <c:v>24/03~24/10</c:v>
          </c:tx>
          <c:spPr>
            <a:ln w="31750"/>
          </c:spPr>
          <c:marker>
            <c:symbol val="none"/>
          </c:marker>
          <c:xVal>
            <c:numRef>
              <c:f>'202603'!$F$122:$F$129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'202603'!$H$122:$H$129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8D1-4413-AAF1-37114DCA0DE6}"/>
            </c:ext>
          </c:extLst>
        </c:ser>
        <c:ser>
          <c:idx val="11"/>
          <c:order val="10"/>
          <c:tx>
            <c:v>24/11~25/06</c:v>
          </c:tx>
          <c:spPr>
            <a:ln w="31750"/>
          </c:spPr>
          <c:marker>
            <c:symbol val="none"/>
          </c:marker>
          <c:xVal>
            <c:numRef>
              <c:f>'202603'!$F$130:$F$137</c:f>
              <c:numCache>
                <c:formatCode>General</c:formatCode>
                <c:ptCount val="8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</c:numCache>
            </c:numRef>
          </c:xVal>
          <c:yVal>
            <c:numRef>
              <c:f>'202603'!$H$130:$H$137</c:f>
              <c:numCache>
                <c:formatCode>General</c:formatCode>
                <c:ptCount val="8"/>
                <c:pt idx="0">
                  <c:v>2.8867567318999998</c:v>
                </c:pt>
                <c:pt idx="1">
                  <c:v>2.8185974280999999</c:v>
                </c:pt>
                <c:pt idx="2">
                  <c:v>2.7504381243</c:v>
                </c:pt>
                <c:pt idx="3">
                  <c:v>2.6822788205000001</c:v>
                </c:pt>
                <c:pt idx="4">
                  <c:v>2.6141195167000002</c:v>
                </c:pt>
                <c:pt idx="5">
                  <c:v>2.5459602128999999</c:v>
                </c:pt>
                <c:pt idx="6">
                  <c:v>2.4778009090999999</c:v>
                </c:pt>
                <c:pt idx="7">
                  <c:v>2.4096416053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8D1-4413-AAF1-37114DCA0DE6}"/>
            </c:ext>
          </c:extLst>
        </c:ser>
        <c:ser>
          <c:idx val="12"/>
          <c:order val="11"/>
          <c:tx>
            <c:v>25/07~26/03</c:v>
          </c:tx>
          <c:spPr>
            <a:ln w="31750"/>
          </c:spPr>
          <c:marker>
            <c:symbol val="none"/>
          </c:marker>
          <c:xVal>
            <c:numRef>
              <c:f>'202603'!$F$138:$F$146</c:f>
              <c:numCache>
                <c:formatCode>General</c:formatCode>
                <c:ptCount val="9"/>
                <c:pt idx="0">
                  <c:v>115</c:v>
                </c:pt>
                <c:pt idx="1">
                  <c:v>116</c:v>
                </c:pt>
                <c:pt idx="2">
                  <c:v>117</c:v>
                </c:pt>
                <c:pt idx="3">
                  <c:v>118</c:v>
                </c:pt>
                <c:pt idx="4">
                  <c:v>119</c:v>
                </c:pt>
                <c:pt idx="5">
                  <c:v>120</c:v>
                </c:pt>
                <c:pt idx="6">
                  <c:v>121</c:v>
                </c:pt>
                <c:pt idx="7">
                  <c:v>122</c:v>
                </c:pt>
                <c:pt idx="8">
                  <c:v>123</c:v>
                </c:pt>
              </c:numCache>
            </c:numRef>
          </c:xVal>
          <c:yVal>
            <c:numRef>
              <c:f>'202603'!$H$138:$H$146</c:f>
              <c:numCache>
                <c:formatCode>General</c:formatCode>
                <c:ptCount val="9"/>
                <c:pt idx="0">
                  <c:v>2.8096794232</c:v>
                </c:pt>
                <c:pt idx="1">
                  <c:v>2.7986403195</c:v>
                </c:pt>
                <c:pt idx="2">
                  <c:v>2.7876012158000001</c:v>
                </c:pt>
                <c:pt idx="3">
                  <c:v>2.7765621121000001</c:v>
                </c:pt>
                <c:pt idx="4">
                  <c:v>2.7655230084000002</c:v>
                </c:pt>
                <c:pt idx="5">
                  <c:v>2.7544839046999998</c:v>
                </c:pt>
                <c:pt idx="6">
                  <c:v>2.7434448009999999</c:v>
                </c:pt>
                <c:pt idx="7">
                  <c:v>2.7324056972999999</c:v>
                </c:pt>
                <c:pt idx="8">
                  <c:v>2.7213665936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8D1-4413-AAF1-37114DCA0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392159"/>
        <c:axId val="1"/>
      </c:scatterChart>
      <c:catAx>
        <c:axId val="176039215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3921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950819672131151"/>
          <c:y val="7.6001899518061466E-2"/>
          <c:w val="0.98360655737704916"/>
          <c:h val="0.9784366196279255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10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'202602'!$V$48:$V$145</c:f>
              <c:numCache>
                <c:formatCode>yyyy\-mm</c:formatCode>
                <c:ptCount val="9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</c:numCache>
            </c:numRef>
          </c:cat>
          <c:val>
            <c:numRef>
              <c:f>'202603'!$AA$48:$AA$146</c:f>
              <c:numCache>
                <c:formatCode>General</c:formatCode>
                <c:ptCount val="99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  <c:pt idx="90">
                  <c:v>2.7049023970000001</c:v>
                </c:pt>
                <c:pt idx="91">
                  <c:v>2.9161742839999998</c:v>
                </c:pt>
                <c:pt idx="92">
                  <c:v>3.0126767760000002</c:v>
                </c:pt>
                <c:pt idx="93">
                  <c:v>2.786823965</c:v>
                </c:pt>
                <c:pt idx="94">
                  <c:v>2.735084455</c:v>
                </c:pt>
                <c:pt idx="95">
                  <c:v>2.6770805279999998</c:v>
                </c:pt>
                <c:pt idx="96">
                  <c:v>2.3864312449999998</c:v>
                </c:pt>
                <c:pt idx="97">
                  <c:v>2.4141129870000002</c:v>
                </c:pt>
                <c:pt idx="98">
                  <c:v>3.2564204390000002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9-4148-AA75-ED6F911F5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13759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A9-4148-AA75-ED6F911F574A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A9-4148-AA75-ED6F911F574A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A9-4148-AA75-ED6F911F574A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A9-4148-AA75-ED6F911F574A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A9-4148-AA75-ED6F911F574A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6A9-4148-AA75-ED6F911F574A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A9-4148-AA75-ED6F911F574A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6A9-4148-AA75-ED6F911F574A}"/>
            </c:ext>
          </c:extLst>
        </c:ser>
        <c:ser>
          <c:idx val="9"/>
          <c:order val="8"/>
          <c:tx>
            <c:strRef>
              <c:f>'202512'!$V$131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'202601'!$Y$131:$Y$139</c:f>
              <c:numCache>
                <c:formatCode>General</c:formatCode>
                <c:ptCount val="9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  <c:pt idx="7">
                  <c:v>91</c:v>
                </c:pt>
                <c:pt idx="8">
                  <c:v>92</c:v>
                </c:pt>
              </c:numCache>
            </c:numRef>
          </c:xVal>
          <c:yVal>
            <c:numRef>
              <c:f>'202601'!$AB$131:$AB$139</c:f>
              <c:numCache>
                <c:formatCode>General</c:formatCode>
                <c:ptCount val="9"/>
                <c:pt idx="0">
                  <c:v>2.7473504800000002</c:v>
                </c:pt>
                <c:pt idx="1">
                  <c:v>2.7287709053999998</c:v>
                </c:pt>
                <c:pt idx="2">
                  <c:v>2.7101913307999999</c:v>
                </c:pt>
                <c:pt idx="3">
                  <c:v>2.6916117561999999</c:v>
                </c:pt>
                <c:pt idx="4">
                  <c:v>2.6730321816</c:v>
                </c:pt>
                <c:pt idx="5">
                  <c:v>2.6544526070000001</c:v>
                </c:pt>
                <c:pt idx="6">
                  <c:v>2.6358730324000001</c:v>
                </c:pt>
                <c:pt idx="7">
                  <c:v>2.6172934577999998</c:v>
                </c:pt>
                <c:pt idx="8">
                  <c:v>2.5987138831999999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A9-4148-AA75-ED6F911F574A}"/>
            </c:ext>
          </c:extLst>
        </c:ser>
        <c:ser>
          <c:idx val="10"/>
          <c:order val="9"/>
          <c:tx>
            <c:strRef>
              <c:f>'202602'!$V$140</c:f>
              <c:strCache>
                <c:ptCount val="1"/>
                <c:pt idx="0">
                  <c:v>2025-09</c:v>
                </c:pt>
              </c:strCache>
            </c:strRef>
          </c:tx>
          <c:marker>
            <c:symbol val="square"/>
            <c:size val="5"/>
          </c:marker>
          <c:xVal>
            <c:numRef>
              <c:f>'202603'!$Y$140:$Y$146</c:f>
              <c:numCache>
                <c:formatCode>General</c:formatCode>
                <c:ptCount val="7"/>
                <c:pt idx="0">
                  <c:v>93</c:v>
                </c:pt>
                <c:pt idx="1">
                  <c:v>94</c:v>
                </c:pt>
                <c:pt idx="2">
                  <c:v>95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</c:numCache>
            </c:numRef>
          </c:xVal>
          <c:yVal>
            <c:numRef>
              <c:f>'202603'!$AB$140:$AB$146</c:f>
              <c:numCache>
                <c:formatCode>General</c:formatCode>
                <c:ptCount val="7"/>
                <c:pt idx="0">
                  <c:v>2.7915376468000002</c:v>
                </c:pt>
                <c:pt idx="1">
                  <c:v>2.7785789261999998</c:v>
                </c:pt>
                <c:pt idx="2">
                  <c:v>2.7656202055999999</c:v>
                </c:pt>
                <c:pt idx="3">
                  <c:v>2.752661485</c:v>
                </c:pt>
                <c:pt idx="4">
                  <c:v>2.7397027644</c:v>
                </c:pt>
                <c:pt idx="5">
                  <c:v>2.7267440438000001</c:v>
                </c:pt>
                <c:pt idx="6">
                  <c:v>2.7137853232000002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6A9-4148-AA75-ED6F911F5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413759"/>
        <c:axId val="1"/>
      </c:scatterChart>
      <c:catAx>
        <c:axId val="176041375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413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6428175263449805"/>
          <c:y val="9.3637565377320542E-2"/>
          <c:w val="0.98336106489184694"/>
          <c:h val="0.83136227497110315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2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'202602'!$A$24:$A$145</c:f>
              <c:numCache>
                <c:formatCode>yyyy\-mm</c:formatCode>
                <c:ptCount val="12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</c:numCache>
            </c:numRef>
          </c:cat>
          <c:val>
            <c:numRef>
              <c:f>'202602'!$G$24:$G$145</c:f>
              <c:numCache>
                <c:formatCode>General</c:formatCode>
                <c:ptCount val="122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  <c:pt idx="116">
                  <c:v>3.0126767760000002</c:v>
                </c:pt>
                <c:pt idx="117">
                  <c:v>2.786823965</c:v>
                </c:pt>
                <c:pt idx="118">
                  <c:v>2.735084455</c:v>
                </c:pt>
                <c:pt idx="119">
                  <c:v>2.6770805279999998</c:v>
                </c:pt>
                <c:pt idx="120">
                  <c:v>2.3864312449999998</c:v>
                </c:pt>
                <c:pt idx="121">
                  <c:v>2.4141129870000002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7-430A-BE20-CBA8F119F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376319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57-430A-BE20-CBA8F119F027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57-430A-BE20-CBA8F119F027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57-430A-BE20-CBA8F119F027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57-430A-BE20-CBA8F119F027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57-430A-BE20-CBA8F119F027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57-430A-BE20-CBA8F119F027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57-430A-BE20-CBA8F119F027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57-430A-BE20-CBA8F119F027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57-430A-BE20-CBA8F119F027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'202506'!$E$122:$E$129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'202506'!$H$122:$H$129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57-430A-BE20-CBA8F119F027}"/>
            </c:ext>
          </c:extLst>
        </c:ser>
        <c:ser>
          <c:idx val="11"/>
          <c:order val="10"/>
          <c:tx>
            <c:v>24/11~25/06</c:v>
          </c:tx>
          <c:marker>
            <c:symbol val="none"/>
          </c:marker>
          <c:xVal>
            <c:numRef>
              <c:f>'202511'!$E$130:$E$137</c:f>
              <c:numCache>
                <c:formatCode>General</c:formatCode>
                <c:ptCount val="8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</c:numCache>
            </c:numRef>
          </c:xVal>
          <c:yVal>
            <c:numRef>
              <c:f>'202511'!$H$130:$H$137</c:f>
              <c:numCache>
                <c:formatCode>General</c:formatCode>
                <c:ptCount val="8"/>
                <c:pt idx="0">
                  <c:v>2.8867567318999998</c:v>
                </c:pt>
                <c:pt idx="1">
                  <c:v>2.8185974280999999</c:v>
                </c:pt>
                <c:pt idx="2">
                  <c:v>2.7504381243</c:v>
                </c:pt>
                <c:pt idx="3">
                  <c:v>2.6822788205000001</c:v>
                </c:pt>
                <c:pt idx="4">
                  <c:v>2.6141195167000002</c:v>
                </c:pt>
                <c:pt idx="5">
                  <c:v>2.5459602128999999</c:v>
                </c:pt>
                <c:pt idx="6">
                  <c:v>2.4778009090999999</c:v>
                </c:pt>
                <c:pt idx="7">
                  <c:v>2.4096416053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257-430A-BE20-CBA8F119F027}"/>
            </c:ext>
          </c:extLst>
        </c:ser>
        <c:ser>
          <c:idx val="12"/>
          <c:order val="11"/>
          <c:tx>
            <c:v>25/07~26/02</c:v>
          </c:tx>
          <c:marker>
            <c:symbol val="none"/>
          </c:marker>
          <c:xVal>
            <c:numRef>
              <c:f>'202602'!$E$138:$E$145</c:f>
              <c:numCache>
                <c:formatCode>General</c:formatCode>
                <c:ptCount val="8"/>
                <c:pt idx="0">
                  <c:v>115</c:v>
                </c:pt>
                <c:pt idx="1">
                  <c:v>116</c:v>
                </c:pt>
                <c:pt idx="2">
                  <c:v>117</c:v>
                </c:pt>
                <c:pt idx="3">
                  <c:v>118</c:v>
                </c:pt>
                <c:pt idx="4">
                  <c:v>119</c:v>
                </c:pt>
                <c:pt idx="5">
                  <c:v>120</c:v>
                </c:pt>
                <c:pt idx="6">
                  <c:v>121</c:v>
                </c:pt>
                <c:pt idx="7">
                  <c:v>122</c:v>
                </c:pt>
              </c:numCache>
            </c:numRef>
          </c:xVal>
          <c:yVal>
            <c:numRef>
              <c:f>'202602'!$H$138:$H$145</c:f>
              <c:numCache>
                <c:formatCode>General</c:formatCode>
                <c:ptCount val="8"/>
                <c:pt idx="0">
                  <c:v>2.9434428846</c:v>
                </c:pt>
                <c:pt idx="1">
                  <c:v>2.8750765831999998</c:v>
                </c:pt>
                <c:pt idx="2">
                  <c:v>2.8067102817</c:v>
                </c:pt>
                <c:pt idx="3">
                  <c:v>2.7383439802999998</c:v>
                </c:pt>
                <c:pt idx="4">
                  <c:v>2.6699776789</c:v>
                </c:pt>
                <c:pt idx="5">
                  <c:v>2.6016113774999998</c:v>
                </c:pt>
                <c:pt idx="6">
                  <c:v>2.5332450761</c:v>
                </c:pt>
                <c:pt idx="7">
                  <c:v>2.4648787746999998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257-430A-BE20-CBA8F119F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376319"/>
        <c:axId val="1"/>
      </c:scatterChart>
      <c:catAx>
        <c:axId val="176037631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37631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950819672131151"/>
          <c:y val="7.600205753175325E-2"/>
          <c:w val="0.98360655737704916"/>
          <c:h val="0.978436803439771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10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'202602'!$V$48:$V$145</c:f>
              <c:numCache>
                <c:formatCode>yyyy\-mm</c:formatCode>
                <c:ptCount val="9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</c:numCache>
            </c:numRef>
          </c:cat>
          <c:val>
            <c:numRef>
              <c:f>'202602'!$AA$48:$AA$145</c:f>
              <c:numCache>
                <c:formatCode>General</c:formatCode>
                <c:ptCount val="98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  <c:pt idx="90">
                  <c:v>2.7049023970000001</c:v>
                </c:pt>
                <c:pt idx="91">
                  <c:v>2.9161742839999998</c:v>
                </c:pt>
                <c:pt idx="92">
                  <c:v>3.0126767760000002</c:v>
                </c:pt>
                <c:pt idx="93">
                  <c:v>2.786823965</c:v>
                </c:pt>
                <c:pt idx="94">
                  <c:v>2.735084455</c:v>
                </c:pt>
                <c:pt idx="95">
                  <c:v>2.6770805279999998</c:v>
                </c:pt>
                <c:pt idx="96">
                  <c:v>2.3864312449999998</c:v>
                </c:pt>
                <c:pt idx="97">
                  <c:v>2.4141129870000002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04-44E1-8CEB-9847AA64F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394559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4-44E1-8CEB-9847AA64FA7A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04-44E1-8CEB-9847AA64FA7A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04-44E1-8CEB-9847AA64FA7A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04-44E1-8CEB-9847AA64FA7A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04-44E1-8CEB-9847AA64FA7A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04-44E1-8CEB-9847AA64FA7A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04-44E1-8CEB-9847AA64FA7A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04-44E1-8CEB-9847AA64FA7A}"/>
            </c:ext>
          </c:extLst>
        </c:ser>
        <c:ser>
          <c:idx val="9"/>
          <c:order val="8"/>
          <c:tx>
            <c:strRef>
              <c:f>'202512'!$V$131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'202601'!$Y$131:$Y$139</c:f>
              <c:numCache>
                <c:formatCode>General</c:formatCode>
                <c:ptCount val="9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  <c:pt idx="7">
                  <c:v>91</c:v>
                </c:pt>
                <c:pt idx="8">
                  <c:v>92</c:v>
                </c:pt>
              </c:numCache>
            </c:numRef>
          </c:xVal>
          <c:yVal>
            <c:numRef>
              <c:f>'202601'!$AB$131:$AB$139</c:f>
              <c:numCache>
                <c:formatCode>General</c:formatCode>
                <c:ptCount val="9"/>
                <c:pt idx="0">
                  <c:v>2.7473504800000002</c:v>
                </c:pt>
                <c:pt idx="1">
                  <c:v>2.7287709053999998</c:v>
                </c:pt>
                <c:pt idx="2">
                  <c:v>2.7101913307999999</c:v>
                </c:pt>
                <c:pt idx="3">
                  <c:v>2.6916117561999999</c:v>
                </c:pt>
                <c:pt idx="4">
                  <c:v>2.6730321816</c:v>
                </c:pt>
                <c:pt idx="5">
                  <c:v>2.6544526070000001</c:v>
                </c:pt>
                <c:pt idx="6">
                  <c:v>2.6358730324000001</c:v>
                </c:pt>
                <c:pt idx="7">
                  <c:v>2.6172934577999998</c:v>
                </c:pt>
                <c:pt idx="8">
                  <c:v>2.5987138831999999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04-44E1-8CEB-9847AA64FA7A}"/>
            </c:ext>
          </c:extLst>
        </c:ser>
        <c:ser>
          <c:idx val="10"/>
          <c:order val="9"/>
          <c:tx>
            <c:strRef>
              <c:f>'202602'!$V$140</c:f>
              <c:strCache>
                <c:ptCount val="1"/>
                <c:pt idx="0">
                  <c:v>2025-09</c:v>
                </c:pt>
              </c:strCache>
            </c:strRef>
          </c:tx>
          <c:marker>
            <c:symbol val="square"/>
            <c:size val="5"/>
          </c:marker>
          <c:xVal>
            <c:numRef>
              <c:f>'202602'!$Y$140:$Y$145</c:f>
              <c:numCache>
                <c:formatCode>General</c:formatCode>
                <c:ptCount val="6"/>
                <c:pt idx="0">
                  <c:v>93</c:v>
                </c:pt>
                <c:pt idx="1">
                  <c:v>94</c:v>
                </c:pt>
                <c:pt idx="2">
                  <c:v>95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</c:numCache>
            </c:numRef>
          </c:xVal>
          <c:yVal>
            <c:numRef>
              <c:f>'202602'!$AB$140:$AB$145</c:f>
              <c:numCache>
                <c:formatCode>General</c:formatCode>
                <c:ptCount val="6"/>
                <c:pt idx="0">
                  <c:v>2.9724160188000002</c:v>
                </c:pt>
                <c:pt idx="1">
                  <c:v>2.8509302750000001</c:v>
                </c:pt>
                <c:pt idx="2">
                  <c:v>2.7294445312</c:v>
                </c:pt>
                <c:pt idx="3">
                  <c:v>2.6079587873999999</c:v>
                </c:pt>
                <c:pt idx="4">
                  <c:v>2.4864730437000002</c:v>
                </c:pt>
                <c:pt idx="5">
                  <c:v>2.3649872999000001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504-44E1-8CEB-9847AA64F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394559"/>
        <c:axId val="1"/>
      </c:scatterChart>
      <c:catAx>
        <c:axId val="176039455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3945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6428175263449805"/>
          <c:y val="9.3637467191601056E-2"/>
          <c:w val="0.98336106489184694"/>
          <c:h val="0.8313622047244094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2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'202601'!$A$24:$A$144</c:f>
              <c:numCache>
                <c:formatCode>yyyy\-mm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'202601'!$G$24:$G$144</c:f>
              <c:numCache>
                <c:formatCode>General</c:formatCode>
                <c:ptCount val="121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  <c:pt idx="116">
                  <c:v>3.0126767760000002</c:v>
                </c:pt>
                <c:pt idx="117">
                  <c:v>2.786823965</c:v>
                </c:pt>
                <c:pt idx="118">
                  <c:v>2.735084455</c:v>
                </c:pt>
                <c:pt idx="119">
                  <c:v>2.6770805279999998</c:v>
                </c:pt>
                <c:pt idx="120">
                  <c:v>2.3864312449999998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6D-400E-82CE-8A099CAB0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87023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6D-400E-82CE-8A099CAB0A49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6D-400E-82CE-8A099CAB0A49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6D-400E-82CE-8A099CAB0A49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6D-400E-82CE-8A099CAB0A49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76D-400E-82CE-8A099CAB0A49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76D-400E-82CE-8A099CAB0A49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76D-400E-82CE-8A099CAB0A49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76D-400E-82CE-8A099CAB0A49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76D-400E-82CE-8A099CAB0A49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'202506'!$E$122:$E$129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'202506'!$H$122:$H$129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76D-400E-82CE-8A099CAB0A49}"/>
            </c:ext>
          </c:extLst>
        </c:ser>
        <c:ser>
          <c:idx val="11"/>
          <c:order val="10"/>
          <c:tx>
            <c:v>24/11~25/06</c:v>
          </c:tx>
          <c:marker>
            <c:symbol val="none"/>
          </c:marker>
          <c:xVal>
            <c:numRef>
              <c:f>'202511'!$E$130:$E$137</c:f>
              <c:numCache>
                <c:formatCode>General</c:formatCode>
                <c:ptCount val="8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</c:numCache>
            </c:numRef>
          </c:xVal>
          <c:yVal>
            <c:numRef>
              <c:f>'202511'!$H$130:$H$137</c:f>
              <c:numCache>
                <c:formatCode>General</c:formatCode>
                <c:ptCount val="8"/>
                <c:pt idx="0">
                  <c:v>2.8867567318999998</c:v>
                </c:pt>
                <c:pt idx="1">
                  <c:v>2.8185974280999999</c:v>
                </c:pt>
                <c:pt idx="2">
                  <c:v>2.7504381243</c:v>
                </c:pt>
                <c:pt idx="3">
                  <c:v>2.6822788205000001</c:v>
                </c:pt>
                <c:pt idx="4">
                  <c:v>2.6141195167000002</c:v>
                </c:pt>
                <c:pt idx="5">
                  <c:v>2.5459602128999999</c:v>
                </c:pt>
                <c:pt idx="6">
                  <c:v>2.4778009090999999</c:v>
                </c:pt>
                <c:pt idx="7">
                  <c:v>2.4096416053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76D-400E-82CE-8A099CAB0A49}"/>
            </c:ext>
          </c:extLst>
        </c:ser>
        <c:ser>
          <c:idx val="12"/>
          <c:order val="11"/>
          <c:tx>
            <c:v>25/07~26/01</c:v>
          </c:tx>
          <c:marker>
            <c:symbol val="none"/>
          </c:marker>
          <c:xVal>
            <c:numRef>
              <c:f>'202601'!$E$138:$E$144</c:f>
              <c:numCache>
                <c:formatCode>General</c:formatCode>
                <c:ptCount val="7"/>
                <c:pt idx="0">
                  <c:v>115</c:v>
                </c:pt>
                <c:pt idx="1">
                  <c:v>116</c:v>
                </c:pt>
                <c:pt idx="2">
                  <c:v>117</c:v>
                </c:pt>
                <c:pt idx="3">
                  <c:v>118</c:v>
                </c:pt>
                <c:pt idx="4">
                  <c:v>119</c:v>
                </c:pt>
                <c:pt idx="5">
                  <c:v>120</c:v>
                </c:pt>
                <c:pt idx="6">
                  <c:v>121</c:v>
                </c:pt>
              </c:numCache>
            </c:numRef>
          </c:xVal>
          <c:yVal>
            <c:numRef>
              <c:f>'202601'!$H$138:$H$144</c:f>
              <c:numCache>
                <c:formatCode>General</c:formatCode>
                <c:ptCount val="7"/>
                <c:pt idx="0">
                  <c:v>2.9289383737999999</c:v>
                </c:pt>
                <c:pt idx="1">
                  <c:v>2.8678243278000002</c:v>
                </c:pt>
                <c:pt idx="2">
                  <c:v>2.8067102817</c:v>
                </c:pt>
                <c:pt idx="3">
                  <c:v>2.7455962356999999</c:v>
                </c:pt>
                <c:pt idx="4">
                  <c:v>2.6844821897000002</c:v>
                </c:pt>
                <c:pt idx="5">
                  <c:v>2.6233681436</c:v>
                </c:pt>
                <c:pt idx="6">
                  <c:v>2.5622540975999999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76D-400E-82CE-8A099CAB0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87023"/>
        <c:axId val="1"/>
      </c:scatterChart>
      <c:catAx>
        <c:axId val="175878702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870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950819672131151"/>
          <c:y val="7.600205753175325E-2"/>
          <c:w val="0.98360655737704916"/>
          <c:h val="0.978436803439771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10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'202601'!$V$48:$V$144</c:f>
              <c:numCache>
                <c:formatCode>yyyy\-mm</c:formatCode>
                <c:ptCount val="9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</c:numCache>
            </c:numRef>
          </c:cat>
          <c:val>
            <c:numRef>
              <c:f>'202601'!$AA$48:$AA$144</c:f>
              <c:numCache>
                <c:formatCode>General</c:formatCode>
                <c:ptCount val="97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  <c:pt idx="90">
                  <c:v>2.7049023970000001</c:v>
                </c:pt>
                <c:pt idx="91">
                  <c:v>2.9161742839999998</c:v>
                </c:pt>
                <c:pt idx="92">
                  <c:v>3.0126767760000002</c:v>
                </c:pt>
                <c:pt idx="93">
                  <c:v>2.786823965</c:v>
                </c:pt>
                <c:pt idx="94">
                  <c:v>2.735084455</c:v>
                </c:pt>
                <c:pt idx="95">
                  <c:v>2.6770805279999998</c:v>
                </c:pt>
                <c:pt idx="96">
                  <c:v>2.3864312449999998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B-4428-B8E7-5EAFCC21B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370559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CB-4428-B8E7-5EAFCC21B670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CB-4428-B8E7-5EAFCC21B670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CB-4428-B8E7-5EAFCC21B670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CB-4428-B8E7-5EAFCC21B670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CB-4428-B8E7-5EAFCC21B670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CB-4428-B8E7-5EAFCC21B670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CB-4428-B8E7-5EAFCC21B670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FCB-4428-B8E7-5EAFCC21B670}"/>
            </c:ext>
          </c:extLst>
        </c:ser>
        <c:ser>
          <c:idx val="9"/>
          <c:order val="8"/>
          <c:tx>
            <c:strRef>
              <c:f>'202512'!$V$131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'202601'!$Y$131:$Y$139</c:f>
              <c:numCache>
                <c:formatCode>General</c:formatCode>
                <c:ptCount val="9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  <c:pt idx="7">
                  <c:v>91</c:v>
                </c:pt>
                <c:pt idx="8">
                  <c:v>92</c:v>
                </c:pt>
              </c:numCache>
            </c:numRef>
          </c:xVal>
          <c:yVal>
            <c:numRef>
              <c:f>'202601'!$AB$131:$AB$139</c:f>
              <c:numCache>
                <c:formatCode>General</c:formatCode>
                <c:ptCount val="9"/>
                <c:pt idx="0">
                  <c:v>2.7473504800000002</c:v>
                </c:pt>
                <c:pt idx="1">
                  <c:v>2.7287709053999998</c:v>
                </c:pt>
                <c:pt idx="2">
                  <c:v>2.7101913307999999</c:v>
                </c:pt>
                <c:pt idx="3">
                  <c:v>2.6916117561999999</c:v>
                </c:pt>
                <c:pt idx="4">
                  <c:v>2.6730321816</c:v>
                </c:pt>
                <c:pt idx="5">
                  <c:v>2.6544526070000001</c:v>
                </c:pt>
                <c:pt idx="6">
                  <c:v>2.6358730324000001</c:v>
                </c:pt>
                <c:pt idx="7">
                  <c:v>2.6172934577999998</c:v>
                </c:pt>
                <c:pt idx="8">
                  <c:v>2.5987138831999999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CB-4428-B8E7-5EAFCC21B670}"/>
            </c:ext>
          </c:extLst>
        </c:ser>
        <c:ser>
          <c:idx val="10"/>
          <c:order val="9"/>
          <c:tx>
            <c:strRef>
              <c:f>'202601'!$V$140</c:f>
              <c:strCache>
                <c:ptCount val="1"/>
                <c:pt idx="0">
                  <c:v>2025-09</c:v>
                </c:pt>
              </c:strCache>
            </c:strRef>
          </c:tx>
          <c:marker>
            <c:symbol val="square"/>
            <c:size val="5"/>
          </c:marker>
          <c:xVal>
            <c:numRef>
              <c:f>'202601'!$Y$140:$Y$144</c:f>
              <c:numCache>
                <c:formatCode>General</c:formatCode>
                <c:ptCount val="5"/>
                <c:pt idx="0">
                  <c:v>93</c:v>
                </c:pt>
                <c:pt idx="1">
                  <c:v>94</c:v>
                </c:pt>
                <c:pt idx="2">
                  <c:v>95</c:v>
                </c:pt>
                <c:pt idx="3">
                  <c:v>96</c:v>
                </c:pt>
                <c:pt idx="4">
                  <c:v>97</c:v>
                </c:pt>
              </c:numCache>
            </c:numRef>
          </c:xVal>
          <c:yVal>
            <c:numRef>
              <c:f>'202601'!$AB$140:$AB$144</c:f>
              <c:numCache>
                <c:formatCode>General</c:formatCode>
                <c:ptCount val="5"/>
                <c:pt idx="0">
                  <c:v>2.9920662936000002</c:v>
                </c:pt>
                <c:pt idx="1">
                  <c:v>2.8558428437000001</c:v>
                </c:pt>
                <c:pt idx="2">
                  <c:v>2.7196193938</c:v>
                </c:pt>
                <c:pt idx="3">
                  <c:v>2.5833959438999998</c:v>
                </c:pt>
                <c:pt idx="4">
                  <c:v>2.4471724940000001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FCB-4428-B8E7-5EAFCC21B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370559"/>
        <c:axId val="1"/>
      </c:scatterChart>
      <c:catAx>
        <c:axId val="176037055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03705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6428175263449805"/>
          <c:y val="9.3637467191601056E-2"/>
          <c:w val="0.98336106489184694"/>
          <c:h val="0.83136220472440947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2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'202512'!$A$24:$A$143</c:f>
              <c:numCache>
                <c:formatCode>yyyy\-mm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'202512'!$G$24:$G$143</c:f>
              <c:numCache>
                <c:formatCode>General</c:formatCode>
                <c:ptCount val="120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  <c:pt idx="116">
                  <c:v>3.0126767760000002</c:v>
                </c:pt>
                <c:pt idx="117">
                  <c:v>2.786823965</c:v>
                </c:pt>
                <c:pt idx="118">
                  <c:v>2.735084455</c:v>
                </c:pt>
                <c:pt idx="119">
                  <c:v>2.6770805279999998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E-4081-AD20-63974E15D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75023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5E-4081-AD20-63974E15D4A1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5E-4081-AD20-63974E15D4A1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5E-4081-AD20-63974E15D4A1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5E-4081-AD20-63974E15D4A1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5E-4081-AD20-63974E15D4A1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5E-4081-AD20-63974E15D4A1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F5E-4081-AD20-63974E15D4A1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F5E-4081-AD20-63974E15D4A1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F5E-4081-AD20-63974E15D4A1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'202506'!$E$122:$E$129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'202506'!$H$122:$H$129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F5E-4081-AD20-63974E15D4A1}"/>
            </c:ext>
          </c:extLst>
        </c:ser>
        <c:ser>
          <c:idx val="11"/>
          <c:order val="10"/>
          <c:tx>
            <c:v>24/11~25/06</c:v>
          </c:tx>
          <c:marker>
            <c:symbol val="none"/>
          </c:marker>
          <c:xVal>
            <c:numRef>
              <c:f>'202511'!$E$130:$E$137</c:f>
              <c:numCache>
                <c:formatCode>General</c:formatCode>
                <c:ptCount val="8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</c:numCache>
            </c:numRef>
          </c:xVal>
          <c:yVal>
            <c:numRef>
              <c:f>'202511'!$H$130:$H$137</c:f>
              <c:numCache>
                <c:formatCode>General</c:formatCode>
                <c:ptCount val="8"/>
                <c:pt idx="0">
                  <c:v>2.8867567318999998</c:v>
                </c:pt>
                <c:pt idx="1">
                  <c:v>2.8185974280999999</c:v>
                </c:pt>
                <c:pt idx="2">
                  <c:v>2.7504381243</c:v>
                </c:pt>
                <c:pt idx="3">
                  <c:v>2.6822788205000001</c:v>
                </c:pt>
                <c:pt idx="4">
                  <c:v>2.6141195167000002</c:v>
                </c:pt>
                <c:pt idx="5">
                  <c:v>2.5459602128999999</c:v>
                </c:pt>
                <c:pt idx="6">
                  <c:v>2.4778009090999999</c:v>
                </c:pt>
                <c:pt idx="7">
                  <c:v>2.4096416053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F5E-4081-AD20-63974E15D4A1}"/>
            </c:ext>
          </c:extLst>
        </c:ser>
        <c:ser>
          <c:idx val="12"/>
          <c:order val="11"/>
          <c:tx>
            <c:v>25/07~25/12</c:v>
          </c:tx>
          <c:marker>
            <c:symbol val="none"/>
          </c:marker>
          <c:xVal>
            <c:numRef>
              <c:f>'202512'!$E$138:$E$143</c:f>
              <c:numCache>
                <c:formatCode>General</c:formatCode>
                <c:ptCount val="6"/>
                <c:pt idx="0">
                  <c:v>115</c:v>
                </c:pt>
                <c:pt idx="1">
                  <c:v>116</c:v>
                </c:pt>
                <c:pt idx="2">
                  <c:v>117</c:v>
                </c:pt>
                <c:pt idx="3">
                  <c:v>118</c:v>
                </c:pt>
                <c:pt idx="4">
                  <c:v>119</c:v>
                </c:pt>
                <c:pt idx="5">
                  <c:v>120</c:v>
                </c:pt>
              </c:numCache>
            </c:numRef>
          </c:xVal>
          <c:yVal>
            <c:numRef>
              <c:f>'202512'!$H$138:$H$143</c:f>
              <c:numCache>
                <c:formatCode>General</c:formatCode>
                <c:ptCount val="6"/>
                <c:pt idx="0">
                  <c:v>2.8703307563</c:v>
                </c:pt>
                <c:pt idx="1">
                  <c:v>2.8443812808</c:v>
                </c:pt>
                <c:pt idx="2">
                  <c:v>2.8184318052999999</c:v>
                </c:pt>
                <c:pt idx="3">
                  <c:v>2.7924823296999999</c:v>
                </c:pt>
                <c:pt idx="4">
                  <c:v>2.7665328541999998</c:v>
                </c:pt>
                <c:pt idx="5">
                  <c:v>2.7405833786999998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F5E-4081-AD20-63974E15D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75023"/>
        <c:axId val="1"/>
      </c:scatterChart>
      <c:catAx>
        <c:axId val="175877502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750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950819672131151"/>
          <c:y val="7.600205753175325E-2"/>
          <c:w val="0.98360655737704916"/>
          <c:h val="0.978436803439771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9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'202512'!$V$48:$V$143</c:f>
              <c:numCache>
                <c:formatCode>yyyy\-mm</c:formatCode>
                <c:ptCount val="9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</c:numCache>
            </c:numRef>
          </c:cat>
          <c:val>
            <c:numRef>
              <c:f>'202512'!$AA$48:$AA$143</c:f>
              <c:numCache>
                <c:formatCode>General</c:formatCode>
                <c:ptCount val="96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  <c:pt idx="90">
                  <c:v>2.7049023970000001</c:v>
                </c:pt>
                <c:pt idx="91">
                  <c:v>2.9161742839999998</c:v>
                </c:pt>
                <c:pt idx="92">
                  <c:v>3.0126767760000002</c:v>
                </c:pt>
                <c:pt idx="93">
                  <c:v>2.786823965</c:v>
                </c:pt>
                <c:pt idx="94">
                  <c:v>2.735084455</c:v>
                </c:pt>
                <c:pt idx="95">
                  <c:v>2.6770805279999998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3-408A-A37A-59E57BE6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8030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A3-408A-A37A-59E57BE6E72B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A3-408A-A37A-59E57BE6E72B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A3-408A-A37A-59E57BE6E72B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A3-408A-A37A-59E57BE6E72B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A3-408A-A37A-59E57BE6E72B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A3-408A-A37A-59E57BE6E72B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A3-408A-A37A-59E57BE6E72B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A3-408A-A37A-59E57BE6E72B}"/>
            </c:ext>
          </c:extLst>
        </c:ser>
        <c:ser>
          <c:idx val="9"/>
          <c:order val="8"/>
          <c:tx>
            <c:strRef>
              <c:f>'202512'!$V$131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'202512'!$Y$131:$Y$143</c:f>
              <c:numCache>
                <c:formatCode>General</c:formatCode>
                <c:ptCount val="13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  <c:pt idx="7">
                  <c:v>91</c:v>
                </c:pt>
                <c:pt idx="8">
                  <c:v>92</c:v>
                </c:pt>
                <c:pt idx="9">
                  <c:v>93</c:v>
                </c:pt>
                <c:pt idx="10">
                  <c:v>94</c:v>
                </c:pt>
                <c:pt idx="11">
                  <c:v>95</c:v>
                </c:pt>
                <c:pt idx="12">
                  <c:v>96</c:v>
                </c:pt>
              </c:numCache>
            </c:numRef>
          </c:xVal>
          <c:yVal>
            <c:numRef>
              <c:f>'202512'!$AB$131:$AB$143</c:f>
              <c:numCache>
                <c:formatCode>General</c:formatCode>
                <c:ptCount val="13"/>
                <c:pt idx="0">
                  <c:v>2.6901214707999999</c:v>
                </c:pt>
                <c:pt idx="1">
                  <c:v>2.6939339866999998</c:v>
                </c:pt>
                <c:pt idx="2">
                  <c:v>2.6977465024999998</c:v>
                </c:pt>
                <c:pt idx="3">
                  <c:v>2.7015590183999998</c:v>
                </c:pt>
                <c:pt idx="4">
                  <c:v>2.7053715343000002</c:v>
                </c:pt>
                <c:pt idx="5">
                  <c:v>2.7091840501000002</c:v>
                </c:pt>
                <c:pt idx="6">
                  <c:v>2.7129965660000002</c:v>
                </c:pt>
                <c:pt idx="7">
                  <c:v>2.7168090819000001</c:v>
                </c:pt>
                <c:pt idx="8">
                  <c:v>2.7206215977000001</c:v>
                </c:pt>
                <c:pt idx="9">
                  <c:v>2.7244341136000001</c:v>
                </c:pt>
                <c:pt idx="10">
                  <c:v>2.7282466295000001</c:v>
                </c:pt>
                <c:pt idx="11">
                  <c:v>2.7320591453</c:v>
                </c:pt>
                <c:pt idx="12">
                  <c:v>2.7358716612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A3-408A-A37A-59E57BE6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80303"/>
        <c:axId val="1"/>
      </c:scatterChart>
      <c:catAx>
        <c:axId val="175878030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803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2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'202511'!$A$24:$A$142</c:f>
              <c:numCache>
                <c:formatCode>yyyy\-mm</c:formatCode>
                <c:ptCount val="11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</c:numCache>
            </c:numRef>
          </c:cat>
          <c:val>
            <c:numRef>
              <c:f>'202511'!$G$24:$G$142</c:f>
              <c:numCache>
                <c:formatCode>General</c:formatCode>
                <c:ptCount val="119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  <c:pt idx="116">
                  <c:v>3.0126767760000002</c:v>
                </c:pt>
                <c:pt idx="117">
                  <c:v>2.786823965</c:v>
                </c:pt>
                <c:pt idx="118">
                  <c:v>2.735084455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A-4076-85A1-7F280F092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59183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9A-4076-85A1-7F280F0921E9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9A-4076-85A1-7F280F0921E9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9A-4076-85A1-7F280F0921E9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9A-4076-85A1-7F280F0921E9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9A-4076-85A1-7F280F0921E9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9A-4076-85A1-7F280F0921E9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39A-4076-85A1-7F280F0921E9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39A-4076-85A1-7F280F0921E9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39A-4076-85A1-7F280F0921E9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'202506'!$E$122:$E$129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'202506'!$H$122:$H$129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39A-4076-85A1-7F280F0921E9}"/>
            </c:ext>
          </c:extLst>
        </c:ser>
        <c:ser>
          <c:idx val="11"/>
          <c:order val="10"/>
          <c:tx>
            <c:v>24/11~25/06</c:v>
          </c:tx>
          <c:marker>
            <c:symbol val="none"/>
          </c:marker>
          <c:xVal>
            <c:numRef>
              <c:f>'202511'!$E$130:$E$137</c:f>
              <c:numCache>
                <c:formatCode>General</c:formatCode>
                <c:ptCount val="8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</c:numCache>
            </c:numRef>
          </c:xVal>
          <c:yVal>
            <c:numRef>
              <c:f>'202511'!$H$130:$H$137</c:f>
              <c:numCache>
                <c:formatCode>General</c:formatCode>
                <c:ptCount val="8"/>
                <c:pt idx="0">
                  <c:v>2.8867567318999998</c:v>
                </c:pt>
                <c:pt idx="1">
                  <c:v>2.8185974280999999</c:v>
                </c:pt>
                <c:pt idx="2">
                  <c:v>2.7504381243</c:v>
                </c:pt>
                <c:pt idx="3">
                  <c:v>2.6822788205000001</c:v>
                </c:pt>
                <c:pt idx="4">
                  <c:v>2.6141195167000002</c:v>
                </c:pt>
                <c:pt idx="5">
                  <c:v>2.5459602128999999</c:v>
                </c:pt>
                <c:pt idx="6">
                  <c:v>2.4778009090999999</c:v>
                </c:pt>
                <c:pt idx="7">
                  <c:v>2.4096416053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39A-4076-85A1-7F280F0921E9}"/>
            </c:ext>
          </c:extLst>
        </c:ser>
        <c:ser>
          <c:idx val="12"/>
          <c:order val="11"/>
          <c:tx>
            <c:v>25/07~25/11</c:v>
          </c:tx>
          <c:marker>
            <c:symbol val="none"/>
          </c:marker>
          <c:xVal>
            <c:numRef>
              <c:f>'202511'!$E$138:$E$142</c:f>
              <c:numCache>
                <c:formatCode>General</c:formatCode>
                <c:ptCount val="5"/>
                <c:pt idx="0">
                  <c:v>115</c:v>
                </c:pt>
                <c:pt idx="1">
                  <c:v>116</c:v>
                </c:pt>
                <c:pt idx="2">
                  <c:v>117</c:v>
                </c:pt>
                <c:pt idx="3">
                  <c:v>118</c:v>
                </c:pt>
                <c:pt idx="4">
                  <c:v>119</c:v>
                </c:pt>
              </c:numCache>
            </c:numRef>
          </c:xVal>
          <c:yVal>
            <c:numRef>
              <c:f>'202511'!$H$138:$H$142</c:f>
              <c:numCache>
                <c:formatCode>General</c:formatCode>
                <c:ptCount val="5"/>
                <c:pt idx="0">
                  <c:v>2.8449296159999999</c:v>
                </c:pt>
                <c:pt idx="1">
                  <c:v>2.8380309957000001</c:v>
                </c:pt>
                <c:pt idx="2">
                  <c:v>2.8311323754000002</c:v>
                </c:pt>
                <c:pt idx="3">
                  <c:v>2.8242337550999999</c:v>
                </c:pt>
                <c:pt idx="4">
                  <c:v>2.8173351348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39A-4076-85A1-7F280F092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59183"/>
        <c:axId val="1"/>
      </c:scatterChart>
      <c:catAx>
        <c:axId val="175875918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591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950819672131151"/>
          <c:y val="7.600205753175325E-2"/>
          <c:w val="0.98360655737704916"/>
          <c:h val="0.978436803439771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9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'202511'!$V$48:$V$142</c:f>
              <c:numCache>
                <c:formatCode>yyyy\-mm</c:formatCode>
                <c:ptCount val="9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</c:numCache>
            </c:numRef>
          </c:cat>
          <c:val>
            <c:numRef>
              <c:f>'202511'!$AA$48:$AA$142</c:f>
              <c:numCache>
                <c:formatCode>General</c:formatCode>
                <c:ptCount val="95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  <c:pt idx="90">
                  <c:v>2.7049023970000001</c:v>
                </c:pt>
                <c:pt idx="91">
                  <c:v>2.9161742839999998</c:v>
                </c:pt>
                <c:pt idx="92">
                  <c:v>3.0126767760000002</c:v>
                </c:pt>
                <c:pt idx="93">
                  <c:v>2.786823965</c:v>
                </c:pt>
                <c:pt idx="94">
                  <c:v>2.735084455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D-4D71-9DBF-DE7D2942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6734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DD-4D71-9DBF-DE7D29423A37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DD-4D71-9DBF-DE7D29423A37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DD-4D71-9DBF-DE7D29423A37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DD-4D71-9DBF-DE7D29423A37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DD-4D71-9DBF-DE7D29423A37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2DD-4D71-9DBF-DE7D29423A37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DD-4D71-9DBF-DE7D29423A37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2DD-4D71-9DBF-DE7D29423A37}"/>
            </c:ext>
          </c:extLst>
        </c:ser>
        <c:ser>
          <c:idx val="9"/>
          <c:order val="8"/>
          <c:tx>
            <c:strRef>
              <c:f>'202511'!$V$131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'202511'!$Y$131:$Y$142</c:f>
              <c:numCache>
                <c:formatCode>General</c:formatCode>
                <c:ptCount val="12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  <c:pt idx="7">
                  <c:v>91</c:v>
                </c:pt>
                <c:pt idx="8">
                  <c:v>92</c:v>
                </c:pt>
                <c:pt idx="9">
                  <c:v>93</c:v>
                </c:pt>
                <c:pt idx="10">
                  <c:v>94</c:v>
                </c:pt>
                <c:pt idx="11">
                  <c:v>95</c:v>
                </c:pt>
              </c:numCache>
            </c:numRef>
          </c:xVal>
          <c:yVal>
            <c:numRef>
              <c:f>'202511'!$AB$131:$AB$142</c:f>
              <c:numCache>
                <c:formatCode>General</c:formatCode>
                <c:ptCount val="12"/>
                <c:pt idx="0">
                  <c:v>2.6803229486000002</c:v>
                </c:pt>
                <c:pt idx="1">
                  <c:v>2.6868077886999999</c:v>
                </c:pt>
                <c:pt idx="2">
                  <c:v>2.6932926288000001</c:v>
                </c:pt>
                <c:pt idx="3">
                  <c:v>2.6997774688999998</c:v>
                </c:pt>
                <c:pt idx="4">
                  <c:v>2.706262309</c:v>
                </c:pt>
                <c:pt idx="5">
                  <c:v>2.7127471491000001</c:v>
                </c:pt>
                <c:pt idx="6">
                  <c:v>2.7192319891999999</c:v>
                </c:pt>
                <c:pt idx="7">
                  <c:v>2.7257168293</c:v>
                </c:pt>
                <c:pt idx="8">
                  <c:v>2.7322016694000002</c:v>
                </c:pt>
                <c:pt idx="9">
                  <c:v>2.7386865094999999</c:v>
                </c:pt>
                <c:pt idx="10">
                  <c:v>2.7451713496000001</c:v>
                </c:pt>
                <c:pt idx="11">
                  <c:v>2.7516561896999998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DD-4D71-9DBF-DE7D2942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67343"/>
        <c:axId val="1"/>
      </c:scatterChart>
      <c:catAx>
        <c:axId val="175876734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673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1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'202509'!$A$24:$A$140</c:f>
              <c:numCache>
                <c:formatCode>yyyy\-mm</c:formatCode>
                <c:ptCount val="11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</c:numCache>
            </c:numRef>
          </c:cat>
          <c:val>
            <c:numRef>
              <c:f>'202509'!$G$24:$G$140</c:f>
              <c:numCache>
                <c:formatCode>General</c:formatCode>
                <c:ptCount val="117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  <c:pt idx="116">
                  <c:v>3.0126767760000002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D-4E07-B276-68CD6ADFD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44783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3D-4E07-B276-68CD6ADFD1E5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3D-4E07-B276-68CD6ADFD1E5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3D-4E07-B276-68CD6ADFD1E5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3D-4E07-B276-68CD6ADFD1E5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3D-4E07-B276-68CD6ADFD1E5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03D-4E07-B276-68CD6ADFD1E5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03D-4E07-B276-68CD6ADFD1E5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03D-4E07-B276-68CD6ADFD1E5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03D-4E07-B276-68CD6ADFD1E5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'202506'!$E$122:$E$129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'202506'!$H$122:$H$129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03D-4E07-B276-68CD6ADFD1E5}"/>
            </c:ext>
          </c:extLst>
        </c:ser>
        <c:ser>
          <c:idx val="11"/>
          <c:order val="10"/>
          <c:tx>
            <c:v>24/11~25/09</c:v>
          </c:tx>
          <c:marker>
            <c:symbol val="none"/>
          </c:marker>
          <c:xVal>
            <c:numRef>
              <c:f>'202509'!$E$130:$E$140</c:f>
              <c:numCache>
                <c:formatCode>General</c:formatCode>
                <c:ptCount val="11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  <c:pt idx="8">
                  <c:v>115</c:v>
                </c:pt>
                <c:pt idx="9">
                  <c:v>116</c:v>
                </c:pt>
                <c:pt idx="10">
                  <c:v>117</c:v>
                </c:pt>
              </c:numCache>
            </c:numRef>
          </c:xVal>
          <c:yVal>
            <c:numRef>
              <c:f>'202509'!$H$130:$H$140</c:f>
              <c:numCache>
                <c:formatCode>General</c:formatCode>
                <c:ptCount val="11"/>
                <c:pt idx="0">
                  <c:v>2.7016811904</c:v>
                </c:pt>
                <c:pt idx="1">
                  <c:v>2.7035148942</c:v>
                </c:pt>
                <c:pt idx="2">
                  <c:v>2.7053485981000001</c:v>
                </c:pt>
                <c:pt idx="3">
                  <c:v>2.7071823019000001</c:v>
                </c:pt>
                <c:pt idx="4">
                  <c:v>2.7090160058000001</c:v>
                </c:pt>
                <c:pt idx="5">
                  <c:v>2.7108497096000002</c:v>
                </c:pt>
                <c:pt idx="6">
                  <c:v>2.7126834135000002</c:v>
                </c:pt>
                <c:pt idx="7">
                  <c:v>2.7145171172999998</c:v>
                </c:pt>
                <c:pt idx="8">
                  <c:v>2.7163508211999998</c:v>
                </c:pt>
                <c:pt idx="9">
                  <c:v>2.7181845250999999</c:v>
                </c:pt>
                <c:pt idx="10">
                  <c:v>2.7200182288999999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03D-4E07-B276-68CD6ADFD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44783"/>
        <c:axId val="1"/>
      </c:scatterChart>
      <c:catAx>
        <c:axId val="175874478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447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9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'202509'!$V$48:$V$140</c:f>
              <c:numCache>
                <c:formatCode>yyyy\-mm</c:formatCode>
                <c:ptCount val="93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</c:numCache>
            </c:numRef>
          </c:cat>
          <c:val>
            <c:numRef>
              <c:f>'202509'!$AA$48:$AA$140</c:f>
              <c:numCache>
                <c:formatCode>General</c:formatCode>
                <c:ptCount val="93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  <c:pt idx="90">
                  <c:v>2.7049023970000001</c:v>
                </c:pt>
                <c:pt idx="91">
                  <c:v>2.9161742839999998</c:v>
                </c:pt>
                <c:pt idx="92">
                  <c:v>3.0126767760000002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3-48BC-9C22-10C56F136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5246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23-48BC-9C22-10C56F136B6C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23-48BC-9C22-10C56F136B6C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23-48BC-9C22-10C56F136B6C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23-48BC-9C22-10C56F136B6C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23-48BC-9C22-10C56F136B6C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23-48BC-9C22-10C56F136B6C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23-48BC-9C22-10C56F136B6C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23-48BC-9C22-10C56F136B6C}"/>
            </c:ext>
          </c:extLst>
        </c:ser>
        <c:ser>
          <c:idx val="9"/>
          <c:order val="8"/>
          <c:tx>
            <c:strRef>
              <c:f>'202509'!$V$131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'202509'!$Y$131:$Y$140</c:f>
              <c:numCache>
                <c:formatCode>General</c:formatCode>
                <c:ptCount val="10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  <c:pt idx="7">
                  <c:v>91</c:v>
                </c:pt>
                <c:pt idx="8">
                  <c:v>92</c:v>
                </c:pt>
                <c:pt idx="9">
                  <c:v>93</c:v>
                </c:pt>
              </c:numCache>
            </c:numRef>
          </c:xVal>
          <c:yVal>
            <c:numRef>
              <c:f>'202509'!$AB$131:$AB$140</c:f>
              <c:numCache>
                <c:formatCode>General</c:formatCode>
                <c:ptCount val="10"/>
                <c:pt idx="0">
                  <c:v>2.6844352119999999</c:v>
                </c:pt>
                <c:pt idx="1">
                  <c:v>2.6894488629</c:v>
                </c:pt>
                <c:pt idx="2">
                  <c:v>2.6944625138</c:v>
                </c:pt>
                <c:pt idx="3">
                  <c:v>2.6994761647000001</c:v>
                </c:pt>
                <c:pt idx="4">
                  <c:v>2.7044898156000001</c:v>
                </c:pt>
                <c:pt idx="5">
                  <c:v>2.7095034664000002</c:v>
                </c:pt>
                <c:pt idx="6">
                  <c:v>2.7145171172999998</c:v>
                </c:pt>
                <c:pt idx="7">
                  <c:v>2.7195307681999998</c:v>
                </c:pt>
                <c:pt idx="8">
                  <c:v>2.7245444190999999</c:v>
                </c:pt>
                <c:pt idx="9">
                  <c:v>2.7295580699999999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C23-48BC-9C22-10C56F136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52463"/>
        <c:axId val="1"/>
      </c:scatterChart>
      <c:catAx>
        <c:axId val="175875246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5246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1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'202508'!$A$24:$A$139</c:f>
              <c:numCache>
                <c:formatCode>yyyy\-mm</c:formatCode>
                <c:ptCount val="116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</c:numCache>
            </c:numRef>
          </c:cat>
          <c:val>
            <c:numRef>
              <c:f>'202508'!$G$24:$G$139</c:f>
              <c:numCache>
                <c:formatCode>General</c:formatCode>
                <c:ptCount val="116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  <c:pt idx="115">
                  <c:v>2.9161742839999998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44-49D5-BEBD-3C2A2CD86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38063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44-49D5-BEBD-3C2A2CD86F53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44-49D5-BEBD-3C2A2CD86F53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44-49D5-BEBD-3C2A2CD86F53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44-49D5-BEBD-3C2A2CD86F53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B44-49D5-BEBD-3C2A2CD86F53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B44-49D5-BEBD-3C2A2CD86F53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B44-49D5-BEBD-3C2A2CD86F53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B44-49D5-BEBD-3C2A2CD86F53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B44-49D5-BEBD-3C2A2CD86F53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'202506'!$E$122:$E$129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'202506'!$H$122:$H$129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B44-49D5-BEBD-3C2A2CD86F53}"/>
            </c:ext>
          </c:extLst>
        </c:ser>
        <c:ser>
          <c:idx val="11"/>
          <c:order val="10"/>
          <c:tx>
            <c:v>24/11~25/08</c:v>
          </c:tx>
          <c:marker>
            <c:symbol val="none"/>
          </c:marker>
          <c:xVal>
            <c:numRef>
              <c:f>'202508'!$E$130:$E$139</c:f>
              <c:numCache>
                <c:formatCode>General</c:formatCode>
                <c:ptCount val="10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  <c:pt idx="8">
                  <c:v>115</c:v>
                </c:pt>
                <c:pt idx="9">
                  <c:v>116</c:v>
                </c:pt>
              </c:numCache>
            </c:numRef>
          </c:xVal>
          <c:yVal>
            <c:numRef>
              <c:f>'202508'!$H$130:$H$139</c:f>
              <c:numCache>
                <c:formatCode>General</c:formatCode>
                <c:ptCount val="10"/>
                <c:pt idx="0">
                  <c:v>2.7602128998</c:v>
                </c:pt>
                <c:pt idx="1">
                  <c:v>2.7425360338</c:v>
                </c:pt>
                <c:pt idx="2">
                  <c:v>2.7248591679</c:v>
                </c:pt>
                <c:pt idx="3">
                  <c:v>2.7071823019000001</c:v>
                </c:pt>
                <c:pt idx="4">
                  <c:v>2.6895054360000001</c:v>
                </c:pt>
                <c:pt idx="5">
                  <c:v>2.6718285700000002</c:v>
                </c:pt>
                <c:pt idx="6">
                  <c:v>2.6541517040999998</c:v>
                </c:pt>
                <c:pt idx="7">
                  <c:v>2.6364748380999998</c:v>
                </c:pt>
                <c:pt idx="8">
                  <c:v>2.6187979721999999</c:v>
                </c:pt>
                <c:pt idx="9">
                  <c:v>2.6011211061999999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B44-49D5-BEBD-3C2A2CD86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38063"/>
        <c:axId val="1"/>
      </c:scatterChart>
      <c:catAx>
        <c:axId val="175873806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3806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9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'202508'!$V$48:$V$139</c:f>
              <c:numCache>
                <c:formatCode>yyyy\-mm</c:formatCode>
                <c:ptCount val="9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</c:numCache>
            </c:numRef>
          </c:cat>
          <c:val>
            <c:numRef>
              <c:f>'202508'!$AA$48:$AA$139</c:f>
              <c:numCache>
                <c:formatCode>General</c:formatCode>
                <c:ptCount val="92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  <c:pt idx="90">
                  <c:v>2.7049023970000001</c:v>
                </c:pt>
                <c:pt idx="91">
                  <c:v>2.9161742839999998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B-4C17-98B0-70BEFEC70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3614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FB-4C17-98B0-70BEFEC70366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FB-4C17-98B0-70BEFEC70366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FB-4C17-98B0-70BEFEC70366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FB-4C17-98B0-70BEFEC70366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FB-4C17-98B0-70BEFEC70366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FB-4C17-98B0-70BEFEC70366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FB-4C17-98B0-70BEFEC70366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FB-4C17-98B0-70BEFEC70366}"/>
            </c:ext>
          </c:extLst>
        </c:ser>
        <c:ser>
          <c:idx val="9"/>
          <c:order val="8"/>
          <c:tx>
            <c:strRef>
              <c:f>'202508'!$V$131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'202508'!$Y$131:$Y$139</c:f>
              <c:numCache>
                <c:formatCode>General</c:formatCode>
                <c:ptCount val="9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  <c:pt idx="7">
                  <c:v>91</c:v>
                </c:pt>
                <c:pt idx="8">
                  <c:v>92</c:v>
                </c:pt>
              </c:numCache>
            </c:numRef>
          </c:xVal>
          <c:yVal>
            <c:numRef>
              <c:f>'202508'!$AB$131:$AB$139</c:f>
              <c:numCache>
                <c:formatCode>General</c:formatCode>
                <c:ptCount val="9"/>
                <c:pt idx="0">
                  <c:v>2.7473504800000002</c:v>
                </c:pt>
                <c:pt idx="1">
                  <c:v>2.7287709053999998</c:v>
                </c:pt>
                <c:pt idx="2">
                  <c:v>2.7101913307999999</c:v>
                </c:pt>
                <c:pt idx="3">
                  <c:v>2.6916117561999999</c:v>
                </c:pt>
                <c:pt idx="4">
                  <c:v>2.6730321816</c:v>
                </c:pt>
                <c:pt idx="5">
                  <c:v>2.6544526070000001</c:v>
                </c:pt>
                <c:pt idx="6">
                  <c:v>2.6358730324000001</c:v>
                </c:pt>
                <c:pt idx="7">
                  <c:v>2.6172934577999998</c:v>
                </c:pt>
                <c:pt idx="8">
                  <c:v>2.5987138831999999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FB-4C17-98B0-70BEFEC70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36143"/>
        <c:axId val="1"/>
      </c:scatterChart>
      <c:catAx>
        <c:axId val="175873614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361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1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'202507'!$A$24:$A$138</c:f>
              <c:numCache>
                <c:formatCode>yyyy\-mm</c:formatCode>
                <c:ptCount val="11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</c:numCache>
            </c:numRef>
          </c:cat>
          <c:val>
            <c:numRef>
              <c:f>'202507'!$G$24:$G$138</c:f>
              <c:numCache>
                <c:formatCode>General</c:formatCode>
                <c:ptCount val="115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  <c:pt idx="114">
                  <c:v>2.7049023970000001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A-47B2-9BFF-5D9CEFBD5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66655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FA-47B2-9BFF-5D9CEFBD5231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FA-47B2-9BFF-5D9CEFBD5231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FA-47B2-9BFF-5D9CEFBD5231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FA-47B2-9BFF-5D9CEFBD5231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FA-47B2-9BFF-5D9CEFBD5231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3FA-47B2-9BFF-5D9CEFBD5231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3FA-47B2-9BFF-5D9CEFBD5231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3FA-47B2-9BFF-5D9CEFBD5231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3FA-47B2-9BFF-5D9CEFBD5231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'202506'!$E$122:$E$129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'202506'!$H$122:$H$129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3FA-47B2-9BFF-5D9CEFBD5231}"/>
            </c:ext>
          </c:extLst>
        </c:ser>
        <c:ser>
          <c:idx val="11"/>
          <c:order val="10"/>
          <c:tx>
            <c:v>24/11~25/07</c:v>
          </c:tx>
          <c:marker>
            <c:symbol val="none"/>
          </c:marker>
          <c:xVal>
            <c:numRef>
              <c:f>'202507'!$E$130:$E$138</c:f>
              <c:numCache>
                <c:formatCode>General</c:formatCode>
                <c:ptCount val="9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  <c:pt idx="8">
                  <c:v>115</c:v>
                </c:pt>
              </c:numCache>
            </c:numRef>
          </c:xVal>
          <c:yVal>
            <c:numRef>
              <c:f>'202507'!$H$130:$H$138</c:f>
              <c:numCache>
                <c:formatCode>General</c:formatCode>
                <c:ptCount val="9"/>
                <c:pt idx="0">
                  <c:v>2.8302247171000001</c:v>
                </c:pt>
                <c:pt idx="1">
                  <c:v>2.7862934196000002</c:v>
                </c:pt>
                <c:pt idx="2">
                  <c:v>2.7423621221999999</c:v>
                </c:pt>
                <c:pt idx="3">
                  <c:v>2.6984308248</c:v>
                </c:pt>
                <c:pt idx="4">
                  <c:v>2.6544995273000001</c:v>
                </c:pt>
                <c:pt idx="5">
                  <c:v>2.6105682299000001</c:v>
                </c:pt>
                <c:pt idx="6">
                  <c:v>2.5666369324999998</c:v>
                </c:pt>
                <c:pt idx="7">
                  <c:v>2.5227056349999999</c:v>
                </c:pt>
                <c:pt idx="8">
                  <c:v>2.4787743376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3FA-47B2-9BFF-5D9CEFBD5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66655"/>
        <c:axId val="1"/>
      </c:scatterChart>
      <c:catAx>
        <c:axId val="159716665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6665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9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'202507'!$V$48:$V$138</c:f>
              <c:numCache>
                <c:formatCode>yyyy\-mm</c:formatCode>
                <c:ptCount val="9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</c:numCache>
            </c:numRef>
          </c:cat>
          <c:val>
            <c:numRef>
              <c:f>'202507'!$AA$48:$AA$138</c:f>
              <c:numCache>
                <c:formatCode>General</c:formatCode>
                <c:ptCount val="91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  <c:pt idx="90">
                  <c:v>2.7049023970000001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0-44C0-8AD7-19683F498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3182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C0-44C0-8AD7-19683F49823B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C0-44C0-8AD7-19683F49823B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C0-44C0-8AD7-19683F49823B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C0-44C0-8AD7-19683F49823B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C0-44C0-8AD7-19683F49823B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C0-44C0-8AD7-19683F49823B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C0-44C0-8AD7-19683F49823B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C0-44C0-8AD7-19683F49823B}"/>
            </c:ext>
          </c:extLst>
        </c:ser>
        <c:ser>
          <c:idx val="9"/>
          <c:order val="8"/>
          <c:tx>
            <c:strRef>
              <c:f>'202507'!$V$131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'202507'!$Y$131:$Y$138</c:f>
              <c:numCache>
                <c:formatCode>General</c:formatCode>
                <c:ptCount val="8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  <c:pt idx="7">
                  <c:v>91</c:v>
                </c:pt>
              </c:numCache>
            </c:numRef>
          </c:xVal>
          <c:yVal>
            <c:numRef>
              <c:f>'202507'!$AB$131:$AB$138</c:f>
              <c:numCache>
                <c:formatCode>General</c:formatCode>
                <c:ptCount val="8"/>
                <c:pt idx="0">
                  <c:v>2.8267155802000001</c:v>
                </c:pt>
                <c:pt idx="1">
                  <c:v>2.7741223912000001</c:v>
                </c:pt>
                <c:pt idx="2">
                  <c:v>2.7215292022000002</c:v>
                </c:pt>
                <c:pt idx="3">
                  <c:v>2.6689360132000002</c:v>
                </c:pt>
                <c:pt idx="4">
                  <c:v>2.6163428243000002</c:v>
                </c:pt>
                <c:pt idx="5">
                  <c:v>2.5637496353000002</c:v>
                </c:pt>
                <c:pt idx="6">
                  <c:v>2.5111564462999998</c:v>
                </c:pt>
                <c:pt idx="7">
                  <c:v>2.4585632572999998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C0-44C0-8AD7-19683F498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31823"/>
        <c:axId val="1"/>
      </c:scatterChart>
      <c:catAx>
        <c:axId val="175873182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7318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1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'202506'!$A$24:$A$137</c:f>
              <c:numCache>
                <c:formatCode>yyyy\-mm</c:formatCode>
                <c:ptCount val="11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</c:numCache>
            </c:numRef>
          </c:cat>
          <c:val>
            <c:numRef>
              <c:f>'202506'!$G$24:$G$137</c:f>
              <c:numCache>
                <c:formatCode>General</c:formatCode>
                <c:ptCount val="114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  <c:pt idx="113">
                  <c:v>2.6692130180000002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4-4EAE-8284-8BBE1581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49375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94-4EAE-8284-8BBE15812D1B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94-4EAE-8284-8BBE15812D1B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94-4EAE-8284-8BBE15812D1B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94-4EAE-8284-8BBE15812D1B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94-4EAE-8284-8BBE15812D1B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94-4EAE-8284-8BBE15812D1B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94-4EAE-8284-8BBE15812D1B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94-4EAE-8284-8BBE15812D1B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94-4EAE-8284-8BBE15812D1B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'202506'!$E$122:$E$129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'202506'!$H$122:$H$129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94-4EAE-8284-8BBE15812D1B}"/>
            </c:ext>
          </c:extLst>
        </c:ser>
        <c:ser>
          <c:idx val="11"/>
          <c:order val="10"/>
          <c:tx>
            <c:v>24/11~25/06</c:v>
          </c:tx>
          <c:marker>
            <c:symbol val="none"/>
          </c:marker>
          <c:xVal>
            <c:numRef>
              <c:f>'202506'!$E$130:$E$137</c:f>
              <c:numCache>
                <c:formatCode>General</c:formatCode>
                <c:ptCount val="8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  <c:pt idx="7">
                  <c:v>114</c:v>
                </c:pt>
              </c:numCache>
            </c:numRef>
          </c:xVal>
          <c:yVal>
            <c:numRef>
              <c:f>'202506'!$H$130:$H$137</c:f>
              <c:numCache>
                <c:formatCode>General</c:formatCode>
                <c:ptCount val="8"/>
                <c:pt idx="0">
                  <c:v>2.8867567318999998</c:v>
                </c:pt>
                <c:pt idx="1">
                  <c:v>2.8185974280999999</c:v>
                </c:pt>
                <c:pt idx="2">
                  <c:v>2.7504381243</c:v>
                </c:pt>
                <c:pt idx="3">
                  <c:v>2.6822788205000001</c:v>
                </c:pt>
                <c:pt idx="4">
                  <c:v>2.6141195167000002</c:v>
                </c:pt>
                <c:pt idx="5">
                  <c:v>2.5459602128999999</c:v>
                </c:pt>
                <c:pt idx="6">
                  <c:v>2.4778009090999999</c:v>
                </c:pt>
                <c:pt idx="7">
                  <c:v>2.4096416053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894-4EAE-8284-8BBE1581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49375"/>
        <c:axId val="1"/>
      </c:scatterChart>
      <c:catAx>
        <c:axId val="15971493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493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9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'202506'!$V$48:$V$137</c:f>
              <c:numCache>
                <c:formatCode>yyyy\-mm</c:formatCode>
                <c:ptCount val="9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</c:numCache>
            </c:numRef>
          </c:cat>
          <c:val>
            <c:numRef>
              <c:f>'202506'!$AA$48:$AA$137</c:f>
              <c:numCache>
                <c:formatCode>General</c:formatCode>
                <c:ptCount val="90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  <c:pt idx="89">
                  <c:v>2.6692130180000002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4-4716-8D7C-1F847E2E5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6521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74-4716-8D7C-1F847E2E5929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74-4716-8D7C-1F847E2E5929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74-4716-8D7C-1F847E2E5929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74-4716-8D7C-1F847E2E5929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74-4716-8D7C-1F847E2E5929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74-4716-8D7C-1F847E2E5929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74-4716-8D7C-1F847E2E5929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74-4716-8D7C-1F847E2E5929}"/>
            </c:ext>
          </c:extLst>
        </c:ser>
        <c:ser>
          <c:idx val="9"/>
          <c:order val="8"/>
          <c:tx>
            <c:strRef>
              <c:f>'202506'!$V$131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'202506'!$Y$131:$Y$137</c:f>
              <c:numCache>
                <c:formatCode>General</c:formatCode>
                <c:ptCount val="7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  <c:pt idx="6">
                  <c:v>90</c:v>
                </c:pt>
              </c:numCache>
            </c:numRef>
          </c:xVal>
          <c:yVal>
            <c:numRef>
              <c:f>'202506'!$AB$131:$AB$137</c:f>
              <c:numCache>
                <c:formatCode>General</c:formatCode>
                <c:ptCount val="7"/>
                <c:pt idx="0">
                  <c:v>2.8970981915</c:v>
                </c:pt>
                <c:pt idx="1">
                  <c:v>2.8093136968999999</c:v>
                </c:pt>
                <c:pt idx="2">
                  <c:v>2.7215292022000002</c:v>
                </c:pt>
                <c:pt idx="3">
                  <c:v>2.6337447076</c:v>
                </c:pt>
                <c:pt idx="4">
                  <c:v>2.5459602128999999</c:v>
                </c:pt>
                <c:pt idx="5">
                  <c:v>2.4581757183000001</c:v>
                </c:pt>
                <c:pt idx="6">
                  <c:v>2.3703912236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74-4716-8D7C-1F847E2E5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65215"/>
        <c:axId val="1"/>
      </c:scatterChart>
      <c:catAx>
        <c:axId val="159716521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652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1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'202505'!$A$24:$A$136</c:f>
              <c:numCache>
                <c:formatCode>yyyy\-mm</c:formatCode>
                <c:ptCount val="11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</c:numCache>
            </c:numRef>
          </c:cat>
          <c:val>
            <c:numRef>
              <c:f>'202505'!$G$24:$G$136</c:f>
              <c:numCache>
                <c:formatCode>General</c:formatCode>
                <c:ptCount val="113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  <c:pt idx="112">
                  <c:v>2.354896535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6-4D95-8A27-DC2CCCD8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47935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A6-4D95-8A27-DC2CCCD8AFC8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A6-4D95-8A27-DC2CCCD8AFC8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A6-4D95-8A27-DC2CCCD8AFC8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A6-4D95-8A27-DC2CCCD8AFC8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A6-4D95-8A27-DC2CCCD8AFC8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CA6-4D95-8A27-DC2CCCD8AFC8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A6-4D95-8A27-DC2CCCD8AFC8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CA6-4D95-8A27-DC2CCCD8AFC8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CA6-4D95-8A27-DC2CCCD8AFC8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'202503'!$E$122:$E$129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'202503'!$H$122:$H$129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CA6-4D95-8A27-DC2CCCD8AFC8}"/>
            </c:ext>
          </c:extLst>
        </c:ser>
        <c:ser>
          <c:idx val="11"/>
          <c:order val="10"/>
          <c:tx>
            <c:v>24/11~25/05</c:v>
          </c:tx>
          <c:marker>
            <c:symbol val="none"/>
          </c:marker>
          <c:xVal>
            <c:numRef>
              <c:f>'202505'!$E$130:$E$136</c:f>
              <c:numCache>
                <c:formatCode>General</c:formatCode>
                <c:ptCount val="7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  <c:pt idx="6">
                  <c:v>113</c:v>
                </c:pt>
              </c:numCache>
            </c:numRef>
          </c:xVal>
          <c:yVal>
            <c:numRef>
              <c:f>'202505'!$H$130:$H$136</c:f>
              <c:numCache>
                <c:formatCode>General</c:formatCode>
                <c:ptCount val="7"/>
                <c:pt idx="0">
                  <c:v>2.9609199927000001</c:v>
                </c:pt>
                <c:pt idx="1">
                  <c:v>2.8556790584999998</c:v>
                </c:pt>
                <c:pt idx="2">
                  <c:v>2.7504381243</c:v>
                </c:pt>
                <c:pt idx="3">
                  <c:v>2.6451971901000002</c:v>
                </c:pt>
                <c:pt idx="4">
                  <c:v>2.539956256</c:v>
                </c:pt>
                <c:pt idx="5">
                  <c:v>2.4347153218000002</c:v>
                </c:pt>
                <c:pt idx="6">
                  <c:v>2.3294743875999999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CA6-4D95-8A27-DC2CCCD8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47935"/>
        <c:axId val="1"/>
      </c:scatterChart>
      <c:catAx>
        <c:axId val="15971479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479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9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'202505'!$V$48:$V$136</c:f>
              <c:numCache>
                <c:formatCode>yyyy\-mm</c:formatCode>
                <c:ptCount val="89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</c:numCache>
            </c:numRef>
          </c:cat>
          <c:val>
            <c:numRef>
              <c:f>'202505'!$AA$48:$AA$136</c:f>
              <c:numCache>
                <c:formatCode>General</c:formatCode>
                <c:ptCount val="89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  <c:pt idx="88">
                  <c:v>2.354896535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4-49D2-BE4C-29217290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4457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A4-49D2-BE4C-292172905114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A4-49D2-BE4C-292172905114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A4-49D2-BE4C-292172905114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A4-49D2-BE4C-292172905114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A4-49D2-BE4C-292172905114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A4-49D2-BE4C-292172905114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A4-49D2-BE4C-292172905114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7A4-49D2-BE4C-292172905114}"/>
            </c:ext>
          </c:extLst>
        </c:ser>
        <c:ser>
          <c:idx val="9"/>
          <c:order val="8"/>
          <c:tx>
            <c:strRef>
              <c:f>'202504'!$V$131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'202505'!$Y$131:$Y$136</c:f>
              <c:numCache>
                <c:formatCode>General</c:formatCode>
                <c:ptCount val="6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  <c:pt idx="5">
                  <c:v>89</c:v>
                </c:pt>
              </c:numCache>
            </c:numRef>
          </c:xVal>
          <c:yVal>
            <c:numRef>
              <c:f>'202505'!$AB$131:$AB$136</c:f>
              <c:numCache>
                <c:formatCode>General</c:formatCode>
                <c:ptCount val="6"/>
                <c:pt idx="0">
                  <c:v>2.9967054563</c:v>
                </c:pt>
                <c:pt idx="1">
                  <c:v>2.8491566027999999</c:v>
                </c:pt>
                <c:pt idx="2">
                  <c:v>2.7016077492999999</c:v>
                </c:pt>
                <c:pt idx="3">
                  <c:v>2.5540588956999999</c:v>
                </c:pt>
                <c:pt idx="4">
                  <c:v>2.4065100421999999</c:v>
                </c:pt>
                <c:pt idx="5">
                  <c:v>2.2589611886999998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7A4-49D2-BE4C-29217290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44575"/>
        <c:axId val="1"/>
      </c:scatterChart>
      <c:catAx>
        <c:axId val="15971445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445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1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'202504'!$A$24:$A$135</c:f>
              <c:numCache>
                <c:formatCode>yyyy\-mm</c:formatCode>
                <c:ptCount val="1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</c:numCache>
            </c:numRef>
          </c:cat>
          <c:val>
            <c:numRef>
              <c:f>'202504'!$G$24:$G$135</c:f>
              <c:numCache>
                <c:formatCode>General</c:formatCode>
                <c:ptCount val="112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  <c:pt idx="111">
                  <c:v>2.3112888620000001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A5-495B-A576-7BC78AC1A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26335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A5-495B-A576-7BC78AC1A81C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A5-495B-A576-7BC78AC1A81C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A5-495B-A576-7BC78AC1A81C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A5-495B-A576-7BC78AC1A81C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A5-495B-A576-7BC78AC1A81C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A5-495B-A576-7BC78AC1A81C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A5-495B-A576-7BC78AC1A81C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A5-495B-A576-7BC78AC1A81C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FA5-495B-A576-7BC78AC1A81C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'202503'!$E$122:$E$129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'202503'!$H$122:$H$129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FA5-495B-A576-7BC78AC1A81C}"/>
            </c:ext>
          </c:extLst>
        </c:ser>
        <c:ser>
          <c:idx val="11"/>
          <c:order val="10"/>
          <c:tx>
            <c:v>24/11~25/05</c:v>
          </c:tx>
          <c:marker>
            <c:symbol val="none"/>
          </c:marker>
          <c:xVal>
            <c:numRef>
              <c:f>'202504'!$E$130:$E$135</c:f>
              <c:numCache>
                <c:formatCode>General</c:formatCode>
                <c:ptCount val="6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112</c:v>
                </c:pt>
              </c:numCache>
            </c:numRef>
          </c:xVal>
          <c:yVal>
            <c:numRef>
              <c:f>'202504'!$H$130:$H$135</c:f>
              <c:numCache>
                <c:formatCode>General</c:formatCode>
                <c:ptCount val="6"/>
                <c:pt idx="0">
                  <c:v>2.9693940418000002</c:v>
                </c:pt>
                <c:pt idx="1">
                  <c:v>2.8590686781999999</c:v>
                </c:pt>
                <c:pt idx="2">
                  <c:v>2.7487433145</c:v>
                </c:pt>
                <c:pt idx="3">
                  <c:v>2.6384179508000001</c:v>
                </c:pt>
                <c:pt idx="4">
                  <c:v>2.5280925872000002</c:v>
                </c:pt>
                <c:pt idx="5">
                  <c:v>2.4177672234999998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FA5-495B-A576-7BC78AC1A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26335"/>
        <c:axId val="1"/>
      </c:scatterChart>
      <c:catAx>
        <c:axId val="15971263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263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9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'202504'!$V$48:$V$135</c:f>
              <c:numCache>
                <c:formatCode>yyyy\-mm</c:formatCode>
                <c:ptCount val="8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</c:numCache>
            </c:numRef>
          </c:cat>
          <c:val>
            <c:numRef>
              <c:f>'202504'!$AA$48:$AA$135</c:f>
              <c:numCache>
                <c:formatCode>General</c:formatCode>
                <c:ptCount val="88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  <c:pt idx="87">
                  <c:v>2.3112888620000001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3-4F33-AC39-DD58FE1FD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3497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3-4F33-AC39-DD58FE1FD5CC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3-4F33-AC39-DD58FE1FD5CC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43-4F33-AC39-DD58FE1FD5CC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43-4F33-AC39-DD58FE1FD5CC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43-4F33-AC39-DD58FE1FD5CC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43-4F33-AC39-DD58FE1FD5CC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43-4F33-AC39-DD58FE1FD5CC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none"/>
          </c:marker>
          <c:xVal>
            <c:numRef>
              <c:f>'202504'!$Y$122:$Y$130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'202504'!$AB$122:$AB$130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43-4F33-AC39-DD58FE1FD5CC}"/>
            </c:ext>
          </c:extLst>
        </c:ser>
        <c:ser>
          <c:idx val="9"/>
          <c:order val="8"/>
          <c:tx>
            <c:strRef>
              <c:f>'202504'!$V$131</c:f>
              <c:strCache>
                <c:ptCount val="1"/>
                <c:pt idx="0">
                  <c:v>2024-12</c:v>
                </c:pt>
              </c:strCache>
            </c:strRef>
          </c:tx>
          <c:marker>
            <c:symbol val="diamond"/>
            <c:size val="5"/>
          </c:marker>
          <c:xVal>
            <c:numRef>
              <c:f>'202504'!$Y$131:$Y$135</c:f>
              <c:numCache>
                <c:formatCode>General</c:formatCode>
                <c:ptCount val="5"/>
                <c:pt idx="0">
                  <c:v>84</c:v>
                </c:pt>
                <c:pt idx="1">
                  <c:v>85</c:v>
                </c:pt>
                <c:pt idx="2">
                  <c:v>86</c:v>
                </c:pt>
                <c:pt idx="3">
                  <c:v>87</c:v>
                </c:pt>
                <c:pt idx="4">
                  <c:v>88</c:v>
                </c:pt>
              </c:numCache>
            </c:numRef>
          </c:xVal>
          <c:yVal>
            <c:numRef>
              <c:f>'202504'!$AB$131:$AB$135</c:f>
              <c:numCache>
                <c:formatCode>General</c:formatCode>
                <c:ptCount val="5"/>
                <c:pt idx="0">
                  <c:v>3.0350795948</c:v>
                </c:pt>
                <c:pt idx="1">
                  <c:v>2.8587501373999999</c:v>
                </c:pt>
                <c:pt idx="2">
                  <c:v>2.6824206799999999</c:v>
                </c:pt>
                <c:pt idx="3">
                  <c:v>2.5060912225999998</c:v>
                </c:pt>
                <c:pt idx="4">
                  <c:v>2.3297617651999998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43-4F33-AC39-DD58FE1FD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34975"/>
        <c:axId val="1"/>
      </c:scatterChart>
      <c:catAx>
        <c:axId val="15971349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34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1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'202503'!$A$24:$A$134</c:f>
              <c:numCache>
                <c:formatCode>yyyy\-mm</c:formatCode>
                <c:ptCount val="11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</c:numCache>
            </c:numRef>
          </c:cat>
          <c:val>
            <c:numRef>
              <c:f>'202503'!$G$24:$G$134</c:f>
              <c:numCache>
                <c:formatCode>General</c:formatCode>
                <c:ptCount val="111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  <c:pt idx="110">
                  <c:v>2.3907252539999999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2-47F8-9763-8DF4433B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21535"/>
        <c:axId val="1"/>
      </c:lineChart>
      <c:scatterChart>
        <c:scatterStyle val="smoothMarker"/>
        <c:varyColors val="0"/>
        <c:ser>
          <c:idx val="0"/>
          <c:order val="0"/>
          <c:tx>
            <c:v>16/01~16/08</c:v>
          </c:tx>
          <c:marker>
            <c:symbol val="none"/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12-47F8-9763-8DF4433B2849}"/>
            </c:ext>
          </c:extLst>
        </c:ser>
        <c:ser>
          <c:idx val="1"/>
          <c:order val="1"/>
          <c:tx>
            <c:v>16/09~17/04</c:v>
          </c:tx>
          <c:marker>
            <c:symbol val="none"/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12-47F8-9763-8DF4433B2849}"/>
            </c:ext>
          </c:extLst>
        </c:ser>
        <c:ser>
          <c:idx val="2"/>
          <c:order val="2"/>
          <c:tx>
            <c:v>17/05~17/12</c:v>
          </c:tx>
          <c:marker>
            <c:symbol val="none"/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12-47F8-9763-8DF4433B2849}"/>
            </c:ext>
          </c:extLst>
        </c:ser>
        <c:ser>
          <c:idx val="3"/>
          <c:order val="3"/>
          <c:tx>
            <c:v>18/01~18/08</c:v>
          </c:tx>
          <c:marker>
            <c:symbol val="none"/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12-47F8-9763-8DF4433B2849}"/>
            </c:ext>
          </c:extLst>
        </c:ser>
        <c:ser>
          <c:idx val="4"/>
          <c:order val="4"/>
          <c:tx>
            <c:v>18/09~19/04</c:v>
          </c:tx>
          <c:marker>
            <c:symbol val="none"/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12-47F8-9763-8DF4433B2849}"/>
            </c:ext>
          </c:extLst>
        </c:ser>
        <c:ser>
          <c:idx val="5"/>
          <c:order val="5"/>
          <c:tx>
            <c:v>19/05~20/02</c:v>
          </c:tx>
          <c:marker>
            <c:symbol val="none"/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12-47F8-9763-8DF4433B2849}"/>
            </c:ext>
          </c:extLst>
        </c:ser>
        <c:ser>
          <c:idx val="6"/>
          <c:order val="6"/>
          <c:tx>
            <c:v>20/03~22/07</c:v>
          </c:tx>
          <c:marker>
            <c:symbol val="none"/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12-47F8-9763-8DF4433B2849}"/>
            </c:ext>
          </c:extLst>
        </c:ser>
        <c:ser>
          <c:idx val="7"/>
          <c:order val="7"/>
          <c:tx>
            <c:v>22/08~23/05</c:v>
          </c:tx>
          <c:marker>
            <c:symbol val="none"/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12-47F8-9763-8DF4433B2849}"/>
            </c:ext>
          </c:extLst>
        </c:ser>
        <c:ser>
          <c:idx val="9"/>
          <c:order val="8"/>
          <c:tx>
            <c:v>23/06~24/02</c:v>
          </c:tx>
          <c:marker>
            <c:symbol val="none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12-47F8-9763-8DF4433B2849}"/>
            </c:ext>
          </c:extLst>
        </c:ser>
        <c:ser>
          <c:idx val="10"/>
          <c:order val="9"/>
          <c:tx>
            <c:v>24/03~24/10</c:v>
          </c:tx>
          <c:marker>
            <c:symbol val="none"/>
          </c:marker>
          <c:xVal>
            <c:numRef>
              <c:f>'202503'!$E$122:$E$129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'202503'!$H$122:$H$129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12-47F8-9763-8DF4433B2849}"/>
            </c:ext>
          </c:extLst>
        </c:ser>
        <c:ser>
          <c:idx val="11"/>
          <c:order val="10"/>
          <c:tx>
            <c:v>24/11~25/03</c:v>
          </c:tx>
          <c:marker>
            <c:symbol val="none"/>
          </c:marker>
          <c:xVal>
            <c:numRef>
              <c:f>'202503'!$E$130:$E$134</c:f>
              <c:numCache>
                <c:formatCode>General</c:formatCode>
                <c:ptCount val="5"/>
                <c:pt idx="0">
                  <c:v>107</c:v>
                </c:pt>
                <c:pt idx="1">
                  <c:v>108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</c:numCache>
            </c:numRef>
          </c:xVal>
          <c:yVal>
            <c:numRef>
              <c:f>'202503'!$H$130:$H$134</c:f>
              <c:numCache>
                <c:formatCode>General</c:formatCode>
                <c:ptCount val="5"/>
                <c:pt idx="0">
                  <c:v>2.9268026971999999</c:v>
                </c:pt>
                <c:pt idx="1">
                  <c:v>2.8484208419999999</c:v>
                </c:pt>
                <c:pt idx="2">
                  <c:v>2.7700389867999999</c:v>
                </c:pt>
                <c:pt idx="3">
                  <c:v>2.6916571316</c:v>
                </c:pt>
                <c:pt idx="4">
                  <c:v>2.6132752764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E12-47F8-9763-8DF4433B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21535"/>
        <c:axId val="1"/>
      </c:scatterChart>
      <c:catAx>
        <c:axId val="15971215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215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'202503'!$V$48:$V$134</c:f>
              <c:numCache>
                <c:formatCode>yyyy\-mm</c:formatCode>
                <c:ptCount val="8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</c:numCache>
            </c:numRef>
          </c:cat>
          <c:val>
            <c:numRef>
              <c:f>'202503'!$AA$48:$AA$134</c:f>
              <c:numCache>
                <c:formatCode>General</c:formatCode>
                <c:ptCount val="87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  <c:pt idx="86">
                  <c:v>2.3907252539999999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20-4226-9024-82C40A5FB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1721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20-4226-9024-82C40A5FB4C2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20-4226-9024-82C40A5FB4C2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20-4226-9024-82C40A5FB4C2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20-4226-9024-82C40A5FB4C2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20-4226-9024-82C40A5FB4C2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20-4226-9024-82C40A5FB4C2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20-4226-9024-82C40A5FB4C2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'202503'!$Y$122:$Y$134</c:f>
              <c:numCache>
                <c:formatCode>General</c:formatCode>
                <c:ptCount val="13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  <c:pt idx="9">
                  <c:v>84</c:v>
                </c:pt>
                <c:pt idx="10">
                  <c:v>85</c:v>
                </c:pt>
                <c:pt idx="11">
                  <c:v>86</c:v>
                </c:pt>
                <c:pt idx="12">
                  <c:v>87</c:v>
                </c:pt>
              </c:numCache>
            </c:numRef>
          </c:xVal>
          <c:yVal>
            <c:numRef>
              <c:f>'202503'!$AB$122:$AB$134</c:f>
              <c:numCache>
                <c:formatCode>General</c:formatCode>
                <c:ptCount val="13"/>
                <c:pt idx="0">
                  <c:v>3.2303974264000002</c:v>
                </c:pt>
                <c:pt idx="1">
                  <c:v>3.1713490289999999</c:v>
                </c:pt>
                <c:pt idx="2">
                  <c:v>3.1123006316000001</c:v>
                </c:pt>
                <c:pt idx="3">
                  <c:v>3.0532522342999999</c:v>
                </c:pt>
                <c:pt idx="4">
                  <c:v>2.9942038369000001</c:v>
                </c:pt>
                <c:pt idx="5">
                  <c:v>2.9351554394999999</c:v>
                </c:pt>
                <c:pt idx="6">
                  <c:v>2.8761070422000001</c:v>
                </c:pt>
                <c:pt idx="7">
                  <c:v>2.8170586447999999</c:v>
                </c:pt>
                <c:pt idx="8">
                  <c:v>2.7580102474000001</c:v>
                </c:pt>
                <c:pt idx="9">
                  <c:v>2.6989618499999999</c:v>
                </c:pt>
                <c:pt idx="10">
                  <c:v>2.6399134527000001</c:v>
                </c:pt>
                <c:pt idx="11">
                  <c:v>2.5808650552999999</c:v>
                </c:pt>
                <c:pt idx="12">
                  <c:v>2.5218166579000001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20-4226-9024-82C40A5FB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17215"/>
        <c:axId val="1"/>
      </c:scatterChart>
      <c:catAx>
        <c:axId val="159711721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172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0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'202502'!$A$24:$A$133</c:f>
              <c:numCache>
                <c:formatCode>yyyy\-mm</c:formatCode>
                <c:ptCount val="11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</c:numCache>
            </c:numRef>
          </c:cat>
          <c:val>
            <c:numRef>
              <c:f>'202502'!$G$24:$G$133</c:f>
              <c:numCache>
                <c:formatCode>General</c:formatCode>
                <c:ptCount val="110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  <c:pt idx="109">
                  <c:v>2.8215489520000001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8-4750-96EC-821097B3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78553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8-4750-96EC-821097B32684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8-4750-96EC-821097B32684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F8-4750-96EC-821097B32684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F8-4750-96EC-821097B32684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F8-4750-96EC-821097B32684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F8-4750-96EC-821097B32684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F8-4750-96EC-821097B32684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F8-4750-96EC-821097B32684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F8-4750-96EC-821097B32684}"/>
            </c:ext>
          </c:extLst>
        </c:ser>
        <c:ser>
          <c:idx val="10"/>
          <c:order val="9"/>
          <c:tx>
            <c:v>24/03~25/02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'202502'!$E$122:$E$133</c:f>
              <c:numCache>
                <c:formatCode>General</c:formatCode>
                <c:ptCount val="12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  <c:pt idx="8">
                  <c:v>107</c:v>
                </c:pt>
                <c:pt idx="9">
                  <c:v>108</c:v>
                </c:pt>
                <c:pt idx="10">
                  <c:v>109</c:v>
                </c:pt>
                <c:pt idx="11">
                  <c:v>110</c:v>
                </c:pt>
              </c:numCache>
            </c:numRef>
          </c:xVal>
          <c:yVal>
            <c:numRef>
              <c:f>'202502'!$H$122:$H$133</c:f>
              <c:numCache>
                <c:formatCode>General</c:formatCode>
                <c:ptCount val="12"/>
                <c:pt idx="0">
                  <c:v>3.2085488591</c:v>
                </c:pt>
                <c:pt idx="1">
                  <c:v>3.1554591619000001</c:v>
                </c:pt>
                <c:pt idx="2">
                  <c:v>3.1023694647000002</c:v>
                </c:pt>
                <c:pt idx="3">
                  <c:v>3.0492797674999998</c:v>
                </c:pt>
                <c:pt idx="4">
                  <c:v>2.9961900703</c:v>
                </c:pt>
                <c:pt idx="5">
                  <c:v>2.9431003731000001</c:v>
                </c:pt>
                <c:pt idx="6">
                  <c:v>2.8900106759000002</c:v>
                </c:pt>
                <c:pt idx="7">
                  <c:v>2.8369209786999998</c:v>
                </c:pt>
                <c:pt idx="8">
                  <c:v>2.7838312814999999</c:v>
                </c:pt>
                <c:pt idx="9">
                  <c:v>2.7307415843</c:v>
                </c:pt>
                <c:pt idx="10">
                  <c:v>2.6776518871000001</c:v>
                </c:pt>
                <c:pt idx="11">
                  <c:v>2.6245621898999998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0F8-4750-96EC-821097B3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785535"/>
        <c:axId val="1"/>
      </c:scatterChart>
      <c:catAx>
        <c:axId val="15977855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7855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'202502'!$V$48:$V$133</c:f>
              <c:numCache>
                <c:formatCode>yyyy\-mm</c:formatCode>
                <c:ptCount val="8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</c:numCache>
            </c:numRef>
          </c:cat>
          <c:val>
            <c:numRef>
              <c:f>'202502'!$AA$48:$AA$133</c:f>
              <c:numCache>
                <c:formatCode>General</c:formatCode>
                <c:ptCount val="86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  <c:pt idx="85">
                  <c:v>2.8215489520000001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3-4BEB-8D0F-2E413695A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0713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3-4BEB-8D0F-2E413695A910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F3-4BEB-8D0F-2E413695A910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F3-4BEB-8D0F-2E413695A910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F3-4BEB-8D0F-2E413695A910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F3-4BEB-8D0F-2E413695A910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BF3-4BEB-8D0F-2E413695A910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F3-4BEB-8D0F-2E413695A910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'202502'!$Y$122:$Y$133</c:f>
              <c:numCache>
                <c:formatCode>General</c:formatCode>
                <c:ptCount val="12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  <c:pt idx="9">
                  <c:v>84</c:v>
                </c:pt>
                <c:pt idx="10">
                  <c:v>85</c:v>
                </c:pt>
                <c:pt idx="11">
                  <c:v>86</c:v>
                </c:pt>
              </c:numCache>
            </c:numRef>
          </c:xVal>
          <c:yVal>
            <c:numRef>
              <c:f>'202502'!$AB$122:$AB$133</c:f>
              <c:numCache>
                <c:formatCode>General</c:formatCode>
                <c:ptCount val="12"/>
                <c:pt idx="0">
                  <c:v>3.2085488591</c:v>
                </c:pt>
                <c:pt idx="1">
                  <c:v>3.1554591619000001</c:v>
                </c:pt>
                <c:pt idx="2">
                  <c:v>3.1023694647000002</c:v>
                </c:pt>
                <c:pt idx="3">
                  <c:v>3.0492797674999998</c:v>
                </c:pt>
                <c:pt idx="4">
                  <c:v>2.9961900703</c:v>
                </c:pt>
                <c:pt idx="5">
                  <c:v>2.9431003731000001</c:v>
                </c:pt>
                <c:pt idx="6">
                  <c:v>2.8900106759000002</c:v>
                </c:pt>
                <c:pt idx="7">
                  <c:v>2.8369209786999998</c:v>
                </c:pt>
                <c:pt idx="8">
                  <c:v>2.7838312814999999</c:v>
                </c:pt>
                <c:pt idx="9">
                  <c:v>2.7307415843</c:v>
                </c:pt>
                <c:pt idx="10">
                  <c:v>2.6776518871000001</c:v>
                </c:pt>
                <c:pt idx="11">
                  <c:v>2.6245621898999998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BF3-4BEB-8D0F-2E413695A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07135"/>
        <c:axId val="1"/>
      </c:scatterChart>
      <c:catAx>
        <c:axId val="15971071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1071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0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'202501'!$A$24:$A$132</c:f>
              <c:numCache>
                <c:formatCode>yyyy\-mm</c:formatCode>
                <c:ptCount val="10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</c:numCache>
            </c:numRef>
          </c:cat>
          <c:val>
            <c:numRef>
              <c:f>'202501'!$G$24:$G$132</c:f>
              <c:numCache>
                <c:formatCode>General</c:formatCode>
                <c:ptCount val="109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  <c:pt idx="108">
                  <c:v>3.000483112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49-4D56-967D-C6D4D5440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77977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49-4D56-967D-C6D4D5440D67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49-4D56-967D-C6D4D5440D67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49-4D56-967D-C6D4D5440D67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49-4D56-967D-C6D4D5440D67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49-4D56-967D-C6D4D5440D67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49-4D56-967D-C6D4D5440D67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A49-4D56-967D-C6D4D5440D67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A49-4D56-967D-C6D4D5440D67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A49-4D56-967D-C6D4D5440D67}"/>
            </c:ext>
          </c:extLst>
        </c:ser>
        <c:ser>
          <c:idx val="10"/>
          <c:order val="9"/>
          <c:tx>
            <c:v>24/03~25/01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'202501'!$E$122:$E$132</c:f>
              <c:numCache>
                <c:formatCode>General</c:formatCode>
                <c:ptCount val="11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  <c:pt idx="8">
                  <c:v>107</c:v>
                </c:pt>
                <c:pt idx="9">
                  <c:v>108</c:v>
                </c:pt>
                <c:pt idx="10">
                  <c:v>109</c:v>
                </c:pt>
              </c:numCache>
            </c:numRef>
          </c:xVal>
          <c:yVal>
            <c:numRef>
              <c:f>'202501'!$H$122:$H$132</c:f>
              <c:numCache>
                <c:formatCode>General</c:formatCode>
                <c:ptCount val="11"/>
                <c:pt idx="0">
                  <c:v>3.2443646340000001</c:v>
                </c:pt>
                <c:pt idx="1">
                  <c:v>3.1805302043000001</c:v>
                </c:pt>
                <c:pt idx="2">
                  <c:v>3.1166957747000001</c:v>
                </c:pt>
                <c:pt idx="3">
                  <c:v>3.0528613450000002</c:v>
                </c:pt>
                <c:pt idx="4">
                  <c:v>2.9890269153000002</c:v>
                </c:pt>
                <c:pt idx="5">
                  <c:v>2.9251924855999998</c:v>
                </c:pt>
                <c:pt idx="6">
                  <c:v>2.8613580559999998</c:v>
                </c:pt>
                <c:pt idx="7">
                  <c:v>2.7975236262999998</c:v>
                </c:pt>
                <c:pt idx="8">
                  <c:v>2.7336891965999999</c:v>
                </c:pt>
                <c:pt idx="9">
                  <c:v>2.6698547668999999</c:v>
                </c:pt>
                <c:pt idx="10">
                  <c:v>2.6060203372999999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A49-4D56-967D-C6D4D5440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779775"/>
        <c:axId val="1"/>
      </c:scatterChart>
      <c:catAx>
        <c:axId val="15977797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7797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'202501'!$V$48:$V$132</c:f>
              <c:numCache>
                <c:formatCode>yyyy\-mm</c:formatCode>
                <c:ptCount val="8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</c:numCache>
            </c:numRef>
          </c:cat>
          <c:val>
            <c:numRef>
              <c:f>'202501'!$AA$48:$AA$132</c:f>
              <c:numCache>
                <c:formatCode>General</c:formatCode>
                <c:ptCount val="85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  <c:pt idx="84">
                  <c:v>3.000483112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B-487B-8B28-C15BC2D3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78121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6B-487B-8B28-C15BC2D31B96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6B-487B-8B28-C15BC2D31B96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6B-487B-8B28-C15BC2D31B96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6B-487B-8B28-C15BC2D31B96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6B-487B-8B28-C15BC2D31B96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6B-487B-8B28-C15BC2D31B96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6B-487B-8B28-C15BC2D31B96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'202501'!$Y$122:$Y$132</c:f>
              <c:numCache>
                <c:formatCode>General</c:formatCode>
                <c:ptCount val="11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  <c:pt idx="9">
                  <c:v>84</c:v>
                </c:pt>
                <c:pt idx="10">
                  <c:v>85</c:v>
                </c:pt>
              </c:numCache>
            </c:numRef>
          </c:xVal>
          <c:yVal>
            <c:numRef>
              <c:f>'202501'!$AB$122:$AB$132</c:f>
              <c:numCache>
                <c:formatCode>General</c:formatCode>
                <c:ptCount val="11"/>
                <c:pt idx="0">
                  <c:v>3.2443646340000001</c:v>
                </c:pt>
                <c:pt idx="1">
                  <c:v>3.1805302043000001</c:v>
                </c:pt>
                <c:pt idx="2">
                  <c:v>3.1166957747000001</c:v>
                </c:pt>
                <c:pt idx="3">
                  <c:v>3.0528613450000002</c:v>
                </c:pt>
                <c:pt idx="4">
                  <c:v>2.9890269153000002</c:v>
                </c:pt>
                <c:pt idx="5">
                  <c:v>2.9251924855999998</c:v>
                </c:pt>
                <c:pt idx="6">
                  <c:v>2.8613580559999998</c:v>
                </c:pt>
                <c:pt idx="7">
                  <c:v>2.7975236262999998</c:v>
                </c:pt>
                <c:pt idx="8">
                  <c:v>2.7336891965999999</c:v>
                </c:pt>
                <c:pt idx="9">
                  <c:v>2.6698547668999999</c:v>
                </c:pt>
                <c:pt idx="10">
                  <c:v>2.6060203372999999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66B-487B-8B28-C15BC2D3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781215"/>
        <c:axId val="1"/>
      </c:scatterChart>
      <c:catAx>
        <c:axId val="159778121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7812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0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'202412'!$A$24:$A$131</c:f>
              <c:numCache>
                <c:formatCode>yyyy\-mm</c:formatCode>
                <c:ptCount val="10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</c:numCache>
            </c:numRef>
          </c:cat>
          <c:val>
            <c:numRef>
              <c:f>'202412'!$G$24:$G$131</c:f>
              <c:numCache>
                <c:formatCode>General</c:formatCode>
                <c:ptCount val="108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  <c:pt idx="107">
                  <c:v>2.8880572199999999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B-4A48-A580-D351D8A62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77113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B-4A48-A580-D351D8A62F0E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B-4A48-A580-D351D8A62F0E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AB-4A48-A580-D351D8A62F0E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AB-4A48-A580-D351D8A62F0E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AB-4A48-A580-D351D8A62F0E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AB-4A48-A580-D351D8A62F0E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AB-4A48-A580-D351D8A62F0E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1AB-4A48-A580-D351D8A62F0E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AB-4A48-A580-D351D8A62F0E}"/>
            </c:ext>
          </c:extLst>
        </c:ser>
        <c:ser>
          <c:idx val="10"/>
          <c:order val="9"/>
          <c:tx>
            <c:v>24/03~24/11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'202412'!$E$122:$E$131</c:f>
              <c:numCache>
                <c:formatCode>General</c:formatCode>
                <c:ptCount val="10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  <c:pt idx="8">
                  <c:v>107</c:v>
                </c:pt>
                <c:pt idx="9">
                  <c:v>108</c:v>
                </c:pt>
              </c:numCache>
            </c:numRef>
          </c:xVal>
          <c:yVal>
            <c:numRef>
              <c:f>'202412'!$H$122:$H$131</c:f>
              <c:numCache>
                <c:formatCode>General</c:formatCode>
                <c:ptCount val="10"/>
                <c:pt idx="0">
                  <c:v>3.3232571889</c:v>
                </c:pt>
                <c:pt idx="1">
                  <c:v>3.2331252410000002</c:v>
                </c:pt>
                <c:pt idx="2">
                  <c:v>3.142993293</c:v>
                </c:pt>
                <c:pt idx="3">
                  <c:v>3.0528613450000002</c:v>
                </c:pt>
                <c:pt idx="4">
                  <c:v>2.9627293969999999</c:v>
                </c:pt>
                <c:pt idx="5">
                  <c:v>2.8725974490000001</c:v>
                </c:pt>
                <c:pt idx="6">
                  <c:v>2.7824655009999999</c:v>
                </c:pt>
                <c:pt idx="7">
                  <c:v>2.6923335530000001</c:v>
                </c:pt>
                <c:pt idx="8">
                  <c:v>2.6022016049999999</c:v>
                </c:pt>
                <c:pt idx="9">
                  <c:v>2.5120696571000001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1AB-4A48-A580-D351D8A62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771135"/>
        <c:axId val="1"/>
      </c:scatterChart>
      <c:catAx>
        <c:axId val="15977711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7711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'202412'!$V$48:$V$131</c:f>
              <c:numCache>
                <c:formatCode>yyyy\-mm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cat>
          <c:val>
            <c:numRef>
              <c:f>'202412'!$AA$48:$AA$131</c:f>
              <c:numCache>
                <c:formatCode>General</c:formatCode>
                <c:ptCount val="84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  <c:pt idx="83">
                  <c:v>2.8880572199999999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8-40A0-A1C7-B7EC86398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76249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B8-40A0-A1C7-B7EC86398549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B8-40A0-A1C7-B7EC86398549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B8-40A0-A1C7-B7EC86398549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B8-40A0-A1C7-B7EC86398549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B8-40A0-A1C7-B7EC86398549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B8-40A0-A1C7-B7EC86398549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B8-40A0-A1C7-B7EC86398549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'202412'!$Y$122:$Y$131</c:f>
              <c:numCache>
                <c:formatCode>General</c:formatCode>
                <c:ptCount val="10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  <c:pt idx="9">
                  <c:v>84</c:v>
                </c:pt>
              </c:numCache>
            </c:numRef>
          </c:xVal>
          <c:yVal>
            <c:numRef>
              <c:f>'202412'!$AB$122:$AB$131</c:f>
              <c:numCache>
                <c:formatCode>General</c:formatCode>
                <c:ptCount val="10"/>
                <c:pt idx="0">
                  <c:v>3.3232571889</c:v>
                </c:pt>
                <c:pt idx="1">
                  <c:v>3.2331252410000002</c:v>
                </c:pt>
                <c:pt idx="2">
                  <c:v>3.142993293</c:v>
                </c:pt>
                <c:pt idx="3">
                  <c:v>3.0528613450000002</c:v>
                </c:pt>
                <c:pt idx="4">
                  <c:v>2.9627293969999999</c:v>
                </c:pt>
                <c:pt idx="5">
                  <c:v>2.8725974490000001</c:v>
                </c:pt>
                <c:pt idx="6">
                  <c:v>2.7824655009999999</c:v>
                </c:pt>
                <c:pt idx="7">
                  <c:v>2.6923335530000001</c:v>
                </c:pt>
                <c:pt idx="8">
                  <c:v>2.6022016049999999</c:v>
                </c:pt>
                <c:pt idx="9">
                  <c:v>2.5120696571000001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B8-40A0-A1C7-B7EC86398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762495"/>
        <c:axId val="1"/>
      </c:scatterChart>
      <c:catAx>
        <c:axId val="159776249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77624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0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'202411'!$A$24:$A$130</c:f>
              <c:numCache>
                <c:formatCode>yyyy\-mm</c:formatCode>
                <c:ptCount val="10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</c:numCache>
            </c:numRef>
          </c:cat>
          <c:val>
            <c:numRef>
              <c:f>'202411'!$G$24:$G$130</c:f>
              <c:numCache>
                <c:formatCode>General</c:formatCode>
                <c:ptCount val="107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  <c:pt idx="106">
                  <c:v>2.7493803959999998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F3-4A0D-8229-A0776B17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84033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F3-4A0D-8229-A0776B173EB0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F3-4A0D-8229-A0776B173EB0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F3-4A0D-8229-A0776B173EB0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F3-4A0D-8229-A0776B173EB0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F3-4A0D-8229-A0776B173EB0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F3-4A0D-8229-A0776B173EB0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F3-4A0D-8229-A0776B173EB0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F3-4A0D-8229-A0776B173EB0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F3-4A0D-8229-A0776B173EB0}"/>
            </c:ext>
          </c:extLst>
        </c:ser>
        <c:ser>
          <c:idx val="10"/>
          <c:order val="9"/>
          <c:tx>
            <c:v>24/03~24/11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'202411'!$E$122:$E$130</c:f>
              <c:numCache>
                <c:formatCode>General</c:formatCode>
                <c:ptCount val="9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  <c:pt idx="8">
                  <c:v>107</c:v>
                </c:pt>
              </c:numCache>
            </c:numRef>
          </c:xVal>
          <c:yVal>
            <c:numRef>
              <c:f>'202411'!$H$122:$H$130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F3-4A0D-8229-A0776B17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40335"/>
        <c:axId val="1"/>
      </c:scatterChart>
      <c:catAx>
        <c:axId val="15988403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8403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'202411'!$V$48:$V$130</c:f>
              <c:numCache>
                <c:formatCode>yyyy\-mm</c:formatCode>
                <c:ptCount val="83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</c:numCache>
            </c:numRef>
          </c:cat>
          <c:val>
            <c:numRef>
              <c:f>'202411'!$AA$48:$AA$130</c:f>
              <c:numCache>
                <c:formatCode>General</c:formatCode>
                <c:ptCount val="83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  <c:pt idx="82">
                  <c:v>2.7493803959999998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7-491D-98AC-315D5118B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84561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7-491D-98AC-315D5118BD39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57-491D-98AC-315D5118BD39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7-491D-98AC-315D5118BD39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57-491D-98AC-315D5118BD39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57-491D-98AC-315D5118BD39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57-491D-98AC-315D5118BD39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57-491D-98AC-315D5118BD39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'202411'!$Y$122:$Y$130</c:f>
              <c:numCache>
                <c:formatCode>General</c:formatCode>
                <c:ptCount val="9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</c:numCache>
            </c:numRef>
          </c:xVal>
          <c:yVal>
            <c:numRef>
              <c:f>'202411'!$AB$122:$AB$130</c:f>
              <c:numCache>
                <c:formatCode>General</c:formatCode>
                <c:ptCount val="9"/>
                <c:pt idx="0">
                  <c:v>3.4068099806999999</c:v>
                </c:pt>
                <c:pt idx="1">
                  <c:v>3.2853457358</c:v>
                </c:pt>
                <c:pt idx="2">
                  <c:v>3.1638814909000001</c:v>
                </c:pt>
                <c:pt idx="3">
                  <c:v>3.0424172459999999</c:v>
                </c:pt>
                <c:pt idx="4">
                  <c:v>2.9209530011</c:v>
                </c:pt>
                <c:pt idx="5">
                  <c:v>2.7994887562000002</c:v>
                </c:pt>
                <c:pt idx="6">
                  <c:v>2.6780245112999999</c:v>
                </c:pt>
                <c:pt idx="7">
                  <c:v>2.5565602664</c:v>
                </c:pt>
                <c:pt idx="8">
                  <c:v>2.4350960215000002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57-491D-98AC-315D5118B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45615"/>
        <c:axId val="1"/>
      </c:scatterChart>
      <c:catAx>
        <c:axId val="159884561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8456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0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'202410'!$A$24:$A$129</c:f>
              <c:numCache>
                <c:formatCode>yyyy\-mm</c:formatCode>
                <c:ptCount val="106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</c:numCache>
            </c:numRef>
          </c:cat>
          <c:val>
            <c:numRef>
              <c:f>'202410'!$G$24:$G$129</c:f>
              <c:numCache>
                <c:formatCode>General</c:formatCode>
                <c:ptCount val="106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  <c:pt idx="105">
                  <c:v>2.597904905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1-4D2A-A041-C24702567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82113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1-4D2A-A041-C24702567CB6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B1-4D2A-A041-C24702567CB6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B1-4D2A-A041-C24702567CB6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B1-4D2A-A041-C24702567CB6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B1-4D2A-A041-C24702567CB6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AB1-4D2A-A041-C24702567CB6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AB1-4D2A-A041-C24702567CB6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AB1-4D2A-A041-C24702567CB6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AB1-4D2A-A041-C24702567CB6}"/>
            </c:ext>
          </c:extLst>
        </c:ser>
        <c:ser>
          <c:idx val="10"/>
          <c:order val="9"/>
          <c:tx>
            <c:v>24/03~24/10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'202410'!$E$122:$E$129</c:f>
              <c:numCache>
                <c:formatCode>General</c:formatCode>
                <c:ptCount val="8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</c:numCache>
            </c:numRef>
          </c:xVal>
          <c:yVal>
            <c:numRef>
              <c:f>'202410'!$H$122:$H$129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AB1-4D2A-A041-C24702567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21135"/>
        <c:axId val="1"/>
      </c:scatterChart>
      <c:catAx>
        <c:axId val="15988211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8211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'202410'!$V$48:$V$129</c:f>
              <c:numCache>
                <c:formatCode>yyyy\-mm</c:formatCode>
                <c:ptCount val="8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</c:numCache>
            </c:numRef>
          </c:cat>
          <c:val>
            <c:numRef>
              <c:f>'202410'!$AA$48:$AA$129</c:f>
              <c:numCache>
                <c:formatCode>General</c:formatCode>
                <c:ptCount val="82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  <c:pt idx="81">
                  <c:v>2.597904905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8-4357-86F6-1C51D614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82881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B8-4357-86F6-1C51D614CBA2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B8-4357-86F6-1C51D614CBA2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B8-4357-86F6-1C51D614CBA2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B8-4357-86F6-1C51D614CBA2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B8-4357-86F6-1C51D614CBA2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BB8-4357-86F6-1C51D614CBA2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BB8-4357-86F6-1C51D614CBA2}"/>
            </c:ext>
          </c:extLst>
        </c:ser>
        <c:ser>
          <c:idx val="8"/>
          <c:order val="7"/>
          <c:tx>
            <c:strRef>
              <c:f>'202410'!$V$122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'202410'!$Y$122:$Y$129</c:f>
              <c:numCache>
                <c:formatCode>General</c:formatCode>
                <c:ptCount val="8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</c:numCache>
            </c:numRef>
          </c:xVal>
          <c:yVal>
            <c:numRef>
              <c:f>'202410'!$AB$122:$AB$129</c:f>
              <c:numCache>
                <c:formatCode>General</c:formatCode>
                <c:ptCount val="8"/>
                <c:pt idx="0">
                  <c:v>3.4853810743000002</c:v>
                </c:pt>
                <c:pt idx="1">
                  <c:v>3.3302435036000002</c:v>
                </c:pt>
                <c:pt idx="2">
                  <c:v>3.1751059329000002</c:v>
                </c:pt>
                <c:pt idx="3">
                  <c:v>3.0199683621000002</c:v>
                </c:pt>
                <c:pt idx="4">
                  <c:v>2.8648307914000002</c:v>
                </c:pt>
                <c:pt idx="5">
                  <c:v>2.7096932206000002</c:v>
                </c:pt>
                <c:pt idx="6">
                  <c:v>2.5545556499000002</c:v>
                </c:pt>
                <c:pt idx="7">
                  <c:v>2.3994180792000002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BB8-4357-86F6-1C51D614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28815"/>
        <c:axId val="1"/>
      </c:scatterChart>
      <c:catAx>
        <c:axId val="159882881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8288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0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'202409'!$A$24:$A$128</c:f>
              <c:numCache>
                <c:formatCode>yyyy\-mm</c:formatCode>
                <c:ptCount val="10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</c:numCache>
            </c:numRef>
          </c:cat>
          <c:val>
            <c:numRef>
              <c:f>'202409'!$G$24:$G$128</c:f>
              <c:numCache>
                <c:formatCode>General</c:formatCode>
                <c:ptCount val="105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  <c:pt idx="104">
                  <c:v>2.440633031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B-4A89-8185-E5B7F487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81489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FB-4A89-8185-E5B7F4879516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FB-4A89-8185-E5B7F4879516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FB-4A89-8185-E5B7F4879516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FB-4A89-8185-E5B7F4879516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FB-4A89-8185-E5B7F4879516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9FB-4A89-8185-E5B7F4879516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9FB-4A89-8185-E5B7F4879516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9FB-4A89-8185-E5B7F4879516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9FB-4A89-8185-E5B7F4879516}"/>
            </c:ext>
          </c:extLst>
        </c:ser>
        <c:ser>
          <c:idx val="10"/>
          <c:order val="9"/>
          <c:tx>
            <c:v>24/03~24/09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'202409'!$E$122:$E$128</c:f>
              <c:numCache>
                <c:formatCode>General</c:formatCode>
                <c:ptCount val="7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</c:numCache>
            </c:numRef>
          </c:xVal>
          <c:yVal>
            <c:numRef>
              <c:f>'202409'!$H$122:$H$128</c:f>
              <c:numCache>
                <c:formatCode>General</c:formatCode>
                <c:ptCount val="7"/>
                <c:pt idx="0">
                  <c:v>3.5420915960000001</c:v>
                </c:pt>
                <c:pt idx="1">
                  <c:v>3.3585987643999999</c:v>
                </c:pt>
                <c:pt idx="2">
                  <c:v>3.1751059329000002</c:v>
                </c:pt>
                <c:pt idx="3">
                  <c:v>2.9916131013</c:v>
                </c:pt>
                <c:pt idx="4">
                  <c:v>2.8081202696999998</c:v>
                </c:pt>
                <c:pt idx="5">
                  <c:v>2.6246274381000001</c:v>
                </c:pt>
                <c:pt idx="6">
                  <c:v>2.4411346065999999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9FB-4A89-8185-E5B7F487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14895"/>
        <c:axId val="1"/>
      </c:scatterChart>
      <c:catAx>
        <c:axId val="159881489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8148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'202409'!$V$48:$V$128</c:f>
              <c:numCache>
                <c:formatCode>yyyy\-mm</c:formatCode>
                <c:ptCount val="8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</c:numCache>
            </c:numRef>
          </c:cat>
          <c:val>
            <c:numRef>
              <c:f>'202409'!$AA$48:$AA$128</c:f>
              <c:numCache>
                <c:formatCode>General</c:formatCode>
                <c:ptCount val="81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  <c:pt idx="80">
                  <c:v>2.440633031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D-4388-8230-D2B544E19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82977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9D-4388-8230-D2B544E1980D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9D-4388-8230-D2B544E1980D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9D-4388-8230-D2B544E1980D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9D-4388-8230-D2B544E1980D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9D-4388-8230-D2B544E1980D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9D-4388-8230-D2B544E1980D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9D-4388-8230-D2B544E1980D}"/>
            </c:ext>
          </c:extLst>
        </c:ser>
        <c:ser>
          <c:idx val="8"/>
          <c:order val="7"/>
          <c:tx>
            <c:strRef>
              <c:f>'202407'!$V$122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'202409'!$Y$122:$Y$128</c:f>
              <c:numCache>
                <c:formatCode>General</c:formatCode>
                <c:ptCount val="7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</c:numCache>
            </c:numRef>
          </c:xVal>
          <c:yVal>
            <c:numRef>
              <c:f>'202409'!$AB$122:$AB$128</c:f>
              <c:numCache>
                <c:formatCode>General</c:formatCode>
                <c:ptCount val="7"/>
                <c:pt idx="0">
                  <c:v>3.5420915960000001</c:v>
                </c:pt>
                <c:pt idx="1">
                  <c:v>3.3585987643999999</c:v>
                </c:pt>
                <c:pt idx="2">
                  <c:v>3.1751059329000002</c:v>
                </c:pt>
                <c:pt idx="3">
                  <c:v>2.9916131013</c:v>
                </c:pt>
                <c:pt idx="4">
                  <c:v>2.8081202696999998</c:v>
                </c:pt>
                <c:pt idx="5">
                  <c:v>2.6246274381000001</c:v>
                </c:pt>
                <c:pt idx="6">
                  <c:v>2.4411346065999999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9D-4388-8230-D2B544E19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29775"/>
        <c:axId val="1"/>
      </c:scatterChart>
      <c:catAx>
        <c:axId val="15988297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8297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0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'202408'!$A$24:$A$127</c:f>
              <c:numCache>
                <c:formatCode>yyyy\-mm</c:formatCode>
                <c:ptCount val="10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</c:numCache>
            </c:numRef>
          </c:cat>
          <c:val>
            <c:numRef>
              <c:f>'202408'!$G$24:$G$127</c:f>
              <c:numCache>
                <c:formatCode>General</c:formatCode>
                <c:ptCount val="104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  <c:pt idx="103">
                  <c:v>2.5307302960000002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3-4C74-B38C-2B9B6EF1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80817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C3-4C74-B38C-2B9B6EF1BB16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C3-4C74-B38C-2B9B6EF1BB16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C3-4C74-B38C-2B9B6EF1BB16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C3-4C74-B38C-2B9B6EF1BB16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C3-4C74-B38C-2B9B6EF1BB16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C3-4C74-B38C-2B9B6EF1BB16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C3-4C74-B38C-2B9B6EF1BB16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C3-4C74-B38C-2B9B6EF1BB16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C3-4C74-B38C-2B9B6EF1BB16}"/>
            </c:ext>
          </c:extLst>
        </c:ser>
        <c:ser>
          <c:idx val="10"/>
          <c:order val="9"/>
          <c:tx>
            <c:v>24/03~24/08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'202408'!$E$122:$E$127</c:f>
              <c:numCache>
                <c:formatCode>General</c:formatCode>
                <c:ptCount val="6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</c:numCache>
            </c:numRef>
          </c:xVal>
          <c:yVal>
            <c:numRef>
              <c:f>'202408'!$H$122:$H$127</c:f>
              <c:numCache>
                <c:formatCode>General</c:formatCode>
                <c:ptCount val="6"/>
                <c:pt idx="0">
                  <c:v>3.5419244041</c:v>
                </c:pt>
                <c:pt idx="1">
                  <c:v>3.3585318876999999</c:v>
                </c:pt>
                <c:pt idx="2">
                  <c:v>3.1751393711999998</c:v>
                </c:pt>
                <c:pt idx="3">
                  <c:v>2.9917468548000001</c:v>
                </c:pt>
                <c:pt idx="4">
                  <c:v>2.8083543383</c:v>
                </c:pt>
                <c:pt idx="5">
                  <c:v>2.6249618218999999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0C3-4C74-B38C-2B9B6EF1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08175"/>
        <c:axId val="1"/>
      </c:scatterChart>
      <c:catAx>
        <c:axId val="15988081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8081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'202408'!$V$48:$V$127</c:f>
              <c:numCache>
                <c:formatCode>yyyy\-mm</c:formatCode>
                <c:ptCount val="8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</c:numCache>
            </c:numRef>
          </c:cat>
          <c:val>
            <c:numRef>
              <c:f>'202408'!$AA$48:$AA$127</c:f>
              <c:numCache>
                <c:formatCode>General</c:formatCode>
                <c:ptCount val="80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  <c:pt idx="79">
                  <c:v>2.5307302960000002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8-4F51-A2EC-B83F5C98F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81057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8-4F51-A2EC-B83F5C98FA1A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78-4F51-A2EC-B83F5C98FA1A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78-4F51-A2EC-B83F5C98FA1A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78-4F51-A2EC-B83F5C98FA1A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78-4F51-A2EC-B83F5C98FA1A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78-4F51-A2EC-B83F5C98FA1A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78-4F51-A2EC-B83F5C98FA1A}"/>
            </c:ext>
          </c:extLst>
        </c:ser>
        <c:ser>
          <c:idx val="8"/>
          <c:order val="7"/>
          <c:tx>
            <c:strRef>
              <c:f>'202407'!$V$122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'202408'!$Y$122:$Y$127</c:f>
              <c:numCache>
                <c:formatCode>General</c:formatCode>
                <c:ptCount val="6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</c:numCache>
            </c:numRef>
          </c:xVal>
          <c:yVal>
            <c:numRef>
              <c:f>'202408'!$AB$122:$AB$127</c:f>
              <c:numCache>
                <c:formatCode>General</c:formatCode>
                <c:ptCount val="6"/>
                <c:pt idx="0">
                  <c:v>3.5419244041</c:v>
                </c:pt>
                <c:pt idx="1">
                  <c:v>3.3585318876999999</c:v>
                </c:pt>
                <c:pt idx="2">
                  <c:v>3.1751393711999998</c:v>
                </c:pt>
                <c:pt idx="3">
                  <c:v>2.9917468548000001</c:v>
                </c:pt>
                <c:pt idx="4">
                  <c:v>2.8083543383</c:v>
                </c:pt>
                <c:pt idx="5">
                  <c:v>2.6249618218999999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78-4F51-A2EC-B83F5C98F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810575"/>
        <c:axId val="1"/>
      </c:scatterChart>
      <c:catAx>
        <c:axId val="15988105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8105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10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'202407'!$A$24:$A$126</c:f>
              <c:numCache>
                <c:formatCode>yyyy\-mm</c:formatCode>
                <c:ptCount val="10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</c:numCache>
            </c:numRef>
          </c:cat>
          <c:val>
            <c:numRef>
              <c:f>'202407'!$G$24:$G$126</c:f>
              <c:numCache>
                <c:formatCode>General</c:formatCode>
                <c:ptCount val="103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  <c:pt idx="102">
                  <c:v>2.8947531980000001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9-4ABC-9763-5592EDA1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78705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39-4ABC-9763-5592EDA107EE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39-4ABC-9763-5592EDA107EE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39-4ABC-9763-5592EDA107EE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39-4ABC-9763-5592EDA107EE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39-4ABC-9763-5592EDA107EE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E39-4ABC-9763-5592EDA107EE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39-4ABC-9763-5592EDA107EE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E39-4ABC-9763-5592EDA107EE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'202406'!$E$113:$E$121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'202407'!$H$113:$H$121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39-4ABC-9763-5592EDA107EE}"/>
            </c:ext>
          </c:extLst>
        </c:ser>
        <c:ser>
          <c:idx val="10"/>
          <c:order val="9"/>
          <c:tx>
            <c:v>24/03~24/07</c:v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'202407'!$E$122:$E$126</c:f>
              <c:numCache>
                <c:formatCode>General</c:formatCode>
                <c:ptCount val="5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</c:numCache>
            </c:numRef>
          </c:xVal>
          <c:yVal>
            <c:numRef>
              <c:f>'202407'!$H$122:$H$126</c:f>
              <c:numCache>
                <c:formatCode>General</c:formatCode>
                <c:ptCount val="5"/>
                <c:pt idx="0">
                  <c:v>3.5042317937999998</c:v>
                </c:pt>
                <c:pt idx="1">
                  <c:v>3.3491087351000002</c:v>
                </c:pt>
                <c:pt idx="2">
                  <c:v>3.1939856764000001</c:v>
                </c:pt>
                <c:pt idx="3">
                  <c:v>3.0388626177</c:v>
                </c:pt>
                <c:pt idx="4">
                  <c:v>2.8837395589999999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E39-4ABC-9763-5592EDA1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787055"/>
        <c:axId val="1"/>
      </c:scatterChart>
      <c:catAx>
        <c:axId val="159878705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78705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8"/>
          <c:tx>
            <c:v>美國通貨膨脹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'202407'!$V$48:$V$126</c:f>
              <c:numCache>
                <c:formatCode>yyyy\-mm</c:formatCode>
                <c:ptCount val="79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</c:numCache>
            </c:numRef>
          </c:cat>
          <c:val>
            <c:numRef>
              <c:f>'202407'!$AA$48:$AA$126</c:f>
              <c:numCache>
                <c:formatCode>General</c:formatCode>
                <c:ptCount val="79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  <c:pt idx="78">
                  <c:v>2.8947531980000001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D-4A44-8E9C-DF7B22FD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79473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D-4A44-8E9C-DF7B22FD62EE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CD-4A44-8E9C-DF7B22FD62EE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CD-4A44-8E9C-DF7B22FD62EE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CD-4A44-8E9C-DF7B22FD62EE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CD-4A44-8E9C-DF7B22FD62EE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CD-4A44-8E9C-DF7B22FD62EE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'202407'!$Y$113:$Y$121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'202407'!$AB$113:$AB$121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CD-4A44-8E9C-DF7B22FD62EE}"/>
            </c:ext>
          </c:extLst>
        </c:ser>
        <c:ser>
          <c:idx val="8"/>
          <c:order val="7"/>
          <c:tx>
            <c:strRef>
              <c:f>'202407'!$V$122</c:f>
              <c:strCache>
                <c:ptCount val="1"/>
                <c:pt idx="0">
                  <c:v>2024-03</c:v>
                </c:pt>
              </c:strCache>
            </c:strRef>
          </c:tx>
          <c:marker>
            <c:symbol val="dash"/>
            <c:size val="5"/>
          </c:marker>
          <c:xVal>
            <c:numRef>
              <c:f>'202407'!$Y$122:$Y$126</c:f>
              <c:numCache>
                <c:formatCode>General</c:formatCode>
                <c:ptCount val="5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</c:numCache>
            </c:numRef>
          </c:xVal>
          <c:yVal>
            <c:numRef>
              <c:f>'202407'!$AB$122:$AB$126</c:f>
              <c:numCache>
                <c:formatCode>General</c:formatCode>
                <c:ptCount val="5"/>
                <c:pt idx="0">
                  <c:v>3.5042317937999998</c:v>
                </c:pt>
                <c:pt idx="1">
                  <c:v>3.3491087351000002</c:v>
                </c:pt>
                <c:pt idx="2">
                  <c:v>3.1939856764000001</c:v>
                </c:pt>
                <c:pt idx="3">
                  <c:v>3.0388626177</c:v>
                </c:pt>
                <c:pt idx="4">
                  <c:v>2.8837395589999999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CD-4A44-8E9C-DF7B22FD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794735"/>
        <c:axId val="1"/>
      </c:scatterChart>
      <c:catAx>
        <c:axId val="15987947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87947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'202406'!$A$24:$A$125</c:f>
              <c:numCache>
                <c:formatCode>yyyy\-mm</c:formatCode>
                <c:ptCount val="10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</c:numCache>
            </c:numRef>
          </c:cat>
          <c:val>
            <c:numRef>
              <c:f>'202406'!$AR$24:$AR$125</c:f>
              <c:numCache>
                <c:formatCode>General</c:formatCode>
                <c:ptCount val="102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4-4A45-84A8-AF3FD58BC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4012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14-4A45-84A8-AF3FD58BC53D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4-4A45-84A8-AF3FD58BC53D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4-4A45-84A8-AF3FD58BC53D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14-4A45-84A8-AF3FD58BC53D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14-4A45-84A8-AF3FD58BC53D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14-4A45-84A8-AF3FD58BC53D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14-4A45-84A8-AF3FD58BC53D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14-4A45-84A8-AF3FD58BC53D}"/>
            </c:ext>
          </c:extLst>
        </c:ser>
        <c:ser>
          <c:idx val="9"/>
          <c:order val="8"/>
          <c:tx>
            <c:v>23/06~24/06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'202406'!$AQ$113:$AQ$125</c:f>
              <c:numCache>
                <c:formatCode>General</c:formatCode>
                <c:ptCount val="13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</c:numCache>
            </c:numRef>
          </c:xVal>
          <c:yVal>
            <c:numRef>
              <c:f>'202406'!$AS$113:$AS$125</c:f>
              <c:numCache>
                <c:formatCode>General</c:formatCode>
                <c:ptCount val="13"/>
                <c:pt idx="0">
                  <c:v>3.3283832705999998</c:v>
                </c:pt>
                <c:pt idx="1">
                  <c:v>3.3193134642</c:v>
                </c:pt>
                <c:pt idx="2">
                  <c:v>3.3102436578000001</c:v>
                </c:pt>
                <c:pt idx="3">
                  <c:v>3.3011738513000002</c:v>
                </c:pt>
                <c:pt idx="4">
                  <c:v>3.2921040448999999</c:v>
                </c:pt>
                <c:pt idx="5">
                  <c:v>3.2830342384</c:v>
                </c:pt>
                <c:pt idx="6">
                  <c:v>3.2739644320000001</c:v>
                </c:pt>
                <c:pt idx="7">
                  <c:v>3.2648946256000002</c:v>
                </c:pt>
                <c:pt idx="8">
                  <c:v>3.2558248190999999</c:v>
                </c:pt>
                <c:pt idx="9">
                  <c:v>3.2467550127</c:v>
                </c:pt>
                <c:pt idx="10">
                  <c:v>3.2376852062000001</c:v>
                </c:pt>
                <c:pt idx="11">
                  <c:v>3.2286153997999998</c:v>
                </c:pt>
                <c:pt idx="12">
                  <c:v>3.2195455933999999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A14-4A45-84A8-AF3FD58BC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40127"/>
        <c:axId val="1"/>
      </c:scatterChart>
      <c:catAx>
        <c:axId val="174574012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401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'202406'!$A$24:$A$125</c:f>
              <c:numCache>
                <c:formatCode>yyyy\-mm</c:formatCode>
                <c:ptCount val="10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</c:numCache>
            </c:numRef>
          </c:cat>
          <c:val>
            <c:numRef>
              <c:f>'202406'!$G$24:$G$125</c:f>
              <c:numCache>
                <c:formatCode>General</c:formatCode>
                <c:ptCount val="102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  <c:pt idx="101">
                  <c:v>2.971397107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1-47C8-B4F9-F39A33276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5884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D1-47C8-B4F9-F39A33276CE1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D1-47C8-B4F9-F39A33276CE1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D1-47C8-B4F9-F39A33276CE1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D1-47C8-B4F9-F39A33276CE1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D1-47C8-B4F9-F39A33276CE1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DD1-47C8-B4F9-F39A33276CE1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DD1-47C8-B4F9-F39A33276CE1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DD1-47C8-B4F9-F39A33276CE1}"/>
            </c:ext>
          </c:extLst>
        </c:ser>
        <c:ser>
          <c:idx val="9"/>
          <c:order val="8"/>
          <c:tx>
            <c:v>23/06~24/06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'202406'!$F$113:$F$125</c:f>
              <c:numCache>
                <c:formatCode>General</c:formatCode>
                <c:ptCount val="13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</c:numCache>
            </c:numRef>
          </c:xVal>
          <c:yVal>
            <c:numRef>
              <c:f>'202406'!$H$113:$H$125</c:f>
              <c:numCache>
                <c:formatCode>General</c:formatCode>
                <c:ptCount val="13"/>
                <c:pt idx="0">
                  <c:v>3.3283832705999998</c:v>
                </c:pt>
                <c:pt idx="1">
                  <c:v>3.3193134642</c:v>
                </c:pt>
                <c:pt idx="2">
                  <c:v>3.3102436578000001</c:v>
                </c:pt>
                <c:pt idx="3">
                  <c:v>3.3011738513000002</c:v>
                </c:pt>
                <c:pt idx="4">
                  <c:v>3.2921040448999999</c:v>
                </c:pt>
                <c:pt idx="5">
                  <c:v>3.2830342384</c:v>
                </c:pt>
                <c:pt idx="6">
                  <c:v>3.2739644320000001</c:v>
                </c:pt>
                <c:pt idx="7">
                  <c:v>3.2648946256000002</c:v>
                </c:pt>
                <c:pt idx="8">
                  <c:v>3.2558248190999999</c:v>
                </c:pt>
                <c:pt idx="9">
                  <c:v>3.2467550127</c:v>
                </c:pt>
                <c:pt idx="10">
                  <c:v>3.2376852062000001</c:v>
                </c:pt>
                <c:pt idx="11">
                  <c:v>3.2286153997999998</c:v>
                </c:pt>
                <c:pt idx="12">
                  <c:v>3.2195455933999999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DD1-47C8-B4F9-F39A33276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58847"/>
        <c:axId val="1"/>
      </c:scatterChart>
      <c:catAx>
        <c:axId val="174575884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588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7"/>
          <c:tx>
            <c:v>美國通貨膨脹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'202406'!$V$48:$V$125</c:f>
              <c:numCache>
                <c:formatCode>yyyy\-mm</c:formatCode>
                <c:ptCount val="7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</c:numCache>
            </c:numRef>
          </c:cat>
          <c:val>
            <c:numRef>
              <c:f>'202406'!$AB$48:$AB$125</c:f>
              <c:numCache>
                <c:formatCode>General</c:formatCode>
                <c:ptCount val="78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  <c:pt idx="77">
                  <c:v>2.971397107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B-49A5-9D9E-76587B728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63647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3B-49A5-9D9E-76587B728816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3B-49A5-9D9E-76587B728816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3B-49A5-9D9E-76587B728816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3B-49A5-9D9E-76587B728816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3B-49A5-9D9E-76587B728816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3B-49A5-9D9E-76587B728816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'202406'!$Z$113:$Z$125</c:f>
              <c:numCache>
                <c:formatCode>General</c:formatCode>
                <c:ptCount val="13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  <c:pt idx="10">
                  <c:v>76</c:v>
                </c:pt>
                <c:pt idx="11">
                  <c:v>77</c:v>
                </c:pt>
                <c:pt idx="12">
                  <c:v>78</c:v>
                </c:pt>
              </c:numCache>
            </c:numRef>
          </c:xVal>
          <c:yVal>
            <c:numRef>
              <c:f>'202406'!$AC$113:$AC$125</c:f>
              <c:numCache>
                <c:formatCode>General</c:formatCode>
                <c:ptCount val="13"/>
                <c:pt idx="0">
                  <c:v>3.3283832705999998</c:v>
                </c:pt>
                <c:pt idx="1">
                  <c:v>3.3193134642</c:v>
                </c:pt>
                <c:pt idx="2">
                  <c:v>3.3102436578000001</c:v>
                </c:pt>
                <c:pt idx="3">
                  <c:v>3.3011738513000002</c:v>
                </c:pt>
                <c:pt idx="4">
                  <c:v>3.2921040448999999</c:v>
                </c:pt>
                <c:pt idx="5">
                  <c:v>3.2830342384</c:v>
                </c:pt>
                <c:pt idx="6">
                  <c:v>3.2739644320000001</c:v>
                </c:pt>
                <c:pt idx="7">
                  <c:v>3.2648946256000002</c:v>
                </c:pt>
                <c:pt idx="8">
                  <c:v>3.2558248190999999</c:v>
                </c:pt>
                <c:pt idx="9">
                  <c:v>3.2467550127</c:v>
                </c:pt>
                <c:pt idx="10">
                  <c:v>3.2376852062000001</c:v>
                </c:pt>
                <c:pt idx="11">
                  <c:v>3.2286153997999998</c:v>
                </c:pt>
                <c:pt idx="12">
                  <c:v>3.2195455933999999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3B-49A5-9D9E-76587B728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63647"/>
        <c:axId val="1"/>
      </c:scatterChart>
      <c:catAx>
        <c:axId val="174576364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636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'202405'!$A$24:$A$124</c:f>
              <c:numCache>
                <c:formatCode>yyyy\-mm</c:formatCode>
                <c:ptCount val="10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</c:numCache>
            </c:numRef>
          </c:cat>
          <c:val>
            <c:numRef>
              <c:f>'202405'!$G$24:$G$124</c:f>
              <c:numCache>
                <c:formatCode>General</c:formatCode>
                <c:ptCount val="101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  <c:pt idx="100">
                  <c:v>3.269029057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C-4A21-AD5D-EBAB4405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4396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0C-4A21-AD5D-EBAB4405388E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0C-4A21-AD5D-EBAB4405388E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0C-4A21-AD5D-EBAB4405388E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0C-4A21-AD5D-EBAB4405388E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0C-4A21-AD5D-EBAB4405388E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0C-4A21-AD5D-EBAB4405388E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30C-4A21-AD5D-EBAB4405388E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0C-4A21-AD5D-EBAB4405388E}"/>
            </c:ext>
          </c:extLst>
        </c:ser>
        <c:ser>
          <c:idx val="9"/>
          <c:order val="8"/>
          <c:tx>
            <c:v>23/06~24/05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'202405'!$F$113:$F$124</c:f>
              <c:numCache>
                <c:formatCode>General</c:formatCode>
                <c:ptCount val="12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</c:numCache>
            </c:numRef>
          </c:xVal>
          <c:yVal>
            <c:numRef>
              <c:f>'202405'!$H$113:$H$124</c:f>
              <c:numCache>
                <c:formatCode>General</c:formatCode>
                <c:ptCount val="12"/>
                <c:pt idx="0">
                  <c:v>3.2870251896</c:v>
                </c:pt>
                <c:pt idx="1">
                  <c:v>3.2892348598000001</c:v>
                </c:pt>
                <c:pt idx="2">
                  <c:v>3.2914445300000001</c:v>
                </c:pt>
                <c:pt idx="3">
                  <c:v>3.2936542002000002</c:v>
                </c:pt>
                <c:pt idx="4">
                  <c:v>3.2958638703999998</c:v>
                </c:pt>
                <c:pt idx="5">
                  <c:v>3.2980735405999999</c:v>
                </c:pt>
                <c:pt idx="6">
                  <c:v>3.3002832109</c:v>
                </c:pt>
                <c:pt idx="7">
                  <c:v>3.3024928811000001</c:v>
                </c:pt>
                <c:pt idx="8">
                  <c:v>3.3047025513000001</c:v>
                </c:pt>
                <c:pt idx="9">
                  <c:v>3.3069122215000002</c:v>
                </c:pt>
                <c:pt idx="10">
                  <c:v>3.3091218916999998</c:v>
                </c:pt>
                <c:pt idx="11">
                  <c:v>3.3113315618999999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0C-4A21-AD5D-EBAB4405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43967"/>
        <c:axId val="1"/>
      </c:scatterChart>
      <c:catAx>
        <c:axId val="174574396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439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7"/>
          <c:tx>
            <c:v>美國通貨膨脹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'202405'!$V$48:$V$124</c:f>
              <c:numCache>
                <c:formatCode>yyyy\-mm</c:formatCode>
                <c:ptCount val="7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</c:numCache>
            </c:numRef>
          </c:cat>
          <c:val>
            <c:numRef>
              <c:f>'202405'!$AB$48:$AB$124</c:f>
              <c:numCache>
                <c:formatCode>General</c:formatCode>
                <c:ptCount val="77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  <c:pt idx="76">
                  <c:v>3.269029057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3-4E76-AF9A-CA14802D2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48767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13-4E76-AF9A-CA14802D232D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13-4E76-AF9A-CA14802D232D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13-4E76-AF9A-CA14802D232D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13-4E76-AF9A-CA14802D232D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13-4E76-AF9A-CA14802D232D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13-4E76-AF9A-CA14802D232D}"/>
            </c:ext>
          </c:extLst>
        </c:ser>
        <c:ser>
          <c:idx val="6"/>
          <c:order val="6"/>
          <c:tx>
            <c:strRef>
              <c:f>'202405'!$V$113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'202405'!$Z$113:$Z$124</c:f>
              <c:numCache>
                <c:formatCode>General</c:formatCode>
                <c:ptCount val="12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  <c:pt idx="10">
                  <c:v>76</c:v>
                </c:pt>
                <c:pt idx="11">
                  <c:v>77</c:v>
                </c:pt>
              </c:numCache>
            </c:numRef>
          </c:xVal>
          <c:yVal>
            <c:numRef>
              <c:f>'202405'!$AC$113:$AC$124</c:f>
              <c:numCache>
                <c:formatCode>General</c:formatCode>
                <c:ptCount val="12"/>
                <c:pt idx="0">
                  <c:v>3.2870251896</c:v>
                </c:pt>
                <c:pt idx="1">
                  <c:v>3.2892348598000001</c:v>
                </c:pt>
                <c:pt idx="2">
                  <c:v>3.2914445300000001</c:v>
                </c:pt>
                <c:pt idx="3">
                  <c:v>3.2936542002000002</c:v>
                </c:pt>
                <c:pt idx="4">
                  <c:v>3.2958638703999998</c:v>
                </c:pt>
                <c:pt idx="5">
                  <c:v>3.2980735405999999</c:v>
                </c:pt>
                <c:pt idx="6">
                  <c:v>3.3002832109</c:v>
                </c:pt>
                <c:pt idx="7">
                  <c:v>3.3024928811000001</c:v>
                </c:pt>
                <c:pt idx="8">
                  <c:v>3.3047025513000001</c:v>
                </c:pt>
                <c:pt idx="9">
                  <c:v>3.3069122215000002</c:v>
                </c:pt>
                <c:pt idx="10">
                  <c:v>3.3091218916999998</c:v>
                </c:pt>
                <c:pt idx="11">
                  <c:v>3.3113315618999999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13-4E76-AF9A-CA14802D2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48767"/>
        <c:axId val="1"/>
      </c:scatterChart>
      <c:catAx>
        <c:axId val="174574876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487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'202404'!$A$24:$A$123</c:f>
              <c:numCache>
                <c:formatCode>yyyy\-mm</c:formatCode>
                <c:ptCount val="10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</c:numCache>
            </c:numRef>
          </c:cat>
          <c:val>
            <c:numRef>
              <c:f>'202404'!$G$24:$G$123</c:f>
              <c:numCache>
                <c:formatCode>General</c:formatCode>
                <c:ptCount val="100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  <c:pt idx="99">
                  <c:v>3.3573639499999999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6-438C-9E0E-BF6BDAA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93359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6-438C-9E0E-BF6BDAA70B0A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96-438C-9E0E-BF6BDAA70B0A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96-438C-9E0E-BF6BDAA70B0A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96-438C-9E0E-BF6BDAA70B0A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96-438C-9E0E-BF6BDAA70B0A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96-438C-9E0E-BF6BDAA70B0A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496-438C-9E0E-BF6BDAA70B0A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496-438C-9E0E-BF6BDAA70B0A}"/>
            </c:ext>
          </c:extLst>
        </c:ser>
        <c:ser>
          <c:idx val="9"/>
          <c:order val="8"/>
          <c:tx>
            <c:v>23/06~24/04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'202404'!$F$113:$F$123</c:f>
              <c:numCache>
                <c:formatCode>General</c:formatCode>
                <c:ptCount val="11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</c:numCache>
            </c:numRef>
          </c:xVal>
          <c:yVal>
            <c:numRef>
              <c:f>'202404'!$H$113:$H$123</c:f>
              <c:numCache>
                <c:formatCode>General</c:formatCode>
                <c:ptCount val="11"/>
                <c:pt idx="0">
                  <c:v>3.2793338250000001</c:v>
                </c:pt>
                <c:pt idx="1">
                  <c:v>3.2838509046</c:v>
                </c:pt>
                <c:pt idx="2">
                  <c:v>3.2883679842000002</c:v>
                </c:pt>
                <c:pt idx="3">
                  <c:v>3.2928850638</c:v>
                </c:pt>
                <c:pt idx="4">
                  <c:v>3.2974021432999998</c:v>
                </c:pt>
                <c:pt idx="5">
                  <c:v>3.3019192229000001</c:v>
                </c:pt>
                <c:pt idx="6">
                  <c:v>3.3064363024999999</c:v>
                </c:pt>
                <c:pt idx="7">
                  <c:v>3.3109533821000001</c:v>
                </c:pt>
                <c:pt idx="8">
                  <c:v>3.3154704615999999</c:v>
                </c:pt>
                <c:pt idx="9">
                  <c:v>3.3199875412000002</c:v>
                </c:pt>
                <c:pt idx="10">
                  <c:v>3.3245046208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496-438C-9E0E-BF6BDAA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893359"/>
        <c:axId val="1"/>
      </c:scatterChart>
      <c:catAx>
        <c:axId val="174489335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48933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7"/>
          <c:tx>
            <c:v>美國通貨膨脹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'202404'!$V$48:$V$123</c:f>
              <c:numCache>
                <c:formatCode>yyyy\-mm</c:formatCode>
                <c:ptCount val="7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</c:numCache>
            </c:numRef>
          </c:cat>
          <c:val>
            <c:numRef>
              <c:f>'202404'!$AB$48:$AB$123</c:f>
              <c:numCache>
                <c:formatCode>General</c:formatCode>
                <c:ptCount val="76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  <c:pt idx="75">
                  <c:v>3.3573639499999999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C-4556-BBFD-8442D43B1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42527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9C-4556-BBFD-8442D43B1962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9C-4556-BBFD-8442D43B1962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9C-4556-BBFD-8442D43B1962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9C-4556-BBFD-8442D43B1962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9C-4556-BBFD-8442D43B1962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9C-4556-BBFD-8442D43B1962}"/>
            </c:ext>
          </c:extLst>
        </c:ser>
        <c:ser>
          <c:idx val="6"/>
          <c:order val="6"/>
          <c:tx>
            <c:strRef>
              <c:f>'202403'!$V$113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'202404'!$Z$113:$Z$123</c:f>
              <c:numCache>
                <c:formatCode>General</c:formatCode>
                <c:ptCount val="11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  <c:pt idx="10">
                  <c:v>76</c:v>
                </c:pt>
              </c:numCache>
            </c:numRef>
          </c:xVal>
          <c:yVal>
            <c:numRef>
              <c:f>'202404'!$AC$113:$AC$123</c:f>
              <c:numCache>
                <c:formatCode>General</c:formatCode>
                <c:ptCount val="11"/>
                <c:pt idx="0">
                  <c:v>3.2793338250000001</c:v>
                </c:pt>
                <c:pt idx="1">
                  <c:v>3.2838509046</c:v>
                </c:pt>
                <c:pt idx="2">
                  <c:v>3.2883679842000002</c:v>
                </c:pt>
                <c:pt idx="3">
                  <c:v>3.2928850638</c:v>
                </c:pt>
                <c:pt idx="4">
                  <c:v>3.2974021432999998</c:v>
                </c:pt>
                <c:pt idx="5">
                  <c:v>3.3019192229000001</c:v>
                </c:pt>
                <c:pt idx="6">
                  <c:v>3.3064363024999999</c:v>
                </c:pt>
                <c:pt idx="7">
                  <c:v>3.3109533821000001</c:v>
                </c:pt>
                <c:pt idx="8">
                  <c:v>3.3154704615999999</c:v>
                </c:pt>
                <c:pt idx="9">
                  <c:v>3.3199875412000002</c:v>
                </c:pt>
                <c:pt idx="10">
                  <c:v>3.3245046208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9C-4556-BBFD-8442D43B1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42527"/>
        <c:axId val="1"/>
      </c:scatterChart>
      <c:catAx>
        <c:axId val="174574252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425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'202403'!$A$24:$A$122</c:f>
              <c:numCache>
                <c:formatCode>yyyy\-mm</c:formatCode>
                <c:ptCount val="9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</c:numCache>
            </c:numRef>
          </c:cat>
          <c:val>
            <c:numRef>
              <c:f>'202403'!$H$24:$H$122</c:f>
              <c:numCache>
                <c:formatCode>General</c:formatCode>
                <c:ptCount val="99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  <c:pt idx="98">
                  <c:v>3.47738507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1-47AE-9A96-AA2DCC3C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74639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11-47AE-9A96-AA2DCC3CC426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11-47AE-9A96-AA2DCC3CC426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11-47AE-9A96-AA2DCC3CC426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11-47AE-9A96-AA2DCC3CC426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11-47AE-9A96-AA2DCC3CC426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511-47AE-9A96-AA2DCC3CC426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511-47AE-9A96-AA2DCC3CC426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511-47AE-9A96-AA2DCC3CC426}"/>
            </c:ext>
          </c:extLst>
        </c:ser>
        <c:ser>
          <c:idx val="9"/>
          <c:order val="8"/>
          <c:tx>
            <c:v>23/06~24/03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'202403'!$F$113:$F$122</c:f>
              <c:numCache>
                <c:formatCode>General</c:formatCode>
                <c:ptCount val="10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</c:numCache>
            </c:numRef>
          </c:xVal>
          <c:yVal>
            <c:numRef>
              <c:f>'202403'!$I$113:$I$122</c:f>
              <c:numCache>
                <c:formatCode>General</c:formatCode>
                <c:ptCount val="10"/>
                <c:pt idx="0">
                  <c:v>3.2859056909</c:v>
                </c:pt>
                <c:pt idx="1">
                  <c:v>3.2882321485000001</c:v>
                </c:pt>
                <c:pt idx="2">
                  <c:v>3.2905586060999998</c:v>
                </c:pt>
                <c:pt idx="3">
                  <c:v>3.2928850638</c:v>
                </c:pt>
                <c:pt idx="4">
                  <c:v>3.2952115214000002</c:v>
                </c:pt>
                <c:pt idx="5">
                  <c:v>3.2975379789999999</c:v>
                </c:pt>
                <c:pt idx="6">
                  <c:v>3.2998644366000001</c:v>
                </c:pt>
                <c:pt idx="7">
                  <c:v>3.3021908942999998</c:v>
                </c:pt>
                <c:pt idx="8">
                  <c:v>3.3045173519</c:v>
                </c:pt>
                <c:pt idx="9">
                  <c:v>3.3068438095000001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511-47AE-9A96-AA2DCC3C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874639"/>
        <c:axId val="1"/>
      </c:scatterChart>
      <c:catAx>
        <c:axId val="174487463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487463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7"/>
          <c:tx>
            <c:v>美國通貨膨脹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'202403'!$V$48:$V$122</c:f>
              <c:numCache>
                <c:formatCode>yyyy\-mm</c:formatCode>
                <c:ptCount val="7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</c:numCache>
            </c:numRef>
          </c:cat>
          <c:val>
            <c:numRef>
              <c:f>'202403'!$AA$48:$AA$122</c:f>
              <c:numCache>
                <c:formatCode>General</c:formatCode>
                <c:ptCount val="75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  <c:pt idx="74">
                  <c:v>3.47738507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1-4806-80E0-D416E3B9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91919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'202403'!$V$48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'202403'!$Y$48:$Y$56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'202403'!$AB$48:$AB$56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F1-4806-80E0-D416E3B9A6ED}"/>
            </c:ext>
          </c:extLst>
        </c:ser>
        <c:ser>
          <c:idx val="1"/>
          <c:order val="1"/>
          <c:tx>
            <c:strRef>
              <c:f>'202403'!$V$57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'202403'!$Y$57:$Y$65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'202403'!$AB$57:$AB$65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F1-4806-80E0-D416E3B9A6ED}"/>
            </c:ext>
          </c:extLst>
        </c:ser>
        <c:ser>
          <c:idx val="2"/>
          <c:order val="2"/>
          <c:tx>
            <c:strRef>
              <c:f>'202403'!$V$66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'202403'!$Y$66:$Y$74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'202403'!$AB$66:$AB$74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F1-4806-80E0-D416E3B9A6ED}"/>
            </c:ext>
          </c:extLst>
        </c:ser>
        <c:ser>
          <c:idx val="3"/>
          <c:order val="3"/>
          <c:tx>
            <c:strRef>
              <c:f>'202403'!$V$75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'202403'!$Y$75:$Y$86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'202403'!$AB$75:$AB$86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F1-4806-80E0-D416E3B9A6ED}"/>
            </c:ext>
          </c:extLst>
        </c:ser>
        <c:ser>
          <c:idx val="4"/>
          <c:order val="4"/>
          <c:tx>
            <c:strRef>
              <c:f>'202403'!$V$87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'202403'!$Y$87:$Y$101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'202403'!$AB$87:$AB$101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F1-4806-80E0-D416E3B9A6ED}"/>
            </c:ext>
          </c:extLst>
        </c:ser>
        <c:ser>
          <c:idx val="5"/>
          <c:order val="5"/>
          <c:tx>
            <c:strRef>
              <c:f>'202403'!$V$102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'202403'!$Y$102:$Y$112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'202403'!$AB$102:$AB$112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F1-4806-80E0-D416E3B9A6ED}"/>
            </c:ext>
          </c:extLst>
        </c:ser>
        <c:ser>
          <c:idx val="6"/>
          <c:order val="6"/>
          <c:tx>
            <c:strRef>
              <c:f>'202403'!$V$113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'202403'!$Y$113:$Y$122</c:f>
              <c:numCache>
                <c:formatCode>General</c:formatCode>
                <c:ptCount val="10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</c:numCache>
            </c:numRef>
          </c:xVal>
          <c:yVal>
            <c:numRef>
              <c:f>'202403'!$AB$113:$AB$122</c:f>
              <c:numCache>
                <c:formatCode>General</c:formatCode>
                <c:ptCount val="10"/>
                <c:pt idx="0">
                  <c:v>3.2859056909</c:v>
                </c:pt>
                <c:pt idx="1">
                  <c:v>3.2882321485000001</c:v>
                </c:pt>
                <c:pt idx="2">
                  <c:v>3.2905586060999998</c:v>
                </c:pt>
                <c:pt idx="3">
                  <c:v>3.2928850638</c:v>
                </c:pt>
                <c:pt idx="4">
                  <c:v>3.2952115214000002</c:v>
                </c:pt>
                <c:pt idx="5">
                  <c:v>3.2975379789999999</c:v>
                </c:pt>
                <c:pt idx="6">
                  <c:v>3.2998644366000001</c:v>
                </c:pt>
                <c:pt idx="7">
                  <c:v>3.3021908942999998</c:v>
                </c:pt>
                <c:pt idx="8">
                  <c:v>3.3045173519</c:v>
                </c:pt>
                <c:pt idx="9">
                  <c:v>3.3068438095000001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F1-4806-80E0-D416E3B9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891919"/>
        <c:axId val="1"/>
      </c:scatterChart>
      <c:catAx>
        <c:axId val="174489191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489191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'202402'!$A$24:$A$121</c:f>
              <c:numCache>
                <c:formatCode>yyyy\-mm</c:formatCode>
                <c:ptCount val="9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</c:numCache>
            </c:numRef>
          </c:cat>
          <c:val>
            <c:numRef>
              <c:f>'202402'!$S$24:$S$121</c:f>
              <c:numCache>
                <c:formatCode>General</c:formatCode>
                <c:ptCount val="98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  <c:pt idx="97">
                  <c:v>3.1531711210000002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D-4644-971C-0BDAA47F0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76079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D-4644-971C-0BDAA47F040E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9D-4644-971C-0BDAA47F040E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9D-4644-971C-0BDAA47F040E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9D-4644-971C-0BDAA47F040E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9D-4644-971C-0BDAA47F040E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9D-4644-971C-0BDAA47F040E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89D-4644-971C-0BDAA47F040E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89D-4644-971C-0BDAA47F040E}"/>
            </c:ext>
          </c:extLst>
        </c:ser>
        <c:ser>
          <c:idx val="9"/>
          <c:order val="8"/>
          <c:tx>
            <c:v>23/06~24/02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'202402'!$Q$113:$Q$121</c:f>
              <c:numCache>
                <c:formatCode>General</c:formatCode>
                <c:ptCount val="9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</c:numCache>
            </c:numRef>
          </c:xVal>
          <c:yVal>
            <c:numRef>
              <c:f>'202402'!$T$113:$T$121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89D-4644-971C-0BDAA47F0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876079"/>
        <c:axId val="1"/>
      </c:scatterChart>
      <c:catAx>
        <c:axId val="174487607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487607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7"/>
          <c:order val="7"/>
          <c:tx>
            <c:v>美國通貨膨脹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'202402'!$A$48:$A$121</c:f>
              <c:numCache>
                <c:formatCode>yyyy\-mm</c:formatCode>
                <c:ptCount val="7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</c:numCache>
            </c:numRef>
          </c:cat>
          <c:val>
            <c:numRef>
              <c:f>'202402'!$I$48:$I$121</c:f>
              <c:numCache>
                <c:formatCode>General</c:formatCode>
                <c:ptCount val="74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  <c:pt idx="73">
                  <c:v>3.1531711210000002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0-48C7-B7BA-A3424745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81839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'202402'!$A$48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'202402'!$G$48:$G$56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'202402'!$J$48:$J$56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B0-48C7-B7BA-A3424745B03D}"/>
            </c:ext>
          </c:extLst>
        </c:ser>
        <c:ser>
          <c:idx val="1"/>
          <c:order val="1"/>
          <c:tx>
            <c:strRef>
              <c:f>'202402'!$A$57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'202402'!$G$57:$G$65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'202402'!$J$57:$J$65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B0-48C7-B7BA-A3424745B03D}"/>
            </c:ext>
          </c:extLst>
        </c:ser>
        <c:ser>
          <c:idx val="2"/>
          <c:order val="2"/>
          <c:tx>
            <c:strRef>
              <c:f>'202402'!$A$66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'202402'!$G$66:$G$74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'202402'!$J$66:$J$74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B0-48C7-B7BA-A3424745B03D}"/>
            </c:ext>
          </c:extLst>
        </c:ser>
        <c:ser>
          <c:idx val="3"/>
          <c:order val="3"/>
          <c:tx>
            <c:strRef>
              <c:f>'202402'!$A$75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'202402'!$G$75:$G$86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'202402'!$J$75:$J$86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B0-48C7-B7BA-A3424745B03D}"/>
            </c:ext>
          </c:extLst>
        </c:ser>
        <c:ser>
          <c:idx val="4"/>
          <c:order val="4"/>
          <c:tx>
            <c:strRef>
              <c:f>'202402'!$A$87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'202402'!$G$87:$G$101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'202402'!$J$87:$J$101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B0-48C7-B7BA-A3424745B03D}"/>
            </c:ext>
          </c:extLst>
        </c:ser>
        <c:ser>
          <c:idx val="5"/>
          <c:order val="5"/>
          <c:tx>
            <c:strRef>
              <c:f>'202402'!$A$102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'202402'!$G$102:$G$112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'202402'!$J$102:$J$112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B0-48C7-B7BA-A3424745B03D}"/>
            </c:ext>
          </c:extLst>
        </c:ser>
        <c:ser>
          <c:idx val="6"/>
          <c:order val="6"/>
          <c:tx>
            <c:strRef>
              <c:f>'202402'!$A$113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'202402'!$G$113:$G$121</c:f>
              <c:numCache>
                <c:formatCode>General</c:formatCode>
                <c:ptCount val="9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</c:numCache>
            </c:numRef>
          </c:xVal>
          <c:yVal>
            <c:numRef>
              <c:f>'202402'!$J$113:$J$121</c:f>
              <c:numCache>
                <c:formatCode>General</c:formatCode>
                <c:ptCount val="9"/>
                <c:pt idx="0">
                  <c:v>3.3238037488000001</c:v>
                </c:pt>
                <c:pt idx="1">
                  <c:v>3.3119184346999999</c:v>
                </c:pt>
                <c:pt idx="2">
                  <c:v>3.3000331206000002</c:v>
                </c:pt>
                <c:pt idx="3">
                  <c:v>3.2881478065</c:v>
                </c:pt>
                <c:pt idx="4">
                  <c:v>3.2762624923999999</c:v>
                </c:pt>
                <c:pt idx="5">
                  <c:v>3.2643771784000002</c:v>
                </c:pt>
                <c:pt idx="6">
                  <c:v>3.2524918643</c:v>
                </c:pt>
                <c:pt idx="7">
                  <c:v>3.2406065501999999</c:v>
                </c:pt>
                <c:pt idx="8">
                  <c:v>3.2287212361000002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B0-48C7-B7BA-A3424745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881839"/>
        <c:axId val="1"/>
      </c:scatterChart>
      <c:catAx>
        <c:axId val="174488183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488183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8611103844577579"/>
          <c:y val="2.0176190847431198E-2"/>
          <c:w val="0.98577815854413564"/>
          <c:h val="0.51578701177204334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4.6472327841149137E-2"/>
          <c:w val="0.65686351706036739"/>
          <c:h val="0.77470102358878146"/>
        </c:manualLayout>
      </c:layout>
      <c:lineChart>
        <c:grouping val="standard"/>
        <c:varyColors val="0"/>
        <c:ser>
          <c:idx val="8"/>
          <c:order val="8"/>
          <c:tx>
            <c:v>美國消費者物價指數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'202402'!$Z$48:$Z$121</c:f>
              <c:numCache>
                <c:formatCode>yyyy\-mm</c:formatCode>
                <c:ptCount val="7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</c:numCache>
            </c:numRef>
          </c:cat>
          <c:val>
            <c:numRef>
              <c:f>'202402'!$AC$48:$AC$121</c:f>
              <c:numCache>
                <c:formatCode>General</c:formatCode>
                <c:ptCount val="74"/>
                <c:pt idx="0">
                  <c:v>247.86699999999999</c:v>
                </c:pt>
                <c:pt idx="1">
                  <c:v>248.99100000000001</c:v>
                </c:pt>
                <c:pt idx="2">
                  <c:v>249.554</c:v>
                </c:pt>
                <c:pt idx="3">
                  <c:v>250.54599999999999</c:v>
                </c:pt>
                <c:pt idx="4">
                  <c:v>251.58799999999999</c:v>
                </c:pt>
                <c:pt idx="5">
                  <c:v>251.989</c:v>
                </c:pt>
                <c:pt idx="6">
                  <c:v>252.006</c:v>
                </c:pt>
                <c:pt idx="7">
                  <c:v>252.14599999999999</c:v>
                </c:pt>
                <c:pt idx="8">
                  <c:v>252.43899999999999</c:v>
                </c:pt>
                <c:pt idx="9">
                  <c:v>252.88499999999999</c:v>
                </c:pt>
                <c:pt idx="10">
                  <c:v>252.03800000000001</c:v>
                </c:pt>
                <c:pt idx="11">
                  <c:v>251.233</c:v>
                </c:pt>
                <c:pt idx="12">
                  <c:v>251.71199999999999</c:v>
                </c:pt>
                <c:pt idx="13">
                  <c:v>252.77600000000001</c:v>
                </c:pt>
                <c:pt idx="14">
                  <c:v>254.202</c:v>
                </c:pt>
                <c:pt idx="15">
                  <c:v>255.548</c:v>
                </c:pt>
                <c:pt idx="16">
                  <c:v>256.09199999999998</c:v>
                </c:pt>
                <c:pt idx="17">
                  <c:v>256.14299999999997</c:v>
                </c:pt>
                <c:pt idx="18">
                  <c:v>256.57100000000003</c:v>
                </c:pt>
                <c:pt idx="19">
                  <c:v>256.55799999999999</c:v>
                </c:pt>
                <c:pt idx="20">
                  <c:v>256.75900000000001</c:v>
                </c:pt>
                <c:pt idx="21">
                  <c:v>257.346</c:v>
                </c:pt>
                <c:pt idx="22">
                  <c:v>257.20800000000003</c:v>
                </c:pt>
                <c:pt idx="23">
                  <c:v>256.97399999999999</c:v>
                </c:pt>
                <c:pt idx="24">
                  <c:v>257.971</c:v>
                </c:pt>
                <c:pt idx="25">
                  <c:v>258.678</c:v>
                </c:pt>
                <c:pt idx="26">
                  <c:v>258.11500000000001</c:v>
                </c:pt>
                <c:pt idx="27">
                  <c:v>256.38900000000001</c:v>
                </c:pt>
                <c:pt idx="28">
                  <c:v>256.39400000000001</c:v>
                </c:pt>
                <c:pt idx="29">
                  <c:v>257.79700000000003</c:v>
                </c:pt>
                <c:pt idx="30">
                  <c:v>259.101</c:v>
                </c:pt>
                <c:pt idx="31">
                  <c:v>259.91800000000001</c:v>
                </c:pt>
                <c:pt idx="32">
                  <c:v>260.27999999999997</c:v>
                </c:pt>
                <c:pt idx="33">
                  <c:v>260.38799999999998</c:v>
                </c:pt>
                <c:pt idx="34">
                  <c:v>260.22899999999998</c:v>
                </c:pt>
                <c:pt idx="35">
                  <c:v>260.47399999999999</c:v>
                </c:pt>
                <c:pt idx="36">
                  <c:v>261.58199999999999</c:v>
                </c:pt>
                <c:pt idx="37">
                  <c:v>263.01400000000001</c:v>
                </c:pt>
                <c:pt idx="38">
                  <c:v>264.87700000000001</c:v>
                </c:pt>
                <c:pt idx="39">
                  <c:v>267.05399999999997</c:v>
                </c:pt>
                <c:pt idx="40">
                  <c:v>269.19499999999999</c:v>
                </c:pt>
                <c:pt idx="41">
                  <c:v>271.69600000000003</c:v>
                </c:pt>
                <c:pt idx="42">
                  <c:v>273.00299999999999</c:v>
                </c:pt>
                <c:pt idx="43">
                  <c:v>273.56700000000001</c:v>
                </c:pt>
                <c:pt idx="44">
                  <c:v>274.31</c:v>
                </c:pt>
                <c:pt idx="45">
                  <c:v>276.589</c:v>
                </c:pt>
                <c:pt idx="46">
                  <c:v>277.94799999999998</c:v>
                </c:pt>
                <c:pt idx="47">
                  <c:v>278.80200000000002</c:v>
                </c:pt>
                <c:pt idx="48">
                  <c:v>281.14800000000002</c:v>
                </c:pt>
                <c:pt idx="49">
                  <c:v>283.71600000000001</c:v>
                </c:pt>
                <c:pt idx="50">
                  <c:v>287.50400000000002</c:v>
                </c:pt>
                <c:pt idx="51">
                  <c:v>289.10899999999998</c:v>
                </c:pt>
                <c:pt idx="52">
                  <c:v>292.29599999999999</c:v>
                </c:pt>
                <c:pt idx="53">
                  <c:v>296.31099999999998</c:v>
                </c:pt>
                <c:pt idx="54">
                  <c:v>296.27600000000001</c:v>
                </c:pt>
                <c:pt idx="55">
                  <c:v>296.17099999999999</c:v>
                </c:pt>
                <c:pt idx="56">
                  <c:v>296.80799999999999</c:v>
                </c:pt>
                <c:pt idx="57">
                  <c:v>298.012</c:v>
                </c:pt>
                <c:pt idx="58">
                  <c:v>297.71100000000001</c:v>
                </c:pt>
                <c:pt idx="59">
                  <c:v>296.79700000000003</c:v>
                </c:pt>
                <c:pt idx="60">
                  <c:v>299.17</c:v>
                </c:pt>
                <c:pt idx="61">
                  <c:v>300.83999999999997</c:v>
                </c:pt>
                <c:pt idx="62">
                  <c:v>301.83600000000001</c:v>
                </c:pt>
                <c:pt idx="63">
                  <c:v>303.363</c:v>
                </c:pt>
                <c:pt idx="64">
                  <c:v>304.12700000000001</c:v>
                </c:pt>
                <c:pt idx="65">
                  <c:v>305.10899999999998</c:v>
                </c:pt>
                <c:pt idx="66">
                  <c:v>305.69099999999997</c:v>
                </c:pt>
                <c:pt idx="67">
                  <c:v>307.02600000000001</c:v>
                </c:pt>
                <c:pt idx="68">
                  <c:v>307.78899999999999</c:v>
                </c:pt>
                <c:pt idx="69">
                  <c:v>307.67099999999999</c:v>
                </c:pt>
                <c:pt idx="70">
                  <c:v>307.05099999999999</c:v>
                </c:pt>
                <c:pt idx="71">
                  <c:v>306.74599999999998</c:v>
                </c:pt>
                <c:pt idx="72">
                  <c:v>308.41699999999997</c:v>
                </c:pt>
                <c:pt idx="73">
                  <c:v>310.32600000000002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A-409E-B131-6539FBC5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79439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'202401'!$AI$48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'202401'!$AJ$48:$AJ$52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'202401'!$AM$48:$AM$52</c:f>
              <c:numCache>
                <c:formatCode>General</c:formatCode>
                <c:ptCount val="5"/>
                <c:pt idx="0">
                  <c:v>247.90979999999999</c:v>
                </c:pt>
                <c:pt idx="1">
                  <c:v>248.80950000000001</c:v>
                </c:pt>
                <c:pt idx="2">
                  <c:v>249.70920000000001</c:v>
                </c:pt>
                <c:pt idx="3">
                  <c:v>250.60890000000001</c:v>
                </c:pt>
                <c:pt idx="4">
                  <c:v>251.5086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7A-409E-B131-6539FBC594E6}"/>
            </c:ext>
          </c:extLst>
        </c:ser>
        <c:ser>
          <c:idx val="1"/>
          <c:order val="1"/>
          <c:tx>
            <c:strRef>
              <c:f>'202401'!$AI$53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'202401'!$AJ$53:$AJ$57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xVal>
          <c:yVal>
            <c:numRef>
              <c:f>'202401'!$AM$53:$AM$57</c:f>
              <c:numCache>
                <c:formatCode>General</c:formatCode>
                <c:ptCount val="5"/>
                <c:pt idx="0">
                  <c:v>251.84800000000001</c:v>
                </c:pt>
                <c:pt idx="1">
                  <c:v>252.07050000000001</c:v>
                </c:pt>
                <c:pt idx="2">
                  <c:v>252.29300000000001</c:v>
                </c:pt>
                <c:pt idx="3">
                  <c:v>252.5155</c:v>
                </c:pt>
                <c:pt idx="4">
                  <c:v>252.738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7A-409E-B131-6539FBC594E6}"/>
            </c:ext>
          </c:extLst>
        </c:ser>
        <c:ser>
          <c:idx val="2"/>
          <c:order val="2"/>
          <c:tx>
            <c:strRef>
              <c:f>'202401'!$AI$58</c:f>
              <c:strCache>
                <c:ptCount val="1"/>
                <c:pt idx="0">
                  <c:v>2018-11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'202401'!$AJ$58:$AJ$66</c:f>
              <c:numCache>
                <c:formatCode>General</c:formatCode>
                <c:ptCount val="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</c:numCache>
            </c:numRef>
          </c:xVal>
          <c:yVal>
            <c:numRef>
              <c:f>'202401'!$AM$58:$AM$66</c:f>
              <c:numCache>
                <c:formatCode>General</c:formatCode>
                <c:ptCount val="9"/>
                <c:pt idx="0">
                  <c:v>251.0754</c:v>
                </c:pt>
                <c:pt idx="1">
                  <c:v>251.81530000000001</c:v>
                </c:pt>
                <c:pt idx="2">
                  <c:v>252.55520000000001</c:v>
                </c:pt>
                <c:pt idx="3">
                  <c:v>253.29509999999999</c:v>
                </c:pt>
                <c:pt idx="4">
                  <c:v>254.035</c:v>
                </c:pt>
                <c:pt idx="5">
                  <c:v>254.7749</c:v>
                </c:pt>
                <c:pt idx="6">
                  <c:v>255.51480000000001</c:v>
                </c:pt>
                <c:pt idx="7">
                  <c:v>256.25470000000001</c:v>
                </c:pt>
                <c:pt idx="8">
                  <c:v>256.99459999999999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7A-409E-B131-6539FBC594E6}"/>
            </c:ext>
          </c:extLst>
        </c:ser>
        <c:ser>
          <c:idx val="3"/>
          <c:order val="3"/>
          <c:tx>
            <c:strRef>
              <c:f>'202401'!$AI$67</c:f>
              <c:strCache>
                <c:ptCount val="1"/>
                <c:pt idx="0">
                  <c:v>2019-08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'202401'!$AJ$67:$AJ$74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</c:numCache>
            </c:numRef>
          </c:xVal>
          <c:yVal>
            <c:numRef>
              <c:f>'202401'!$AM$67:$AM$74</c:f>
              <c:numCache>
                <c:formatCode>General</c:formatCode>
                <c:ptCount val="8"/>
                <c:pt idx="0">
                  <c:v>256.52883333329999</c:v>
                </c:pt>
                <c:pt idx="1">
                  <c:v>256.79234523809998</c:v>
                </c:pt>
                <c:pt idx="2">
                  <c:v>257.05585714289998</c:v>
                </c:pt>
                <c:pt idx="3">
                  <c:v>257.31936904759999</c:v>
                </c:pt>
                <c:pt idx="4">
                  <c:v>257.58288095239999</c:v>
                </c:pt>
                <c:pt idx="5">
                  <c:v>257.8463928571</c:v>
                </c:pt>
                <c:pt idx="6">
                  <c:v>258.1099047619</c:v>
                </c:pt>
                <c:pt idx="7">
                  <c:v>258.3734166667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7A-409E-B131-6539FBC594E6}"/>
            </c:ext>
          </c:extLst>
        </c:ser>
        <c:ser>
          <c:idx val="4"/>
          <c:order val="4"/>
          <c:tx>
            <c:strRef>
              <c:f>'202401'!$AI$75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'202401'!$AJ$75:$AJ$80</c:f>
              <c:numCache>
                <c:formatCode>General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</c:numCache>
            </c:numRef>
          </c:xVal>
          <c:yVal>
            <c:numRef>
              <c:f>'202401'!$AM$75:$AM$80</c:f>
              <c:numCache>
                <c:formatCode>General</c:formatCode>
                <c:ptCount val="6"/>
                <c:pt idx="0">
                  <c:v>256.07523809520001</c:v>
                </c:pt>
                <c:pt idx="1">
                  <c:v>256.97040952380001</c:v>
                </c:pt>
                <c:pt idx="2">
                  <c:v>257.86558095240002</c:v>
                </c:pt>
                <c:pt idx="3">
                  <c:v>258.76075238099997</c:v>
                </c:pt>
                <c:pt idx="4">
                  <c:v>259.6559238095</c:v>
                </c:pt>
                <c:pt idx="5">
                  <c:v>260.5510952381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7A-409E-B131-6539FBC594E6}"/>
            </c:ext>
          </c:extLst>
        </c:ser>
        <c:ser>
          <c:idx val="5"/>
          <c:order val="5"/>
          <c:tx>
            <c:strRef>
              <c:f>'202401'!$AI$81</c:f>
              <c:strCache>
                <c:ptCount val="1"/>
                <c:pt idx="0">
                  <c:v>2020-10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'202401'!$AJ$81:$AJ$97</c:f>
              <c:numCache>
                <c:formatCode>General</c:formatCode>
                <c:ptCount val="17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</c:numCache>
            </c:numRef>
          </c:xVal>
          <c:yVal>
            <c:numRef>
              <c:f>'202401'!$AM$81:$AM$97</c:f>
              <c:numCache>
                <c:formatCode>General</c:formatCode>
                <c:ptCount val="17"/>
                <c:pt idx="0">
                  <c:v>258.20564705880003</c:v>
                </c:pt>
                <c:pt idx="1">
                  <c:v>259.73576470590001</c:v>
                </c:pt>
                <c:pt idx="2">
                  <c:v>261.26588235290001</c:v>
                </c:pt>
                <c:pt idx="3">
                  <c:v>262.79599999999999</c:v>
                </c:pt>
                <c:pt idx="4">
                  <c:v>264.32611764709998</c:v>
                </c:pt>
                <c:pt idx="5">
                  <c:v>265.85623529409997</c:v>
                </c:pt>
                <c:pt idx="6">
                  <c:v>267.38635294120002</c:v>
                </c:pt>
                <c:pt idx="7">
                  <c:v>268.91647058820001</c:v>
                </c:pt>
                <c:pt idx="8">
                  <c:v>270.4465882353</c:v>
                </c:pt>
                <c:pt idx="9">
                  <c:v>271.97670588239998</c:v>
                </c:pt>
                <c:pt idx="10">
                  <c:v>273.50682352939998</c:v>
                </c:pt>
                <c:pt idx="11">
                  <c:v>275.03694117650002</c:v>
                </c:pt>
                <c:pt idx="12">
                  <c:v>276.56705882350002</c:v>
                </c:pt>
                <c:pt idx="13">
                  <c:v>278.0971764706</c:v>
                </c:pt>
                <c:pt idx="14">
                  <c:v>279.6272941176</c:v>
                </c:pt>
                <c:pt idx="15">
                  <c:v>281.15741176469999</c:v>
                </c:pt>
                <c:pt idx="16">
                  <c:v>282.68752941180003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7A-409E-B131-6539FBC594E6}"/>
            </c:ext>
          </c:extLst>
        </c:ser>
        <c:ser>
          <c:idx val="6"/>
          <c:order val="6"/>
          <c:tx>
            <c:strRef>
              <c:f>'202401'!$AI$98</c:f>
              <c:strCache>
                <c:ptCount val="1"/>
                <c:pt idx="0">
                  <c:v>2022-03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'202401'!$AJ$98:$AJ$102</c:f>
              <c:numCache>
                <c:formatCode>General</c:formatCode>
                <c:ptCount val="5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</c:numCache>
            </c:numRef>
          </c:xVal>
          <c:yVal>
            <c:numRef>
              <c:f>'202401'!$AM$98:$AM$102</c:f>
              <c:numCache>
                <c:formatCode>General</c:formatCode>
                <c:ptCount val="5"/>
                <c:pt idx="0">
                  <c:v>287.35000000000002</c:v>
                </c:pt>
                <c:pt idx="1">
                  <c:v>289.82459999999998</c:v>
                </c:pt>
                <c:pt idx="2">
                  <c:v>292.29919999999998</c:v>
                </c:pt>
                <c:pt idx="3">
                  <c:v>294.77379999999999</c:v>
                </c:pt>
                <c:pt idx="4">
                  <c:v>297.2484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57A-409E-B131-6539FBC594E6}"/>
            </c:ext>
          </c:extLst>
        </c:ser>
        <c:ser>
          <c:idx val="7"/>
          <c:order val="7"/>
          <c:tx>
            <c:strRef>
              <c:f>'202402'!$Z$103</c:f>
              <c:strCache>
                <c:ptCount val="1"/>
                <c:pt idx="0">
                  <c:v>2022-08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'202402'!$AA$103:$AA$121</c:f>
              <c:numCache>
                <c:formatCode>General</c:formatCode>
                <c:ptCount val="19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</c:numCache>
            </c:numRef>
          </c:xVal>
          <c:yVal>
            <c:numRef>
              <c:f>'202402'!$AD$103:$AD$121</c:f>
              <c:numCache>
                <c:formatCode>General</c:formatCode>
                <c:ptCount val="19"/>
                <c:pt idx="0">
                  <c:v>296.01944736839999</c:v>
                </c:pt>
                <c:pt idx="1">
                  <c:v>296.81647368419999</c:v>
                </c:pt>
                <c:pt idx="2">
                  <c:v>297.61349999999999</c:v>
                </c:pt>
                <c:pt idx="3">
                  <c:v>298.41052631579998</c:v>
                </c:pt>
                <c:pt idx="4">
                  <c:v>299.20755263159998</c:v>
                </c:pt>
                <c:pt idx="5">
                  <c:v>300.00457894739998</c:v>
                </c:pt>
                <c:pt idx="6">
                  <c:v>300.80160526319997</c:v>
                </c:pt>
                <c:pt idx="7">
                  <c:v>301.59863157889998</c:v>
                </c:pt>
                <c:pt idx="8">
                  <c:v>302.39565789469998</c:v>
                </c:pt>
                <c:pt idx="9">
                  <c:v>303.19268421049998</c:v>
                </c:pt>
                <c:pt idx="10">
                  <c:v>303.98971052629997</c:v>
                </c:pt>
                <c:pt idx="11">
                  <c:v>304.78673684210003</c:v>
                </c:pt>
                <c:pt idx="12">
                  <c:v>305.58376315790002</c:v>
                </c:pt>
                <c:pt idx="13">
                  <c:v>306.38078947370002</c:v>
                </c:pt>
                <c:pt idx="14">
                  <c:v>307.17781578950002</c:v>
                </c:pt>
                <c:pt idx="15">
                  <c:v>307.97484210530001</c:v>
                </c:pt>
                <c:pt idx="16">
                  <c:v>308.77186842110001</c:v>
                </c:pt>
                <c:pt idx="17">
                  <c:v>309.56889473680002</c:v>
                </c:pt>
                <c:pt idx="18">
                  <c:v>310.36592105260002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57A-409E-B131-6539FBC5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879439"/>
        <c:axId val="1"/>
      </c:scatterChart>
      <c:catAx>
        <c:axId val="174487943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in val="2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487943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6112734244325941"/>
          <c:y val="0.24064815173965323"/>
          <c:w val="0.98611303994654564"/>
          <c:h val="0.9038636334251323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'202401'!$A$24:$A$120</c:f>
              <c:numCache>
                <c:formatCode>yyyy\-mm</c:formatCode>
                <c:ptCount val="9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</c:numCache>
            </c:numRef>
          </c:cat>
          <c:val>
            <c:numRef>
              <c:f>'202401'!$S$24:$S$120</c:f>
              <c:numCache>
                <c:formatCode>General</c:formatCode>
                <c:ptCount val="97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  <c:pt idx="94">
                  <c:v>3.137270709</c:v>
                </c:pt>
                <c:pt idx="95">
                  <c:v>3.352122831</c:v>
                </c:pt>
                <c:pt idx="96">
                  <c:v>3.0908847810000002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8-4C42-8694-1900A163C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802783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8-4C42-8694-1900A163C3EA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E8-4C42-8694-1900A163C3EA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E8-4C42-8694-1900A163C3EA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E8-4C42-8694-1900A163C3EA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E8-4C42-8694-1900A163C3EA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CE8-4C42-8694-1900A163C3EA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CE8-4C42-8694-1900A163C3EA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CE8-4C42-8694-1900A163C3EA}"/>
            </c:ext>
          </c:extLst>
        </c:ser>
        <c:ser>
          <c:idx val="9"/>
          <c:order val="8"/>
          <c:tx>
            <c:v>23/06~24/01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'202401'!$Q$113:$Q$120</c:f>
              <c:numCache>
                <c:formatCode>General</c:formatCode>
                <c:ptCount val="8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</c:numCache>
            </c:numRef>
          </c:xVal>
          <c:yVal>
            <c:numRef>
              <c:f>'202401'!$T$113:$T$120</c:f>
              <c:numCache>
                <c:formatCode>General</c:formatCode>
                <c:ptCount val="8"/>
                <c:pt idx="0">
                  <c:v>3.30491622</c:v>
                </c:pt>
                <c:pt idx="1">
                  <c:v>3.3011255611000001</c:v>
                </c:pt>
                <c:pt idx="2">
                  <c:v>3.2973349021999998</c:v>
                </c:pt>
                <c:pt idx="3">
                  <c:v>3.2935442433</c:v>
                </c:pt>
                <c:pt idx="4">
                  <c:v>3.2897535844000001</c:v>
                </c:pt>
                <c:pt idx="5">
                  <c:v>3.2859629254999998</c:v>
                </c:pt>
                <c:pt idx="6">
                  <c:v>3.2821722665999999</c:v>
                </c:pt>
                <c:pt idx="7">
                  <c:v>3.2783816077000001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CE8-4C42-8694-1900A163C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802783"/>
        <c:axId val="1"/>
      </c:scatterChart>
      <c:catAx>
        <c:axId val="173480278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48027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4.540763673890609E-2"/>
          <c:w val="0.69730796150481178"/>
          <c:h val="0.779862671964766"/>
        </c:manualLayout>
      </c:layout>
      <c:lineChart>
        <c:grouping val="standard"/>
        <c:varyColors val="0"/>
        <c:ser>
          <c:idx val="7"/>
          <c:order val="7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'202401'!$AC$48:$AC$120</c:f>
              <c:numCache>
                <c:formatCode>yyyy\-mm</c:formatCode>
                <c:ptCount val="73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</c:numCache>
            </c:numRef>
          </c:cat>
          <c:val>
            <c:numRef>
              <c:f>'202401'!$AA$48:$AA$120</c:f>
              <c:numCache>
                <c:formatCode>General</c:formatCode>
                <c:ptCount val="73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  <c:pt idx="72">
                  <c:v>3.0908847810000002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4-4D2D-8E1A-D14AE5959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80518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'202312'!$A$48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'202312'!$F$48:$F$56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'202312'!$I$48:$I$56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4-4D2D-8E1A-D14AE59592DA}"/>
            </c:ext>
          </c:extLst>
        </c:ser>
        <c:ser>
          <c:idx val="1"/>
          <c:order val="1"/>
          <c:tx>
            <c:strRef>
              <c:f>'202312'!$A$57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'202312'!$F$57:$F$65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'202312'!$I$57:$I$65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54-4D2D-8E1A-D14AE59592DA}"/>
            </c:ext>
          </c:extLst>
        </c:ser>
        <c:ser>
          <c:idx val="2"/>
          <c:order val="2"/>
          <c:tx>
            <c:strRef>
              <c:f>'202312'!$A$66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'202312'!$F$66:$F$74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'202312'!$I$66:$I$74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54-4D2D-8E1A-D14AE59592DA}"/>
            </c:ext>
          </c:extLst>
        </c:ser>
        <c:ser>
          <c:idx val="3"/>
          <c:order val="3"/>
          <c:tx>
            <c:strRef>
              <c:f>'202312'!$A$75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'202312'!$F$75:$F$86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'202312'!$I$75:$I$86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54-4D2D-8E1A-D14AE59592DA}"/>
            </c:ext>
          </c:extLst>
        </c:ser>
        <c:ser>
          <c:idx val="4"/>
          <c:order val="4"/>
          <c:tx>
            <c:strRef>
              <c:f>'202312'!$A$87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'202312'!$F$87:$F$101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'202312'!$I$87:$I$101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54-4D2D-8E1A-D14AE59592DA}"/>
            </c:ext>
          </c:extLst>
        </c:ser>
        <c:ser>
          <c:idx val="5"/>
          <c:order val="5"/>
          <c:tx>
            <c:strRef>
              <c:f>'202312'!$A$102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'202312'!$F$102:$F$112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'202312'!$I$102:$I$112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54-4D2D-8E1A-D14AE59592DA}"/>
            </c:ext>
          </c:extLst>
        </c:ser>
        <c:ser>
          <c:idx val="6"/>
          <c:order val="6"/>
          <c:tx>
            <c:strRef>
              <c:f>'202312'!$A$113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'202401'!$Y$113:$Y$120</c:f>
              <c:numCache>
                <c:formatCode>General</c:formatCode>
                <c:ptCount val="8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</c:numCache>
            </c:numRef>
          </c:xVal>
          <c:yVal>
            <c:numRef>
              <c:f>'202401'!$AB$113:$AB$120</c:f>
              <c:numCache>
                <c:formatCode>General</c:formatCode>
                <c:ptCount val="8"/>
                <c:pt idx="0">
                  <c:v>3.30491622</c:v>
                </c:pt>
                <c:pt idx="1">
                  <c:v>3.3011255611000001</c:v>
                </c:pt>
                <c:pt idx="2">
                  <c:v>3.2973349021999998</c:v>
                </c:pt>
                <c:pt idx="3">
                  <c:v>3.2935442433</c:v>
                </c:pt>
                <c:pt idx="4">
                  <c:v>3.2897535844000001</c:v>
                </c:pt>
                <c:pt idx="5">
                  <c:v>3.2859629254999998</c:v>
                </c:pt>
                <c:pt idx="6">
                  <c:v>3.2821722665999999</c:v>
                </c:pt>
                <c:pt idx="7">
                  <c:v>3.2783816077000001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54-4D2D-8E1A-D14AE5959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805183"/>
        <c:axId val="1"/>
      </c:scatterChart>
      <c:catAx>
        <c:axId val="173480518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48051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6388885237425452"/>
          <c:y val="3.008121122264297E-2"/>
          <c:w val="0.98333333333333339"/>
          <c:h val="0.50758650397707916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4.6472327841149137E-2"/>
          <c:w val="0.65686351706036739"/>
          <c:h val="0.77470102358878146"/>
        </c:manualLayout>
      </c:layout>
      <c:lineChart>
        <c:grouping val="standard"/>
        <c:varyColors val="0"/>
        <c:ser>
          <c:idx val="8"/>
          <c:order val="8"/>
          <c:tx>
            <c:v>美國消費者物價指數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'202401'!$AI$48:$AI$120</c:f>
              <c:numCache>
                <c:formatCode>yyyy\-mm</c:formatCode>
                <c:ptCount val="73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</c:numCache>
            </c:numRef>
          </c:cat>
          <c:val>
            <c:numRef>
              <c:f>'202401'!$AL$48:$AL$120</c:f>
              <c:numCache>
                <c:formatCode>General</c:formatCode>
                <c:ptCount val="73"/>
                <c:pt idx="0">
                  <c:v>247.86699999999999</c:v>
                </c:pt>
                <c:pt idx="1">
                  <c:v>248.99100000000001</c:v>
                </c:pt>
                <c:pt idx="2">
                  <c:v>249.554</c:v>
                </c:pt>
                <c:pt idx="3">
                  <c:v>250.54599999999999</c:v>
                </c:pt>
                <c:pt idx="4">
                  <c:v>251.58799999999999</c:v>
                </c:pt>
                <c:pt idx="5">
                  <c:v>251.989</c:v>
                </c:pt>
                <c:pt idx="6">
                  <c:v>252.006</c:v>
                </c:pt>
                <c:pt idx="7">
                  <c:v>252.14599999999999</c:v>
                </c:pt>
                <c:pt idx="8">
                  <c:v>252.43899999999999</c:v>
                </c:pt>
                <c:pt idx="9">
                  <c:v>252.88499999999999</c:v>
                </c:pt>
                <c:pt idx="10">
                  <c:v>252.03800000000001</c:v>
                </c:pt>
                <c:pt idx="11">
                  <c:v>251.233</c:v>
                </c:pt>
                <c:pt idx="12">
                  <c:v>251.71199999999999</c:v>
                </c:pt>
                <c:pt idx="13">
                  <c:v>252.77600000000001</c:v>
                </c:pt>
                <c:pt idx="14">
                  <c:v>254.202</c:v>
                </c:pt>
                <c:pt idx="15">
                  <c:v>255.548</c:v>
                </c:pt>
                <c:pt idx="16">
                  <c:v>256.09199999999998</c:v>
                </c:pt>
                <c:pt idx="17">
                  <c:v>256.14299999999997</c:v>
                </c:pt>
                <c:pt idx="18">
                  <c:v>256.57100000000003</c:v>
                </c:pt>
                <c:pt idx="19">
                  <c:v>256.55799999999999</c:v>
                </c:pt>
                <c:pt idx="20">
                  <c:v>256.75900000000001</c:v>
                </c:pt>
                <c:pt idx="21">
                  <c:v>257.346</c:v>
                </c:pt>
                <c:pt idx="22">
                  <c:v>257.20800000000003</c:v>
                </c:pt>
                <c:pt idx="23">
                  <c:v>256.97399999999999</c:v>
                </c:pt>
                <c:pt idx="24">
                  <c:v>257.971</c:v>
                </c:pt>
                <c:pt idx="25">
                  <c:v>258.678</c:v>
                </c:pt>
                <c:pt idx="26">
                  <c:v>258.11500000000001</c:v>
                </c:pt>
                <c:pt idx="27">
                  <c:v>256.38900000000001</c:v>
                </c:pt>
                <c:pt idx="28">
                  <c:v>256.39400000000001</c:v>
                </c:pt>
                <c:pt idx="29">
                  <c:v>257.79700000000003</c:v>
                </c:pt>
                <c:pt idx="30">
                  <c:v>259.101</c:v>
                </c:pt>
                <c:pt idx="31">
                  <c:v>259.91800000000001</c:v>
                </c:pt>
                <c:pt idx="32">
                  <c:v>260.27999999999997</c:v>
                </c:pt>
                <c:pt idx="33">
                  <c:v>260.38799999999998</c:v>
                </c:pt>
                <c:pt idx="34">
                  <c:v>260.22899999999998</c:v>
                </c:pt>
                <c:pt idx="35">
                  <c:v>260.47399999999999</c:v>
                </c:pt>
                <c:pt idx="36">
                  <c:v>261.58199999999999</c:v>
                </c:pt>
                <c:pt idx="37">
                  <c:v>263.01400000000001</c:v>
                </c:pt>
                <c:pt idx="38">
                  <c:v>264.87700000000001</c:v>
                </c:pt>
                <c:pt idx="39">
                  <c:v>267.05399999999997</c:v>
                </c:pt>
                <c:pt idx="40">
                  <c:v>269.19499999999999</c:v>
                </c:pt>
                <c:pt idx="41">
                  <c:v>271.69600000000003</c:v>
                </c:pt>
                <c:pt idx="42">
                  <c:v>273.00299999999999</c:v>
                </c:pt>
                <c:pt idx="43">
                  <c:v>273.56700000000001</c:v>
                </c:pt>
                <c:pt idx="44">
                  <c:v>274.31</c:v>
                </c:pt>
                <c:pt idx="45">
                  <c:v>276.589</c:v>
                </c:pt>
                <c:pt idx="46">
                  <c:v>277.94799999999998</c:v>
                </c:pt>
                <c:pt idx="47">
                  <c:v>278.80200000000002</c:v>
                </c:pt>
                <c:pt idx="48">
                  <c:v>281.14800000000002</c:v>
                </c:pt>
                <c:pt idx="49">
                  <c:v>283.71600000000001</c:v>
                </c:pt>
                <c:pt idx="50">
                  <c:v>287.50400000000002</c:v>
                </c:pt>
                <c:pt idx="51">
                  <c:v>289.10899999999998</c:v>
                </c:pt>
                <c:pt idx="52">
                  <c:v>292.29599999999999</c:v>
                </c:pt>
                <c:pt idx="53">
                  <c:v>296.31099999999998</c:v>
                </c:pt>
                <c:pt idx="54">
                  <c:v>296.27600000000001</c:v>
                </c:pt>
                <c:pt idx="55">
                  <c:v>296.17099999999999</c:v>
                </c:pt>
                <c:pt idx="56">
                  <c:v>296.80799999999999</c:v>
                </c:pt>
                <c:pt idx="57">
                  <c:v>298.012</c:v>
                </c:pt>
                <c:pt idx="58">
                  <c:v>297.71100000000001</c:v>
                </c:pt>
                <c:pt idx="59">
                  <c:v>296.79700000000003</c:v>
                </c:pt>
                <c:pt idx="60">
                  <c:v>299.17</c:v>
                </c:pt>
                <c:pt idx="61">
                  <c:v>300.83999999999997</c:v>
                </c:pt>
                <c:pt idx="62">
                  <c:v>301.83600000000001</c:v>
                </c:pt>
                <c:pt idx="63">
                  <c:v>303.363</c:v>
                </c:pt>
                <c:pt idx="64">
                  <c:v>304.12700000000001</c:v>
                </c:pt>
                <c:pt idx="65">
                  <c:v>305.10899999999998</c:v>
                </c:pt>
                <c:pt idx="66">
                  <c:v>305.69099999999997</c:v>
                </c:pt>
                <c:pt idx="67">
                  <c:v>307.02600000000001</c:v>
                </c:pt>
                <c:pt idx="68">
                  <c:v>307.78899999999999</c:v>
                </c:pt>
                <c:pt idx="69">
                  <c:v>307.67099999999999</c:v>
                </c:pt>
                <c:pt idx="70">
                  <c:v>307.05099999999999</c:v>
                </c:pt>
                <c:pt idx="71">
                  <c:v>306.74599999999998</c:v>
                </c:pt>
                <c:pt idx="72">
                  <c:v>308.41699999999997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6-441B-8845-C9F2DB61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80902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'202401'!$AI$48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'202401'!$AJ$48:$AJ$52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'202401'!$AM$48:$AM$52</c:f>
              <c:numCache>
                <c:formatCode>General</c:formatCode>
                <c:ptCount val="5"/>
                <c:pt idx="0">
                  <c:v>247.90979999999999</c:v>
                </c:pt>
                <c:pt idx="1">
                  <c:v>248.80950000000001</c:v>
                </c:pt>
                <c:pt idx="2">
                  <c:v>249.70920000000001</c:v>
                </c:pt>
                <c:pt idx="3">
                  <c:v>250.60890000000001</c:v>
                </c:pt>
                <c:pt idx="4">
                  <c:v>251.5086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B6-441B-8845-C9F2DB618AF8}"/>
            </c:ext>
          </c:extLst>
        </c:ser>
        <c:ser>
          <c:idx val="1"/>
          <c:order val="1"/>
          <c:tx>
            <c:strRef>
              <c:f>'202401'!$AI$53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'202401'!$AJ$53:$AJ$57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xVal>
          <c:yVal>
            <c:numRef>
              <c:f>'202401'!$AM$53:$AM$57</c:f>
              <c:numCache>
                <c:formatCode>General</c:formatCode>
                <c:ptCount val="5"/>
                <c:pt idx="0">
                  <c:v>251.84800000000001</c:v>
                </c:pt>
                <c:pt idx="1">
                  <c:v>252.07050000000001</c:v>
                </c:pt>
                <c:pt idx="2">
                  <c:v>252.29300000000001</c:v>
                </c:pt>
                <c:pt idx="3">
                  <c:v>252.5155</c:v>
                </c:pt>
                <c:pt idx="4">
                  <c:v>252.738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B6-441B-8845-C9F2DB618AF8}"/>
            </c:ext>
          </c:extLst>
        </c:ser>
        <c:ser>
          <c:idx val="2"/>
          <c:order val="2"/>
          <c:tx>
            <c:strRef>
              <c:f>'202401'!$AI$58</c:f>
              <c:strCache>
                <c:ptCount val="1"/>
                <c:pt idx="0">
                  <c:v>2018-11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'202401'!$AJ$58:$AJ$66</c:f>
              <c:numCache>
                <c:formatCode>General</c:formatCode>
                <c:ptCount val="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</c:numCache>
            </c:numRef>
          </c:xVal>
          <c:yVal>
            <c:numRef>
              <c:f>'202401'!$AM$58:$AM$66</c:f>
              <c:numCache>
                <c:formatCode>General</c:formatCode>
                <c:ptCount val="9"/>
                <c:pt idx="0">
                  <c:v>251.0754</c:v>
                </c:pt>
                <c:pt idx="1">
                  <c:v>251.81530000000001</c:v>
                </c:pt>
                <c:pt idx="2">
                  <c:v>252.55520000000001</c:v>
                </c:pt>
                <c:pt idx="3">
                  <c:v>253.29509999999999</c:v>
                </c:pt>
                <c:pt idx="4">
                  <c:v>254.035</c:v>
                </c:pt>
                <c:pt idx="5">
                  <c:v>254.7749</c:v>
                </c:pt>
                <c:pt idx="6">
                  <c:v>255.51480000000001</c:v>
                </c:pt>
                <c:pt idx="7">
                  <c:v>256.25470000000001</c:v>
                </c:pt>
                <c:pt idx="8">
                  <c:v>256.99459999999999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B6-441B-8845-C9F2DB618AF8}"/>
            </c:ext>
          </c:extLst>
        </c:ser>
        <c:ser>
          <c:idx val="3"/>
          <c:order val="3"/>
          <c:tx>
            <c:strRef>
              <c:f>'202401'!$AI$67</c:f>
              <c:strCache>
                <c:ptCount val="1"/>
                <c:pt idx="0">
                  <c:v>2019-08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'202401'!$AJ$67:$AJ$74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</c:numCache>
            </c:numRef>
          </c:xVal>
          <c:yVal>
            <c:numRef>
              <c:f>'202401'!$AM$67:$AM$74</c:f>
              <c:numCache>
                <c:formatCode>General</c:formatCode>
                <c:ptCount val="8"/>
                <c:pt idx="0">
                  <c:v>256.52883333329999</c:v>
                </c:pt>
                <c:pt idx="1">
                  <c:v>256.79234523809998</c:v>
                </c:pt>
                <c:pt idx="2">
                  <c:v>257.05585714289998</c:v>
                </c:pt>
                <c:pt idx="3">
                  <c:v>257.31936904759999</c:v>
                </c:pt>
                <c:pt idx="4">
                  <c:v>257.58288095239999</c:v>
                </c:pt>
                <c:pt idx="5">
                  <c:v>257.8463928571</c:v>
                </c:pt>
                <c:pt idx="6">
                  <c:v>258.1099047619</c:v>
                </c:pt>
                <c:pt idx="7">
                  <c:v>258.3734166667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B6-441B-8845-C9F2DB618AF8}"/>
            </c:ext>
          </c:extLst>
        </c:ser>
        <c:ser>
          <c:idx val="4"/>
          <c:order val="4"/>
          <c:tx>
            <c:strRef>
              <c:f>'202401'!$AI$75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'202401'!$AJ$75:$AJ$80</c:f>
              <c:numCache>
                <c:formatCode>General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</c:numCache>
            </c:numRef>
          </c:xVal>
          <c:yVal>
            <c:numRef>
              <c:f>'202401'!$AM$75:$AM$80</c:f>
              <c:numCache>
                <c:formatCode>General</c:formatCode>
                <c:ptCount val="6"/>
                <c:pt idx="0">
                  <c:v>256.07523809520001</c:v>
                </c:pt>
                <c:pt idx="1">
                  <c:v>256.97040952380001</c:v>
                </c:pt>
                <c:pt idx="2">
                  <c:v>257.86558095240002</c:v>
                </c:pt>
                <c:pt idx="3">
                  <c:v>258.76075238099997</c:v>
                </c:pt>
                <c:pt idx="4">
                  <c:v>259.6559238095</c:v>
                </c:pt>
                <c:pt idx="5">
                  <c:v>260.5510952381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B6-441B-8845-C9F2DB618AF8}"/>
            </c:ext>
          </c:extLst>
        </c:ser>
        <c:ser>
          <c:idx val="5"/>
          <c:order val="5"/>
          <c:tx>
            <c:strRef>
              <c:f>'202401'!$AI$81</c:f>
              <c:strCache>
                <c:ptCount val="1"/>
                <c:pt idx="0">
                  <c:v>2020-10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'202401'!$AJ$81:$AJ$97</c:f>
              <c:numCache>
                <c:formatCode>General</c:formatCode>
                <c:ptCount val="17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</c:numCache>
            </c:numRef>
          </c:xVal>
          <c:yVal>
            <c:numRef>
              <c:f>'202401'!$AM$81:$AM$97</c:f>
              <c:numCache>
                <c:formatCode>General</c:formatCode>
                <c:ptCount val="17"/>
                <c:pt idx="0">
                  <c:v>258.20564705880003</c:v>
                </c:pt>
                <c:pt idx="1">
                  <c:v>259.73576470590001</c:v>
                </c:pt>
                <c:pt idx="2">
                  <c:v>261.26588235290001</c:v>
                </c:pt>
                <c:pt idx="3">
                  <c:v>262.79599999999999</c:v>
                </c:pt>
                <c:pt idx="4">
                  <c:v>264.32611764709998</c:v>
                </c:pt>
                <c:pt idx="5">
                  <c:v>265.85623529409997</c:v>
                </c:pt>
                <c:pt idx="6">
                  <c:v>267.38635294120002</c:v>
                </c:pt>
                <c:pt idx="7">
                  <c:v>268.91647058820001</c:v>
                </c:pt>
                <c:pt idx="8">
                  <c:v>270.4465882353</c:v>
                </c:pt>
                <c:pt idx="9">
                  <c:v>271.97670588239998</c:v>
                </c:pt>
                <c:pt idx="10">
                  <c:v>273.50682352939998</c:v>
                </c:pt>
                <c:pt idx="11">
                  <c:v>275.03694117650002</c:v>
                </c:pt>
                <c:pt idx="12">
                  <c:v>276.56705882350002</c:v>
                </c:pt>
                <c:pt idx="13">
                  <c:v>278.0971764706</c:v>
                </c:pt>
                <c:pt idx="14">
                  <c:v>279.6272941176</c:v>
                </c:pt>
                <c:pt idx="15">
                  <c:v>281.15741176469999</c:v>
                </c:pt>
                <c:pt idx="16">
                  <c:v>282.68752941180003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B6-441B-8845-C9F2DB618AF8}"/>
            </c:ext>
          </c:extLst>
        </c:ser>
        <c:ser>
          <c:idx val="6"/>
          <c:order val="6"/>
          <c:tx>
            <c:strRef>
              <c:f>'202401'!$AI$98</c:f>
              <c:strCache>
                <c:ptCount val="1"/>
                <c:pt idx="0">
                  <c:v>2022-03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'202401'!$AJ$98:$AJ$102</c:f>
              <c:numCache>
                <c:formatCode>General</c:formatCode>
                <c:ptCount val="5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</c:numCache>
            </c:numRef>
          </c:xVal>
          <c:yVal>
            <c:numRef>
              <c:f>'202401'!$AM$98:$AM$102</c:f>
              <c:numCache>
                <c:formatCode>General</c:formatCode>
                <c:ptCount val="5"/>
                <c:pt idx="0">
                  <c:v>287.35000000000002</c:v>
                </c:pt>
                <c:pt idx="1">
                  <c:v>289.82459999999998</c:v>
                </c:pt>
                <c:pt idx="2">
                  <c:v>292.29919999999998</c:v>
                </c:pt>
                <c:pt idx="3">
                  <c:v>294.77379999999999</c:v>
                </c:pt>
                <c:pt idx="4">
                  <c:v>297.2484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B6-441B-8845-C9F2DB618AF8}"/>
            </c:ext>
          </c:extLst>
        </c:ser>
        <c:ser>
          <c:idx val="7"/>
          <c:order val="7"/>
          <c:tx>
            <c:strRef>
              <c:f>'202401'!$AI$103</c:f>
              <c:strCache>
                <c:ptCount val="1"/>
                <c:pt idx="0">
                  <c:v>2022-08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'202401'!$AJ$103:$AJ$120</c:f>
              <c:numCache>
                <c:formatCode>General</c:formatCode>
                <c:ptCount val="18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</c:numCache>
            </c:numRef>
          </c:xVal>
          <c:yVal>
            <c:numRef>
              <c:f>'202401'!$AM$103:$AM$120</c:f>
              <c:numCache>
                <c:formatCode>General</c:formatCode>
                <c:ptCount val="18"/>
                <c:pt idx="0">
                  <c:v>296.0150116959</c:v>
                </c:pt>
                <c:pt idx="1">
                  <c:v>296.81282077740002</c:v>
                </c:pt>
                <c:pt idx="2">
                  <c:v>297.61062985900003</c:v>
                </c:pt>
                <c:pt idx="3">
                  <c:v>298.40843894049999</c:v>
                </c:pt>
                <c:pt idx="4">
                  <c:v>299.20624802200001</c:v>
                </c:pt>
                <c:pt idx="5">
                  <c:v>300.00405710349997</c:v>
                </c:pt>
                <c:pt idx="6">
                  <c:v>300.80186618509998</c:v>
                </c:pt>
                <c:pt idx="7">
                  <c:v>301.5996752666</c:v>
                </c:pt>
                <c:pt idx="8">
                  <c:v>302.39748434810002</c:v>
                </c:pt>
                <c:pt idx="9">
                  <c:v>303.19529342969997</c:v>
                </c:pt>
                <c:pt idx="10">
                  <c:v>303.99310251119999</c:v>
                </c:pt>
                <c:pt idx="11">
                  <c:v>304.79091159270001</c:v>
                </c:pt>
                <c:pt idx="12">
                  <c:v>305.58872067419998</c:v>
                </c:pt>
                <c:pt idx="13">
                  <c:v>306.38652975579998</c:v>
                </c:pt>
                <c:pt idx="14">
                  <c:v>307.1843388373</c:v>
                </c:pt>
                <c:pt idx="15">
                  <c:v>307.98214791880002</c:v>
                </c:pt>
                <c:pt idx="16">
                  <c:v>308.77995700029999</c:v>
                </c:pt>
                <c:pt idx="17">
                  <c:v>309.57776608189999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EB6-441B-8845-C9F2DB61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809023"/>
        <c:axId val="1"/>
      </c:scatterChart>
      <c:catAx>
        <c:axId val="173480902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in val="2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48090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3611107471798964"/>
          <c:y val="0.17679369277313617"/>
          <c:w val="0.98333333333333328"/>
          <c:h val="0.852779948307988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'202312'!$A$24:$A$119</c:f>
              <c:numCache>
                <c:formatCode>yyyy\-mm</c:formatCode>
                <c:ptCount val="96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</c:numCache>
            </c:numRef>
          </c:cat>
          <c:val>
            <c:numRef>
              <c:f>'202310'!$P$24:$P$117</c:f>
              <c:numCache>
                <c:formatCode>General</c:formatCode>
                <c:ptCount val="94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19-46FB-AE09-13C79CCD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08577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19-46FB-AE09-13C79CCD1679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19-46FB-AE09-13C79CCD1679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19-46FB-AE09-13C79CCD1679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19-46FB-AE09-13C79CCD1679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19-46FB-AE09-13C79CCD1679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219-46FB-AE09-13C79CCD1679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19-46FB-AE09-13C79CCD1679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219-46FB-AE09-13C79CCD1679}"/>
            </c:ext>
          </c:extLst>
        </c:ser>
        <c:ser>
          <c:idx val="9"/>
          <c:order val="8"/>
          <c:tx>
            <c:v>23/06~23/12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'202312'!$O$113:$O$119</c:f>
              <c:numCache>
                <c:formatCode>General</c:formatCode>
                <c:ptCount val="7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</c:numCache>
            </c:numRef>
          </c:xVal>
          <c:yVal>
            <c:numRef>
              <c:f>'202312'!$R$113:$R$119</c:f>
              <c:numCache>
                <c:formatCode>General</c:formatCode>
                <c:ptCount val="7"/>
                <c:pt idx="0">
                  <c:v>3.2513456981000002</c:v>
                </c:pt>
                <c:pt idx="1">
                  <c:v>3.2743403001</c:v>
                </c:pt>
                <c:pt idx="2">
                  <c:v>3.2973349021999998</c:v>
                </c:pt>
                <c:pt idx="3">
                  <c:v>3.3203295043000001</c:v>
                </c:pt>
                <c:pt idx="4">
                  <c:v>3.3433241063999999</c:v>
                </c:pt>
                <c:pt idx="5">
                  <c:v>3.3663187084000001</c:v>
                </c:pt>
                <c:pt idx="6">
                  <c:v>3.3893133105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19-46FB-AE09-13C79CCD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085775"/>
        <c:axId val="1"/>
      </c:scatterChart>
      <c:catAx>
        <c:axId val="15400857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00857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4.540763673890609E-2"/>
          <c:w val="0.69730796150481178"/>
          <c:h val="0.779862671964766"/>
        </c:manualLayout>
      </c:layout>
      <c:lineChart>
        <c:grouping val="standard"/>
        <c:varyColors val="0"/>
        <c:ser>
          <c:idx val="7"/>
          <c:order val="7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'202312'!$A$48:$A$119</c:f>
              <c:numCache>
                <c:formatCode>yyyy\-mm</c:formatCode>
                <c:ptCount val="7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</c:numCache>
            </c:numRef>
          </c:cat>
          <c:val>
            <c:numRef>
              <c:f>'202312'!$H$48:$H$119</c:f>
              <c:numCache>
                <c:formatCode>General</c:formatCode>
                <c:ptCount val="72"/>
                <c:pt idx="0">
                  <c:v>2.0705076199999999</c:v>
                </c:pt>
                <c:pt idx="1">
                  <c:v>2.2117954210000002</c:v>
                </c:pt>
                <c:pt idx="2">
                  <c:v>2.359711404</c:v>
                </c:pt>
                <c:pt idx="3">
                  <c:v>2.462743943</c:v>
                </c:pt>
                <c:pt idx="4">
                  <c:v>2.801011715</c:v>
                </c:pt>
                <c:pt idx="5">
                  <c:v>2.8715478349999999</c:v>
                </c:pt>
                <c:pt idx="6">
                  <c:v>2.949515087</c:v>
                </c:pt>
                <c:pt idx="7">
                  <c:v>2.6991801039999999</c:v>
                </c:pt>
                <c:pt idx="8">
                  <c:v>2.2769721939999998</c:v>
                </c:pt>
                <c:pt idx="9">
                  <c:v>2.5224699290000001</c:v>
                </c:pt>
                <c:pt idx="10">
                  <c:v>2.1766010320000002</c:v>
                </c:pt>
                <c:pt idx="11">
                  <c:v>1.9101588490000001</c:v>
                </c:pt>
                <c:pt idx="12">
                  <c:v>1.551235138</c:v>
                </c:pt>
                <c:pt idx="13">
                  <c:v>1.520135266</c:v>
                </c:pt>
                <c:pt idx="14">
                  <c:v>1.862522741</c:v>
                </c:pt>
                <c:pt idx="15">
                  <c:v>1.9964397760000001</c:v>
                </c:pt>
                <c:pt idx="16">
                  <c:v>1.7902284690000001</c:v>
                </c:pt>
                <c:pt idx="17">
                  <c:v>1.6484846559999999</c:v>
                </c:pt>
                <c:pt idx="18">
                  <c:v>1.811464806</c:v>
                </c:pt>
                <c:pt idx="19">
                  <c:v>1.749779889</c:v>
                </c:pt>
                <c:pt idx="20">
                  <c:v>1.711304513</c:v>
                </c:pt>
                <c:pt idx="21">
                  <c:v>1.7640429440000001</c:v>
                </c:pt>
                <c:pt idx="22">
                  <c:v>2.0512779820000002</c:v>
                </c:pt>
                <c:pt idx="23">
                  <c:v>2.2851297399999999</c:v>
                </c:pt>
                <c:pt idx="24">
                  <c:v>2.4865719550000001</c:v>
                </c:pt>
                <c:pt idx="25">
                  <c:v>2.334873564</c:v>
                </c:pt>
                <c:pt idx="26">
                  <c:v>1.5393269919999999</c:v>
                </c:pt>
                <c:pt idx="27">
                  <c:v>0.32909668600000003</c:v>
                </c:pt>
                <c:pt idx="28">
                  <c:v>0.11792637</c:v>
                </c:pt>
                <c:pt idx="29">
                  <c:v>0.64573304799999998</c:v>
                </c:pt>
                <c:pt idx="30">
                  <c:v>0.98608182499999997</c:v>
                </c:pt>
                <c:pt idx="31">
                  <c:v>1.309645382</c:v>
                </c:pt>
                <c:pt idx="32">
                  <c:v>1.371324861</c:v>
                </c:pt>
                <c:pt idx="33">
                  <c:v>1.182066168</c:v>
                </c:pt>
                <c:pt idx="34">
                  <c:v>1.1745357839999999</c:v>
                </c:pt>
                <c:pt idx="35">
                  <c:v>1.362005495</c:v>
                </c:pt>
                <c:pt idx="36">
                  <c:v>1.3997697419999999</c:v>
                </c:pt>
                <c:pt idx="37">
                  <c:v>1.676215217</c:v>
                </c:pt>
                <c:pt idx="38">
                  <c:v>2.6197625090000001</c:v>
                </c:pt>
                <c:pt idx="39">
                  <c:v>4.1596948390000001</c:v>
                </c:pt>
                <c:pt idx="40">
                  <c:v>4.9927065380000002</c:v>
                </c:pt>
                <c:pt idx="41">
                  <c:v>5.3914514130000004</c:v>
                </c:pt>
                <c:pt idx="42">
                  <c:v>5.3654752390000002</c:v>
                </c:pt>
                <c:pt idx="43">
                  <c:v>5.2512715549999998</c:v>
                </c:pt>
                <c:pt idx="44">
                  <c:v>5.3903488550000001</c:v>
                </c:pt>
                <c:pt idx="45">
                  <c:v>6.2218689029999998</c:v>
                </c:pt>
                <c:pt idx="46">
                  <c:v>6.8090028399999998</c:v>
                </c:pt>
                <c:pt idx="47">
                  <c:v>7.0364028660000004</c:v>
                </c:pt>
                <c:pt idx="48">
                  <c:v>7.4798724679999999</c:v>
                </c:pt>
                <c:pt idx="49">
                  <c:v>7.8710638980000001</c:v>
                </c:pt>
                <c:pt idx="50">
                  <c:v>8.5424555550000001</c:v>
                </c:pt>
                <c:pt idx="51">
                  <c:v>8.2586293410000007</c:v>
                </c:pt>
                <c:pt idx="52">
                  <c:v>8.5815115439999996</c:v>
                </c:pt>
                <c:pt idx="53">
                  <c:v>9.0597579649999993</c:v>
                </c:pt>
                <c:pt idx="54">
                  <c:v>8.5248147460000006</c:v>
                </c:pt>
                <c:pt idx="55">
                  <c:v>8.2626925030000002</c:v>
                </c:pt>
                <c:pt idx="56">
                  <c:v>8.2016696440000008</c:v>
                </c:pt>
                <c:pt idx="57">
                  <c:v>7.7454273310000001</c:v>
                </c:pt>
                <c:pt idx="58">
                  <c:v>7.110322794</c:v>
                </c:pt>
                <c:pt idx="59">
                  <c:v>6.4544013309999997</c:v>
                </c:pt>
                <c:pt idx="60">
                  <c:v>6.4101469690000004</c:v>
                </c:pt>
                <c:pt idx="61">
                  <c:v>6.0356130779999999</c:v>
                </c:pt>
                <c:pt idx="62">
                  <c:v>4.9849741219999997</c:v>
                </c:pt>
                <c:pt idx="63">
                  <c:v>4.9303203980000001</c:v>
                </c:pt>
                <c:pt idx="64">
                  <c:v>4.047609273</c:v>
                </c:pt>
                <c:pt idx="65">
                  <c:v>2.9691776550000002</c:v>
                </c:pt>
                <c:pt idx="66">
                  <c:v>3.1777801779999999</c:v>
                </c:pt>
                <c:pt idx="67">
                  <c:v>3.6651123839999999</c:v>
                </c:pt>
                <c:pt idx="68">
                  <c:v>3.699698121</c:v>
                </c:pt>
                <c:pt idx="69">
                  <c:v>3.241144652</c:v>
                </c:pt>
                <c:pt idx="70">
                  <c:v>3.137270709</c:v>
                </c:pt>
                <c:pt idx="71">
                  <c:v>3.352122831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B-4F05-9E98-086B38A6D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09105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'202312'!$A$48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'202312'!$F$48:$F$56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'202312'!$I$48:$I$56</c:f>
              <c:numCache>
                <c:formatCode>General</c:formatCode>
                <c:ptCount val="9"/>
                <c:pt idx="0">
                  <c:v>2.2641256846000002</c:v>
                </c:pt>
                <c:pt idx="1">
                  <c:v>2.3287327445999999</c:v>
                </c:pt>
                <c:pt idx="2">
                  <c:v>2.3933398047000001</c:v>
                </c:pt>
                <c:pt idx="3">
                  <c:v>2.4579468646999998</c:v>
                </c:pt>
                <c:pt idx="4">
                  <c:v>2.5225539248</c:v>
                </c:pt>
                <c:pt idx="5">
                  <c:v>2.5871609848000001</c:v>
                </c:pt>
                <c:pt idx="6">
                  <c:v>2.6517680448999998</c:v>
                </c:pt>
                <c:pt idx="7">
                  <c:v>2.7163751049</c:v>
                </c:pt>
                <c:pt idx="8">
                  <c:v>2.7809821650000002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9B-4F05-9E98-086B38A6D336}"/>
            </c:ext>
          </c:extLst>
        </c:ser>
        <c:ser>
          <c:idx val="1"/>
          <c:order val="1"/>
          <c:tx>
            <c:strRef>
              <c:f>'202312'!$A$57</c:f>
              <c:strCache>
                <c:ptCount val="1"/>
                <c:pt idx="0">
                  <c:v>2018-10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'202312'!$F$57:$F$65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'202312'!$I$57:$I$65</c:f>
              <c:numCache>
                <c:formatCode>General</c:formatCode>
                <c:ptCount val="9"/>
                <c:pt idx="0">
                  <c:v>2.1645557166999998</c:v>
                </c:pt>
                <c:pt idx="1">
                  <c:v>2.0950355613</c:v>
                </c:pt>
                <c:pt idx="2">
                  <c:v>2.0255154058999998</c:v>
                </c:pt>
                <c:pt idx="3">
                  <c:v>1.9559952505</c:v>
                </c:pt>
                <c:pt idx="4">
                  <c:v>1.8864750951</c:v>
                </c:pt>
                <c:pt idx="5">
                  <c:v>1.8169549397</c:v>
                </c:pt>
                <c:pt idx="6">
                  <c:v>1.7474347843</c:v>
                </c:pt>
                <c:pt idx="7">
                  <c:v>1.6779146289</c:v>
                </c:pt>
                <c:pt idx="8">
                  <c:v>1.6083944735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9B-4F05-9E98-086B38A6D336}"/>
            </c:ext>
          </c:extLst>
        </c:ser>
        <c:ser>
          <c:idx val="2"/>
          <c:order val="2"/>
          <c:tx>
            <c:strRef>
              <c:f>'202312'!$A$66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'202312'!$F$66:$F$74</c:f>
              <c:numCache>
                <c:formatCode>General</c:formatCode>
                <c:ptCount val="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</c:numCache>
            </c:numRef>
          </c:xVal>
          <c:yVal>
            <c:numRef>
              <c:f>'202312'!$I$66:$I$74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9B-4F05-9E98-086B38A6D336}"/>
            </c:ext>
          </c:extLst>
        </c:ser>
        <c:ser>
          <c:idx val="3"/>
          <c:order val="3"/>
          <c:tx>
            <c:strRef>
              <c:f>'202312'!$A$75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'202312'!$F$75:$F$86</c:f>
              <c:numCache>
                <c:formatCode>General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xVal>
          <c:yVal>
            <c:numRef>
              <c:f>'202312'!$I$75:$I$86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9B-4F05-9E98-086B38A6D336}"/>
            </c:ext>
          </c:extLst>
        </c:ser>
        <c:ser>
          <c:idx val="4"/>
          <c:order val="4"/>
          <c:tx>
            <c:strRef>
              <c:f>'202312'!$A$87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'202312'!$F$87:$F$101</c:f>
              <c:numCache>
                <c:formatCode>General</c:formatCode>
                <c:ptCount val="1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xVal>
          <c:yVal>
            <c:numRef>
              <c:f>'202312'!$I$87:$I$101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9B-4F05-9E98-086B38A6D336}"/>
            </c:ext>
          </c:extLst>
        </c:ser>
        <c:ser>
          <c:idx val="5"/>
          <c:order val="5"/>
          <c:tx>
            <c:strRef>
              <c:f>'202312'!$A$102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'202312'!$F$102:$F$112</c:f>
              <c:numCache>
                <c:formatCode>General</c:formatCode>
                <c:ptCount val="11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</c:numCache>
            </c:numRef>
          </c:xVal>
          <c:yVal>
            <c:numRef>
              <c:f>'202312'!$I$102:$I$112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9B-4F05-9E98-086B38A6D336}"/>
            </c:ext>
          </c:extLst>
        </c:ser>
        <c:ser>
          <c:idx val="6"/>
          <c:order val="6"/>
          <c:tx>
            <c:strRef>
              <c:f>'202312'!$A$113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'202312'!$F$113:$F$119</c:f>
              <c:numCache>
                <c:formatCode>General</c:formatCode>
                <c:ptCount val="7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</c:numCache>
            </c:numRef>
          </c:xVal>
          <c:yVal>
            <c:numRef>
              <c:f>'202312'!$I$113:$I$119</c:f>
              <c:numCache>
                <c:formatCode>General</c:formatCode>
                <c:ptCount val="7"/>
                <c:pt idx="0">
                  <c:v>3.2513456981000002</c:v>
                </c:pt>
                <c:pt idx="1">
                  <c:v>3.2743403001</c:v>
                </c:pt>
                <c:pt idx="2">
                  <c:v>3.2973349021999998</c:v>
                </c:pt>
                <c:pt idx="3">
                  <c:v>3.3203295043000001</c:v>
                </c:pt>
                <c:pt idx="4">
                  <c:v>3.3433241063999999</c:v>
                </c:pt>
                <c:pt idx="5">
                  <c:v>3.3663187084000001</c:v>
                </c:pt>
                <c:pt idx="6">
                  <c:v>3.3893133105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9B-4F05-9E98-086B38A6D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091055"/>
        <c:axId val="1"/>
      </c:scatterChart>
      <c:catAx>
        <c:axId val="154009105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009105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6388888888888884"/>
          <c:y val="3.0080978249811798E-2"/>
          <c:w val="0.98333333333333328"/>
          <c:h val="0.50758611568902723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4.540763673890609E-2"/>
          <c:w val="0.64297462817147855"/>
          <c:h val="0.779862671964766"/>
        </c:manualLayout>
      </c:layout>
      <c:lineChart>
        <c:grouping val="standard"/>
        <c:varyColors val="0"/>
        <c:ser>
          <c:idx val="8"/>
          <c:order val="8"/>
          <c:tx>
            <c:v>美國消費者物價指數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'202312'!$V$48:$V$119</c:f>
              <c:numCache>
                <c:formatCode>yyyy\-mm</c:formatCode>
                <c:ptCount val="7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</c:numCache>
            </c:numRef>
          </c:cat>
          <c:val>
            <c:numRef>
              <c:f>'202312'!$AA$48:$AA$119</c:f>
              <c:numCache>
                <c:formatCode>General</c:formatCode>
                <c:ptCount val="72"/>
                <c:pt idx="0">
                  <c:v>247.86699999999999</c:v>
                </c:pt>
                <c:pt idx="1">
                  <c:v>248.99100000000001</c:v>
                </c:pt>
                <c:pt idx="2">
                  <c:v>249.554</c:v>
                </c:pt>
                <c:pt idx="3">
                  <c:v>250.54599999999999</c:v>
                </c:pt>
                <c:pt idx="4">
                  <c:v>251.58799999999999</c:v>
                </c:pt>
                <c:pt idx="5">
                  <c:v>251.989</c:v>
                </c:pt>
                <c:pt idx="6">
                  <c:v>252.006</c:v>
                </c:pt>
                <c:pt idx="7">
                  <c:v>252.14599999999999</c:v>
                </c:pt>
                <c:pt idx="8">
                  <c:v>252.43899999999999</c:v>
                </c:pt>
                <c:pt idx="9">
                  <c:v>252.88499999999999</c:v>
                </c:pt>
                <c:pt idx="10">
                  <c:v>252.03800000000001</c:v>
                </c:pt>
                <c:pt idx="11">
                  <c:v>251.233</c:v>
                </c:pt>
                <c:pt idx="12">
                  <c:v>251.71199999999999</c:v>
                </c:pt>
                <c:pt idx="13">
                  <c:v>252.77600000000001</c:v>
                </c:pt>
                <c:pt idx="14">
                  <c:v>254.202</c:v>
                </c:pt>
                <c:pt idx="15">
                  <c:v>255.548</c:v>
                </c:pt>
                <c:pt idx="16">
                  <c:v>256.09199999999998</c:v>
                </c:pt>
                <c:pt idx="17">
                  <c:v>256.14299999999997</c:v>
                </c:pt>
                <c:pt idx="18">
                  <c:v>256.57100000000003</c:v>
                </c:pt>
                <c:pt idx="19">
                  <c:v>256.55799999999999</c:v>
                </c:pt>
                <c:pt idx="20">
                  <c:v>256.75900000000001</c:v>
                </c:pt>
                <c:pt idx="21">
                  <c:v>257.346</c:v>
                </c:pt>
                <c:pt idx="22">
                  <c:v>257.20800000000003</c:v>
                </c:pt>
                <c:pt idx="23">
                  <c:v>256.97399999999999</c:v>
                </c:pt>
                <c:pt idx="24">
                  <c:v>257.971</c:v>
                </c:pt>
                <c:pt idx="25">
                  <c:v>258.678</c:v>
                </c:pt>
                <c:pt idx="26">
                  <c:v>258.11500000000001</c:v>
                </c:pt>
                <c:pt idx="27">
                  <c:v>256.38900000000001</c:v>
                </c:pt>
                <c:pt idx="28">
                  <c:v>256.39400000000001</c:v>
                </c:pt>
                <c:pt idx="29">
                  <c:v>257.79700000000003</c:v>
                </c:pt>
                <c:pt idx="30">
                  <c:v>259.101</c:v>
                </c:pt>
                <c:pt idx="31">
                  <c:v>259.91800000000001</c:v>
                </c:pt>
                <c:pt idx="32">
                  <c:v>260.27999999999997</c:v>
                </c:pt>
                <c:pt idx="33">
                  <c:v>260.38799999999998</c:v>
                </c:pt>
                <c:pt idx="34">
                  <c:v>260.22899999999998</c:v>
                </c:pt>
                <c:pt idx="35">
                  <c:v>260.47399999999999</c:v>
                </c:pt>
                <c:pt idx="36">
                  <c:v>261.58199999999999</c:v>
                </c:pt>
                <c:pt idx="37">
                  <c:v>263.01400000000001</c:v>
                </c:pt>
                <c:pt idx="38">
                  <c:v>264.87700000000001</c:v>
                </c:pt>
                <c:pt idx="39">
                  <c:v>267.05399999999997</c:v>
                </c:pt>
                <c:pt idx="40">
                  <c:v>269.19499999999999</c:v>
                </c:pt>
                <c:pt idx="41">
                  <c:v>271.69600000000003</c:v>
                </c:pt>
                <c:pt idx="42">
                  <c:v>273.00299999999999</c:v>
                </c:pt>
                <c:pt idx="43">
                  <c:v>273.56700000000001</c:v>
                </c:pt>
                <c:pt idx="44">
                  <c:v>274.31</c:v>
                </c:pt>
                <c:pt idx="45">
                  <c:v>276.589</c:v>
                </c:pt>
                <c:pt idx="46">
                  <c:v>277.94799999999998</c:v>
                </c:pt>
                <c:pt idx="47">
                  <c:v>278.80200000000002</c:v>
                </c:pt>
                <c:pt idx="48">
                  <c:v>281.14800000000002</c:v>
                </c:pt>
                <c:pt idx="49">
                  <c:v>283.71600000000001</c:v>
                </c:pt>
                <c:pt idx="50">
                  <c:v>287.50400000000002</c:v>
                </c:pt>
                <c:pt idx="51">
                  <c:v>289.10899999999998</c:v>
                </c:pt>
                <c:pt idx="52">
                  <c:v>292.29599999999999</c:v>
                </c:pt>
                <c:pt idx="53">
                  <c:v>296.31099999999998</c:v>
                </c:pt>
                <c:pt idx="54">
                  <c:v>296.27600000000001</c:v>
                </c:pt>
                <c:pt idx="55">
                  <c:v>296.17099999999999</c:v>
                </c:pt>
                <c:pt idx="56">
                  <c:v>296.80799999999999</c:v>
                </c:pt>
                <c:pt idx="57">
                  <c:v>298.012</c:v>
                </c:pt>
                <c:pt idx="58">
                  <c:v>297.71100000000001</c:v>
                </c:pt>
                <c:pt idx="59">
                  <c:v>296.79700000000003</c:v>
                </c:pt>
                <c:pt idx="60">
                  <c:v>299.17</c:v>
                </c:pt>
                <c:pt idx="61">
                  <c:v>300.83999999999997</c:v>
                </c:pt>
                <c:pt idx="62">
                  <c:v>301.83600000000001</c:v>
                </c:pt>
                <c:pt idx="63">
                  <c:v>303.363</c:v>
                </c:pt>
                <c:pt idx="64">
                  <c:v>304.12700000000001</c:v>
                </c:pt>
                <c:pt idx="65">
                  <c:v>305.10899999999998</c:v>
                </c:pt>
                <c:pt idx="66">
                  <c:v>305.69099999999997</c:v>
                </c:pt>
                <c:pt idx="67">
                  <c:v>307.02600000000001</c:v>
                </c:pt>
                <c:pt idx="68">
                  <c:v>307.78899999999999</c:v>
                </c:pt>
                <c:pt idx="69">
                  <c:v>307.67099999999999</c:v>
                </c:pt>
                <c:pt idx="70">
                  <c:v>307.05099999999999</c:v>
                </c:pt>
                <c:pt idx="71">
                  <c:v>306.74599999999998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C-4218-9950-E44B2F66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09489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'202312'!$Y$48:$Y$52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'202312'!$AB$48:$AB$52</c:f>
              <c:numCache>
                <c:formatCode>General</c:formatCode>
                <c:ptCount val="5"/>
                <c:pt idx="0">
                  <c:v>247.90979999999999</c:v>
                </c:pt>
                <c:pt idx="1">
                  <c:v>248.80950000000001</c:v>
                </c:pt>
                <c:pt idx="2">
                  <c:v>249.70920000000001</c:v>
                </c:pt>
                <c:pt idx="3">
                  <c:v>250.60890000000001</c:v>
                </c:pt>
                <c:pt idx="4">
                  <c:v>251.5086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C-4218-9950-E44B2F6608AF}"/>
            </c:ext>
          </c:extLst>
        </c:ser>
        <c:ser>
          <c:idx val="1"/>
          <c:order val="1"/>
          <c:tx>
            <c:strRef>
              <c:f>'202312'!$V$53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'202312'!$Y$53:$Y$57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xVal>
          <c:yVal>
            <c:numRef>
              <c:f>'202312'!$AB$53:$AB$57</c:f>
              <c:numCache>
                <c:formatCode>General</c:formatCode>
                <c:ptCount val="5"/>
                <c:pt idx="0">
                  <c:v>251.84800000000001</c:v>
                </c:pt>
                <c:pt idx="1">
                  <c:v>252.07050000000001</c:v>
                </c:pt>
                <c:pt idx="2">
                  <c:v>252.29300000000001</c:v>
                </c:pt>
                <c:pt idx="3">
                  <c:v>252.5155</c:v>
                </c:pt>
                <c:pt idx="4">
                  <c:v>252.738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3C-4218-9950-E44B2F6608AF}"/>
            </c:ext>
          </c:extLst>
        </c:ser>
        <c:ser>
          <c:idx val="2"/>
          <c:order val="2"/>
          <c:tx>
            <c:strRef>
              <c:f>'202312'!$V$58</c:f>
              <c:strCache>
                <c:ptCount val="1"/>
                <c:pt idx="0">
                  <c:v>2018-11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'202312'!$Y$58:$Y$66</c:f>
              <c:numCache>
                <c:formatCode>General</c:formatCode>
                <c:ptCount val="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</c:numCache>
            </c:numRef>
          </c:xVal>
          <c:yVal>
            <c:numRef>
              <c:f>'202312'!$AB$58:$AB$66</c:f>
              <c:numCache>
                <c:formatCode>General</c:formatCode>
                <c:ptCount val="9"/>
                <c:pt idx="0">
                  <c:v>251.0754</c:v>
                </c:pt>
                <c:pt idx="1">
                  <c:v>251.81530000000001</c:v>
                </c:pt>
                <c:pt idx="2">
                  <c:v>252.55520000000001</c:v>
                </c:pt>
                <c:pt idx="3">
                  <c:v>253.29509999999999</c:v>
                </c:pt>
                <c:pt idx="4">
                  <c:v>254.035</c:v>
                </c:pt>
                <c:pt idx="5">
                  <c:v>254.7749</c:v>
                </c:pt>
                <c:pt idx="6">
                  <c:v>255.51480000000001</c:v>
                </c:pt>
                <c:pt idx="7">
                  <c:v>256.25470000000001</c:v>
                </c:pt>
                <c:pt idx="8">
                  <c:v>256.99459999999999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3C-4218-9950-E44B2F6608AF}"/>
            </c:ext>
          </c:extLst>
        </c:ser>
        <c:ser>
          <c:idx val="3"/>
          <c:order val="3"/>
          <c:tx>
            <c:strRef>
              <c:f>'202312'!$V$67</c:f>
              <c:strCache>
                <c:ptCount val="1"/>
                <c:pt idx="0">
                  <c:v>2019-08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'202312'!$Y$67:$Y$74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</c:numCache>
            </c:numRef>
          </c:xVal>
          <c:yVal>
            <c:numRef>
              <c:f>'202312'!$AB$67:$AB$74</c:f>
              <c:numCache>
                <c:formatCode>General</c:formatCode>
                <c:ptCount val="8"/>
                <c:pt idx="0">
                  <c:v>256.52883333329999</c:v>
                </c:pt>
                <c:pt idx="1">
                  <c:v>256.79234523809998</c:v>
                </c:pt>
                <c:pt idx="2">
                  <c:v>257.05585714289998</c:v>
                </c:pt>
                <c:pt idx="3">
                  <c:v>257.31936904759999</c:v>
                </c:pt>
                <c:pt idx="4">
                  <c:v>257.58288095239999</c:v>
                </c:pt>
                <c:pt idx="5">
                  <c:v>257.8463928571</c:v>
                </c:pt>
                <c:pt idx="6">
                  <c:v>258.1099047619</c:v>
                </c:pt>
                <c:pt idx="7">
                  <c:v>258.3734166667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3C-4218-9950-E44B2F6608AF}"/>
            </c:ext>
          </c:extLst>
        </c:ser>
        <c:ser>
          <c:idx val="4"/>
          <c:order val="4"/>
          <c:tx>
            <c:strRef>
              <c:f>'202312'!$V$75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'202312'!$Y$75:$Y$80</c:f>
              <c:numCache>
                <c:formatCode>General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</c:numCache>
            </c:numRef>
          </c:xVal>
          <c:yVal>
            <c:numRef>
              <c:f>'202312'!$AB$75:$AB$80</c:f>
              <c:numCache>
                <c:formatCode>General</c:formatCode>
                <c:ptCount val="6"/>
                <c:pt idx="0">
                  <c:v>256.07523809520001</c:v>
                </c:pt>
                <c:pt idx="1">
                  <c:v>256.97040952380001</c:v>
                </c:pt>
                <c:pt idx="2">
                  <c:v>257.86558095240002</c:v>
                </c:pt>
                <c:pt idx="3">
                  <c:v>258.76075238099997</c:v>
                </c:pt>
                <c:pt idx="4">
                  <c:v>259.6559238095</c:v>
                </c:pt>
                <c:pt idx="5">
                  <c:v>260.5510952381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3C-4218-9950-E44B2F6608AF}"/>
            </c:ext>
          </c:extLst>
        </c:ser>
        <c:ser>
          <c:idx val="5"/>
          <c:order val="5"/>
          <c:tx>
            <c:strRef>
              <c:f>'202312'!$V$81</c:f>
              <c:strCache>
                <c:ptCount val="1"/>
                <c:pt idx="0">
                  <c:v>2020-10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'202312'!$Y$81:$Y$97</c:f>
              <c:numCache>
                <c:formatCode>General</c:formatCode>
                <c:ptCount val="17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</c:numCache>
            </c:numRef>
          </c:xVal>
          <c:yVal>
            <c:numRef>
              <c:f>'202312'!$AB$81:$AB$97</c:f>
              <c:numCache>
                <c:formatCode>General</c:formatCode>
                <c:ptCount val="17"/>
                <c:pt idx="0">
                  <c:v>258.20564705880003</c:v>
                </c:pt>
                <c:pt idx="1">
                  <c:v>259.73576470590001</c:v>
                </c:pt>
                <c:pt idx="2">
                  <c:v>261.26588235290001</c:v>
                </c:pt>
                <c:pt idx="3">
                  <c:v>262.79599999999999</c:v>
                </c:pt>
                <c:pt idx="4">
                  <c:v>264.32611764709998</c:v>
                </c:pt>
                <c:pt idx="5">
                  <c:v>265.85623529409997</c:v>
                </c:pt>
                <c:pt idx="6">
                  <c:v>267.38635294120002</c:v>
                </c:pt>
                <c:pt idx="7">
                  <c:v>268.91647058820001</c:v>
                </c:pt>
                <c:pt idx="8">
                  <c:v>270.4465882353</c:v>
                </c:pt>
                <c:pt idx="9">
                  <c:v>271.97670588239998</c:v>
                </c:pt>
                <c:pt idx="10">
                  <c:v>273.50682352939998</c:v>
                </c:pt>
                <c:pt idx="11">
                  <c:v>275.03694117650002</c:v>
                </c:pt>
                <c:pt idx="12">
                  <c:v>276.56705882350002</c:v>
                </c:pt>
                <c:pt idx="13">
                  <c:v>278.0971764706</c:v>
                </c:pt>
                <c:pt idx="14">
                  <c:v>279.6272941176</c:v>
                </c:pt>
                <c:pt idx="15">
                  <c:v>281.15741176469999</c:v>
                </c:pt>
                <c:pt idx="16">
                  <c:v>282.68752941180003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53C-4218-9950-E44B2F6608AF}"/>
            </c:ext>
          </c:extLst>
        </c:ser>
        <c:ser>
          <c:idx val="6"/>
          <c:order val="6"/>
          <c:tx>
            <c:strRef>
              <c:f>'202312'!$V$98</c:f>
              <c:strCache>
                <c:ptCount val="1"/>
                <c:pt idx="0">
                  <c:v>2022-03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'202312'!$Y$98:$Y$102</c:f>
              <c:numCache>
                <c:formatCode>General</c:formatCode>
                <c:ptCount val="5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</c:numCache>
            </c:numRef>
          </c:xVal>
          <c:yVal>
            <c:numRef>
              <c:f>'202312'!$AB$98:$AB$102</c:f>
              <c:numCache>
                <c:formatCode>General</c:formatCode>
                <c:ptCount val="5"/>
                <c:pt idx="0">
                  <c:v>287.35000000000002</c:v>
                </c:pt>
                <c:pt idx="1">
                  <c:v>289.82459999999998</c:v>
                </c:pt>
                <c:pt idx="2">
                  <c:v>292.29919999999998</c:v>
                </c:pt>
                <c:pt idx="3">
                  <c:v>294.77379999999999</c:v>
                </c:pt>
                <c:pt idx="4">
                  <c:v>297.2484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3C-4218-9950-E44B2F6608AF}"/>
            </c:ext>
          </c:extLst>
        </c:ser>
        <c:ser>
          <c:idx val="7"/>
          <c:order val="7"/>
          <c:tx>
            <c:strRef>
              <c:f>'202312'!$V$103</c:f>
              <c:strCache>
                <c:ptCount val="1"/>
                <c:pt idx="0">
                  <c:v>2022-08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'202312'!$Y$103:$Y$119</c:f>
              <c:numCache>
                <c:formatCode>General</c:formatCode>
                <c:ptCount val="17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</c:numCache>
            </c:numRef>
          </c:xVal>
          <c:yVal>
            <c:numRef>
              <c:f>'202312'!$AB$103:$AB$119</c:f>
              <c:numCache>
                <c:formatCode>General</c:formatCode>
                <c:ptCount val="17"/>
                <c:pt idx="0">
                  <c:v>295.87845098039998</c:v>
                </c:pt>
                <c:pt idx="1">
                  <c:v>296.70186519610002</c:v>
                </c:pt>
                <c:pt idx="2">
                  <c:v>297.5252794118</c:v>
                </c:pt>
                <c:pt idx="3">
                  <c:v>298.34869362749998</c:v>
                </c:pt>
                <c:pt idx="4">
                  <c:v>299.17210784309998</c:v>
                </c:pt>
                <c:pt idx="5">
                  <c:v>299.99552205880002</c:v>
                </c:pt>
                <c:pt idx="6">
                  <c:v>300.8189362745</c:v>
                </c:pt>
                <c:pt idx="7">
                  <c:v>301.64235049019999</c:v>
                </c:pt>
                <c:pt idx="8">
                  <c:v>302.46576470590003</c:v>
                </c:pt>
                <c:pt idx="9">
                  <c:v>303.28917892160001</c:v>
                </c:pt>
                <c:pt idx="10">
                  <c:v>304.1125931373</c:v>
                </c:pt>
                <c:pt idx="11">
                  <c:v>304.93600735289999</c:v>
                </c:pt>
                <c:pt idx="12">
                  <c:v>305.75942156859998</c:v>
                </c:pt>
                <c:pt idx="13">
                  <c:v>306.58283578430002</c:v>
                </c:pt>
                <c:pt idx="14">
                  <c:v>307.40625</c:v>
                </c:pt>
                <c:pt idx="15">
                  <c:v>308.22966421569998</c:v>
                </c:pt>
                <c:pt idx="16">
                  <c:v>309.05307843140002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53C-4218-9950-E44B2F66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094895"/>
        <c:axId val="1"/>
      </c:scatterChart>
      <c:catAx>
        <c:axId val="154009489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in val="2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00948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4.540763673890609E-2"/>
          <c:w val="0.64297462817147855"/>
          <c:h val="0.779862671964766"/>
        </c:manualLayout>
      </c:layout>
      <c:lineChart>
        <c:grouping val="standard"/>
        <c:varyColors val="0"/>
        <c:ser>
          <c:idx val="8"/>
          <c:order val="8"/>
          <c:tx>
            <c:v>美國消費者物價指數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'202312'!$V$48:$V$119</c:f>
              <c:numCache>
                <c:formatCode>yyyy\-mm</c:formatCode>
                <c:ptCount val="7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</c:numCache>
            </c:numRef>
          </c:cat>
          <c:val>
            <c:numRef>
              <c:f>'202312'!$AA$48:$AA$119</c:f>
              <c:numCache>
                <c:formatCode>General</c:formatCode>
                <c:ptCount val="72"/>
                <c:pt idx="0">
                  <c:v>247.86699999999999</c:v>
                </c:pt>
                <c:pt idx="1">
                  <c:v>248.99100000000001</c:v>
                </c:pt>
                <c:pt idx="2">
                  <c:v>249.554</c:v>
                </c:pt>
                <c:pt idx="3">
                  <c:v>250.54599999999999</c:v>
                </c:pt>
                <c:pt idx="4">
                  <c:v>251.58799999999999</c:v>
                </c:pt>
                <c:pt idx="5">
                  <c:v>251.989</c:v>
                </c:pt>
                <c:pt idx="6">
                  <c:v>252.006</c:v>
                </c:pt>
                <c:pt idx="7">
                  <c:v>252.14599999999999</c:v>
                </c:pt>
                <c:pt idx="8">
                  <c:v>252.43899999999999</c:v>
                </c:pt>
                <c:pt idx="9">
                  <c:v>252.88499999999999</c:v>
                </c:pt>
                <c:pt idx="10">
                  <c:v>252.03800000000001</c:v>
                </c:pt>
                <c:pt idx="11">
                  <c:v>251.233</c:v>
                </c:pt>
                <c:pt idx="12">
                  <c:v>251.71199999999999</c:v>
                </c:pt>
                <c:pt idx="13">
                  <c:v>252.77600000000001</c:v>
                </c:pt>
                <c:pt idx="14">
                  <c:v>254.202</c:v>
                </c:pt>
                <c:pt idx="15">
                  <c:v>255.548</c:v>
                </c:pt>
                <c:pt idx="16">
                  <c:v>256.09199999999998</c:v>
                </c:pt>
                <c:pt idx="17">
                  <c:v>256.14299999999997</c:v>
                </c:pt>
                <c:pt idx="18">
                  <c:v>256.57100000000003</c:v>
                </c:pt>
                <c:pt idx="19">
                  <c:v>256.55799999999999</c:v>
                </c:pt>
                <c:pt idx="20">
                  <c:v>256.75900000000001</c:v>
                </c:pt>
                <c:pt idx="21">
                  <c:v>257.346</c:v>
                </c:pt>
                <c:pt idx="22">
                  <c:v>257.20800000000003</c:v>
                </c:pt>
                <c:pt idx="23">
                  <c:v>256.97399999999999</c:v>
                </c:pt>
                <c:pt idx="24">
                  <c:v>257.971</c:v>
                </c:pt>
                <c:pt idx="25">
                  <c:v>258.678</c:v>
                </c:pt>
                <c:pt idx="26">
                  <c:v>258.11500000000001</c:v>
                </c:pt>
                <c:pt idx="27">
                  <c:v>256.38900000000001</c:v>
                </c:pt>
                <c:pt idx="28">
                  <c:v>256.39400000000001</c:v>
                </c:pt>
                <c:pt idx="29">
                  <c:v>257.79700000000003</c:v>
                </c:pt>
                <c:pt idx="30">
                  <c:v>259.101</c:v>
                </c:pt>
                <c:pt idx="31">
                  <c:v>259.91800000000001</c:v>
                </c:pt>
                <c:pt idx="32">
                  <c:v>260.27999999999997</c:v>
                </c:pt>
                <c:pt idx="33">
                  <c:v>260.38799999999998</c:v>
                </c:pt>
                <c:pt idx="34">
                  <c:v>260.22899999999998</c:v>
                </c:pt>
                <c:pt idx="35">
                  <c:v>260.47399999999999</c:v>
                </c:pt>
                <c:pt idx="36">
                  <c:v>261.58199999999999</c:v>
                </c:pt>
                <c:pt idx="37">
                  <c:v>263.01400000000001</c:v>
                </c:pt>
                <c:pt idx="38">
                  <c:v>264.87700000000001</c:v>
                </c:pt>
                <c:pt idx="39">
                  <c:v>267.05399999999997</c:v>
                </c:pt>
                <c:pt idx="40">
                  <c:v>269.19499999999999</c:v>
                </c:pt>
                <c:pt idx="41">
                  <c:v>271.69600000000003</c:v>
                </c:pt>
                <c:pt idx="42">
                  <c:v>273.00299999999999</c:v>
                </c:pt>
                <c:pt idx="43">
                  <c:v>273.56700000000001</c:v>
                </c:pt>
                <c:pt idx="44">
                  <c:v>274.31</c:v>
                </c:pt>
                <c:pt idx="45">
                  <c:v>276.589</c:v>
                </c:pt>
                <c:pt idx="46">
                  <c:v>277.94799999999998</c:v>
                </c:pt>
                <c:pt idx="47">
                  <c:v>278.80200000000002</c:v>
                </c:pt>
                <c:pt idx="48">
                  <c:v>281.14800000000002</c:v>
                </c:pt>
                <c:pt idx="49">
                  <c:v>283.71600000000001</c:v>
                </c:pt>
                <c:pt idx="50">
                  <c:v>287.50400000000002</c:v>
                </c:pt>
                <c:pt idx="51">
                  <c:v>289.10899999999998</c:v>
                </c:pt>
                <c:pt idx="52">
                  <c:v>292.29599999999999</c:v>
                </c:pt>
                <c:pt idx="53">
                  <c:v>296.31099999999998</c:v>
                </c:pt>
                <c:pt idx="54">
                  <c:v>296.27600000000001</c:v>
                </c:pt>
                <c:pt idx="55">
                  <c:v>296.17099999999999</c:v>
                </c:pt>
                <c:pt idx="56">
                  <c:v>296.80799999999999</c:v>
                </c:pt>
                <c:pt idx="57">
                  <c:v>298.012</c:v>
                </c:pt>
                <c:pt idx="58">
                  <c:v>297.71100000000001</c:v>
                </c:pt>
                <c:pt idx="59">
                  <c:v>296.79700000000003</c:v>
                </c:pt>
                <c:pt idx="60">
                  <c:v>299.17</c:v>
                </c:pt>
                <c:pt idx="61">
                  <c:v>300.83999999999997</c:v>
                </c:pt>
                <c:pt idx="62">
                  <c:v>301.83600000000001</c:v>
                </c:pt>
                <c:pt idx="63">
                  <c:v>303.363</c:v>
                </c:pt>
                <c:pt idx="64">
                  <c:v>304.12700000000001</c:v>
                </c:pt>
                <c:pt idx="65">
                  <c:v>305.10899999999998</c:v>
                </c:pt>
                <c:pt idx="66">
                  <c:v>305.69099999999997</c:v>
                </c:pt>
                <c:pt idx="67">
                  <c:v>307.02600000000001</c:v>
                </c:pt>
                <c:pt idx="68">
                  <c:v>307.78899999999999</c:v>
                </c:pt>
                <c:pt idx="69">
                  <c:v>307.67099999999999</c:v>
                </c:pt>
                <c:pt idx="70">
                  <c:v>307.05099999999999</c:v>
                </c:pt>
                <c:pt idx="71">
                  <c:v>306.74599999999998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3-436E-866B-D331B913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79510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'202312'!$Y$48:$Y$52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'202312'!$AB$48:$AB$52</c:f>
              <c:numCache>
                <c:formatCode>General</c:formatCode>
                <c:ptCount val="5"/>
                <c:pt idx="0">
                  <c:v>247.90979999999999</c:v>
                </c:pt>
                <c:pt idx="1">
                  <c:v>248.80950000000001</c:v>
                </c:pt>
                <c:pt idx="2">
                  <c:v>249.70920000000001</c:v>
                </c:pt>
                <c:pt idx="3">
                  <c:v>250.60890000000001</c:v>
                </c:pt>
                <c:pt idx="4">
                  <c:v>251.5086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73-436E-866B-D331B9134902}"/>
            </c:ext>
          </c:extLst>
        </c:ser>
        <c:ser>
          <c:idx val="1"/>
          <c:order val="1"/>
          <c:tx>
            <c:strRef>
              <c:f>'202312'!$V$53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'202312'!$Y$53:$Y$57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xVal>
          <c:yVal>
            <c:numRef>
              <c:f>'202312'!$AB$53:$AB$57</c:f>
              <c:numCache>
                <c:formatCode>General</c:formatCode>
                <c:ptCount val="5"/>
                <c:pt idx="0">
                  <c:v>251.84800000000001</c:v>
                </c:pt>
                <c:pt idx="1">
                  <c:v>252.07050000000001</c:v>
                </c:pt>
                <c:pt idx="2">
                  <c:v>252.29300000000001</c:v>
                </c:pt>
                <c:pt idx="3">
                  <c:v>252.5155</c:v>
                </c:pt>
                <c:pt idx="4">
                  <c:v>252.738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73-436E-866B-D331B9134902}"/>
            </c:ext>
          </c:extLst>
        </c:ser>
        <c:ser>
          <c:idx val="2"/>
          <c:order val="2"/>
          <c:tx>
            <c:strRef>
              <c:f>'202312'!$V$58</c:f>
              <c:strCache>
                <c:ptCount val="1"/>
                <c:pt idx="0">
                  <c:v>2018-11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'202312'!$Y$58:$Y$66</c:f>
              <c:numCache>
                <c:formatCode>General</c:formatCode>
                <c:ptCount val="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</c:numCache>
            </c:numRef>
          </c:xVal>
          <c:yVal>
            <c:numRef>
              <c:f>'202312'!$AB$58:$AB$66</c:f>
              <c:numCache>
                <c:formatCode>General</c:formatCode>
                <c:ptCount val="9"/>
                <c:pt idx="0">
                  <c:v>251.0754</c:v>
                </c:pt>
                <c:pt idx="1">
                  <c:v>251.81530000000001</c:v>
                </c:pt>
                <c:pt idx="2">
                  <c:v>252.55520000000001</c:v>
                </c:pt>
                <c:pt idx="3">
                  <c:v>253.29509999999999</c:v>
                </c:pt>
                <c:pt idx="4">
                  <c:v>254.035</c:v>
                </c:pt>
                <c:pt idx="5">
                  <c:v>254.7749</c:v>
                </c:pt>
                <c:pt idx="6">
                  <c:v>255.51480000000001</c:v>
                </c:pt>
                <c:pt idx="7">
                  <c:v>256.25470000000001</c:v>
                </c:pt>
                <c:pt idx="8">
                  <c:v>256.99459999999999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73-436E-866B-D331B9134902}"/>
            </c:ext>
          </c:extLst>
        </c:ser>
        <c:ser>
          <c:idx val="3"/>
          <c:order val="3"/>
          <c:tx>
            <c:strRef>
              <c:f>'202312'!$V$67</c:f>
              <c:strCache>
                <c:ptCount val="1"/>
                <c:pt idx="0">
                  <c:v>2019-08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'202312'!$Y$67:$Y$74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</c:numCache>
            </c:numRef>
          </c:xVal>
          <c:yVal>
            <c:numRef>
              <c:f>'202312'!$AB$67:$AB$74</c:f>
              <c:numCache>
                <c:formatCode>General</c:formatCode>
                <c:ptCount val="8"/>
                <c:pt idx="0">
                  <c:v>256.52883333329999</c:v>
                </c:pt>
                <c:pt idx="1">
                  <c:v>256.79234523809998</c:v>
                </c:pt>
                <c:pt idx="2">
                  <c:v>257.05585714289998</c:v>
                </c:pt>
                <c:pt idx="3">
                  <c:v>257.31936904759999</c:v>
                </c:pt>
                <c:pt idx="4">
                  <c:v>257.58288095239999</c:v>
                </c:pt>
                <c:pt idx="5">
                  <c:v>257.8463928571</c:v>
                </c:pt>
                <c:pt idx="6">
                  <c:v>258.1099047619</c:v>
                </c:pt>
                <c:pt idx="7">
                  <c:v>258.3734166667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73-436E-866B-D331B9134902}"/>
            </c:ext>
          </c:extLst>
        </c:ser>
        <c:ser>
          <c:idx val="4"/>
          <c:order val="4"/>
          <c:tx>
            <c:strRef>
              <c:f>'202312'!$V$75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'202312'!$Y$75:$Y$80</c:f>
              <c:numCache>
                <c:formatCode>General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</c:numCache>
            </c:numRef>
          </c:xVal>
          <c:yVal>
            <c:numRef>
              <c:f>'202312'!$AB$75:$AB$80</c:f>
              <c:numCache>
                <c:formatCode>General</c:formatCode>
                <c:ptCount val="6"/>
                <c:pt idx="0">
                  <c:v>256.07523809520001</c:v>
                </c:pt>
                <c:pt idx="1">
                  <c:v>256.97040952380001</c:v>
                </c:pt>
                <c:pt idx="2">
                  <c:v>257.86558095240002</c:v>
                </c:pt>
                <c:pt idx="3">
                  <c:v>258.76075238099997</c:v>
                </c:pt>
                <c:pt idx="4">
                  <c:v>259.6559238095</c:v>
                </c:pt>
                <c:pt idx="5">
                  <c:v>260.5510952381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73-436E-866B-D331B9134902}"/>
            </c:ext>
          </c:extLst>
        </c:ser>
        <c:ser>
          <c:idx val="5"/>
          <c:order val="5"/>
          <c:tx>
            <c:strRef>
              <c:f>'202312'!$V$81</c:f>
              <c:strCache>
                <c:ptCount val="1"/>
                <c:pt idx="0">
                  <c:v>2020-10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'202312'!$Y$81:$Y$97</c:f>
              <c:numCache>
                <c:formatCode>General</c:formatCode>
                <c:ptCount val="17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</c:numCache>
            </c:numRef>
          </c:xVal>
          <c:yVal>
            <c:numRef>
              <c:f>'202312'!$AB$81:$AB$97</c:f>
              <c:numCache>
                <c:formatCode>General</c:formatCode>
                <c:ptCount val="17"/>
                <c:pt idx="0">
                  <c:v>258.20564705880003</c:v>
                </c:pt>
                <c:pt idx="1">
                  <c:v>259.73576470590001</c:v>
                </c:pt>
                <c:pt idx="2">
                  <c:v>261.26588235290001</c:v>
                </c:pt>
                <c:pt idx="3">
                  <c:v>262.79599999999999</c:v>
                </c:pt>
                <c:pt idx="4">
                  <c:v>264.32611764709998</c:v>
                </c:pt>
                <c:pt idx="5">
                  <c:v>265.85623529409997</c:v>
                </c:pt>
                <c:pt idx="6">
                  <c:v>267.38635294120002</c:v>
                </c:pt>
                <c:pt idx="7">
                  <c:v>268.91647058820001</c:v>
                </c:pt>
                <c:pt idx="8">
                  <c:v>270.4465882353</c:v>
                </c:pt>
                <c:pt idx="9">
                  <c:v>271.97670588239998</c:v>
                </c:pt>
                <c:pt idx="10">
                  <c:v>273.50682352939998</c:v>
                </c:pt>
                <c:pt idx="11">
                  <c:v>275.03694117650002</c:v>
                </c:pt>
                <c:pt idx="12">
                  <c:v>276.56705882350002</c:v>
                </c:pt>
                <c:pt idx="13">
                  <c:v>278.0971764706</c:v>
                </c:pt>
                <c:pt idx="14">
                  <c:v>279.6272941176</c:v>
                </c:pt>
                <c:pt idx="15">
                  <c:v>281.15741176469999</c:v>
                </c:pt>
                <c:pt idx="16">
                  <c:v>282.68752941180003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73-436E-866B-D331B9134902}"/>
            </c:ext>
          </c:extLst>
        </c:ser>
        <c:ser>
          <c:idx val="6"/>
          <c:order val="6"/>
          <c:tx>
            <c:strRef>
              <c:f>'202312'!$V$98</c:f>
              <c:strCache>
                <c:ptCount val="1"/>
                <c:pt idx="0">
                  <c:v>2022-03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'202312'!$Y$98:$Y$102</c:f>
              <c:numCache>
                <c:formatCode>General</c:formatCode>
                <c:ptCount val="5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</c:numCache>
            </c:numRef>
          </c:xVal>
          <c:yVal>
            <c:numRef>
              <c:f>'202312'!$AB$98:$AB$102</c:f>
              <c:numCache>
                <c:formatCode>General</c:formatCode>
                <c:ptCount val="5"/>
                <c:pt idx="0">
                  <c:v>287.35000000000002</c:v>
                </c:pt>
                <c:pt idx="1">
                  <c:v>289.82459999999998</c:v>
                </c:pt>
                <c:pt idx="2">
                  <c:v>292.29919999999998</c:v>
                </c:pt>
                <c:pt idx="3">
                  <c:v>294.77379999999999</c:v>
                </c:pt>
                <c:pt idx="4">
                  <c:v>297.2484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73-436E-866B-D331B9134902}"/>
            </c:ext>
          </c:extLst>
        </c:ser>
        <c:ser>
          <c:idx val="7"/>
          <c:order val="7"/>
          <c:tx>
            <c:strRef>
              <c:f>'202312'!$V$103</c:f>
              <c:strCache>
                <c:ptCount val="1"/>
                <c:pt idx="0">
                  <c:v>2022-08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'202312'!$Y$103:$Y$119</c:f>
              <c:numCache>
                <c:formatCode>General</c:formatCode>
                <c:ptCount val="17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</c:numCache>
            </c:numRef>
          </c:xVal>
          <c:yVal>
            <c:numRef>
              <c:f>'202312'!$AB$103:$AB$119</c:f>
              <c:numCache>
                <c:formatCode>General</c:formatCode>
                <c:ptCount val="17"/>
                <c:pt idx="0">
                  <c:v>295.87845098039998</c:v>
                </c:pt>
                <c:pt idx="1">
                  <c:v>296.70186519610002</c:v>
                </c:pt>
                <c:pt idx="2">
                  <c:v>297.5252794118</c:v>
                </c:pt>
                <c:pt idx="3">
                  <c:v>298.34869362749998</c:v>
                </c:pt>
                <c:pt idx="4">
                  <c:v>299.17210784309998</c:v>
                </c:pt>
                <c:pt idx="5">
                  <c:v>299.99552205880002</c:v>
                </c:pt>
                <c:pt idx="6">
                  <c:v>300.8189362745</c:v>
                </c:pt>
                <c:pt idx="7">
                  <c:v>301.64235049019999</c:v>
                </c:pt>
                <c:pt idx="8">
                  <c:v>302.46576470590003</c:v>
                </c:pt>
                <c:pt idx="9">
                  <c:v>303.28917892160001</c:v>
                </c:pt>
                <c:pt idx="10">
                  <c:v>304.1125931373</c:v>
                </c:pt>
                <c:pt idx="11">
                  <c:v>304.93600735289999</c:v>
                </c:pt>
                <c:pt idx="12">
                  <c:v>305.75942156859998</c:v>
                </c:pt>
                <c:pt idx="13">
                  <c:v>306.58283578430002</c:v>
                </c:pt>
                <c:pt idx="14">
                  <c:v>307.40625</c:v>
                </c:pt>
                <c:pt idx="15">
                  <c:v>308.22966421569998</c:v>
                </c:pt>
                <c:pt idx="16">
                  <c:v>309.05307843140002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73-436E-866B-D331B9134902}"/>
            </c:ext>
          </c:extLst>
        </c:ser>
        <c:ser>
          <c:idx val="9"/>
          <c:order val="9"/>
          <c:tx>
            <c:v>新冠肺炎前自然增長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'202312'!$Y$75:$Y$119</c:f>
              <c:numCache>
                <c:formatCode>General</c:formatCode>
                <c:ptCount val="45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44</c:v>
                </c:pt>
                <c:pt idx="17">
                  <c:v>45</c:v>
                </c:pt>
                <c:pt idx="18">
                  <c:v>46</c:v>
                </c:pt>
                <c:pt idx="19">
                  <c:v>47</c:v>
                </c:pt>
                <c:pt idx="20">
                  <c:v>48</c:v>
                </c:pt>
                <c:pt idx="21">
                  <c:v>49</c:v>
                </c:pt>
                <c:pt idx="22">
                  <c:v>50</c:v>
                </c:pt>
                <c:pt idx="23">
                  <c:v>51</c:v>
                </c:pt>
                <c:pt idx="24">
                  <c:v>52</c:v>
                </c:pt>
                <c:pt idx="25">
                  <c:v>53</c:v>
                </c:pt>
                <c:pt idx="26">
                  <c:v>54</c:v>
                </c:pt>
                <c:pt idx="27">
                  <c:v>55</c:v>
                </c:pt>
                <c:pt idx="28">
                  <c:v>56</c:v>
                </c:pt>
                <c:pt idx="29">
                  <c:v>57</c:v>
                </c:pt>
                <c:pt idx="30">
                  <c:v>58</c:v>
                </c:pt>
                <c:pt idx="31">
                  <c:v>59</c:v>
                </c:pt>
                <c:pt idx="32">
                  <c:v>60</c:v>
                </c:pt>
                <c:pt idx="33">
                  <c:v>61</c:v>
                </c:pt>
                <c:pt idx="34">
                  <c:v>62</c:v>
                </c:pt>
                <c:pt idx="35">
                  <c:v>63</c:v>
                </c:pt>
                <c:pt idx="36">
                  <c:v>64</c:v>
                </c:pt>
                <c:pt idx="37">
                  <c:v>65</c:v>
                </c:pt>
                <c:pt idx="38">
                  <c:v>66</c:v>
                </c:pt>
                <c:pt idx="39">
                  <c:v>67</c:v>
                </c:pt>
                <c:pt idx="40">
                  <c:v>68</c:v>
                </c:pt>
                <c:pt idx="41">
                  <c:v>69</c:v>
                </c:pt>
                <c:pt idx="42">
                  <c:v>70</c:v>
                </c:pt>
                <c:pt idx="43">
                  <c:v>71</c:v>
                </c:pt>
                <c:pt idx="44">
                  <c:v>72</c:v>
                </c:pt>
              </c:numCache>
            </c:numRef>
          </c:xVal>
          <c:yVal>
            <c:numRef>
              <c:f>'202312'!$AC$75:$AC$119</c:f>
              <c:numCache>
                <c:formatCode>General</c:formatCode>
                <c:ptCount val="45"/>
                <c:pt idx="0">
                  <c:v>258.636931</c:v>
                </c:pt>
                <c:pt idx="1">
                  <c:v>258.900443</c:v>
                </c:pt>
                <c:pt idx="2">
                  <c:v>259.16395499999999</c:v>
                </c:pt>
                <c:pt idx="3">
                  <c:v>259.42746700000004</c:v>
                </c:pt>
                <c:pt idx="4">
                  <c:v>259.69097900000003</c:v>
                </c:pt>
                <c:pt idx="5">
                  <c:v>259.95449100000002</c:v>
                </c:pt>
                <c:pt idx="6">
                  <c:v>260.21800300000001</c:v>
                </c:pt>
                <c:pt idx="7">
                  <c:v>260.481515</c:v>
                </c:pt>
                <c:pt idx="8">
                  <c:v>260.74502699999999</c:v>
                </c:pt>
                <c:pt idx="9">
                  <c:v>261.00853900000004</c:v>
                </c:pt>
                <c:pt idx="10">
                  <c:v>261.27205100000003</c:v>
                </c:pt>
                <c:pt idx="11">
                  <c:v>261.53556300000002</c:v>
                </c:pt>
                <c:pt idx="12">
                  <c:v>261.79907500000002</c:v>
                </c:pt>
                <c:pt idx="13">
                  <c:v>262.06258700000001</c:v>
                </c:pt>
                <c:pt idx="14">
                  <c:v>262.326099</c:v>
                </c:pt>
                <c:pt idx="15">
                  <c:v>262.58961099999999</c:v>
                </c:pt>
                <c:pt idx="16">
                  <c:v>262.85312300000004</c:v>
                </c:pt>
                <c:pt idx="17">
                  <c:v>263.11663500000003</c:v>
                </c:pt>
                <c:pt idx="18">
                  <c:v>263.38014700000002</c:v>
                </c:pt>
                <c:pt idx="19">
                  <c:v>263.64365900000001</c:v>
                </c:pt>
                <c:pt idx="20">
                  <c:v>263.90717100000001</c:v>
                </c:pt>
                <c:pt idx="21">
                  <c:v>264.170683</c:v>
                </c:pt>
                <c:pt idx="22">
                  <c:v>264.43419499999999</c:v>
                </c:pt>
                <c:pt idx="23">
                  <c:v>264.69770700000004</c:v>
                </c:pt>
                <c:pt idx="24">
                  <c:v>264.96121900000003</c:v>
                </c:pt>
                <c:pt idx="25">
                  <c:v>265.22473100000002</c:v>
                </c:pt>
                <c:pt idx="26">
                  <c:v>265.48824300000001</c:v>
                </c:pt>
                <c:pt idx="27">
                  <c:v>265.751755</c:v>
                </c:pt>
                <c:pt idx="28">
                  <c:v>266.01526699999999</c:v>
                </c:pt>
                <c:pt idx="29">
                  <c:v>266.27877900000004</c:v>
                </c:pt>
                <c:pt idx="30">
                  <c:v>266.54229100000003</c:v>
                </c:pt>
                <c:pt idx="31">
                  <c:v>266.80580300000003</c:v>
                </c:pt>
                <c:pt idx="32">
                  <c:v>267.06931500000002</c:v>
                </c:pt>
                <c:pt idx="33">
                  <c:v>267.33282700000001</c:v>
                </c:pt>
                <c:pt idx="34">
                  <c:v>267.596339</c:v>
                </c:pt>
                <c:pt idx="35">
                  <c:v>267.85985099999999</c:v>
                </c:pt>
                <c:pt idx="36">
                  <c:v>268.12336300000004</c:v>
                </c:pt>
                <c:pt idx="37">
                  <c:v>268.38687500000003</c:v>
                </c:pt>
                <c:pt idx="38">
                  <c:v>268.65038700000002</c:v>
                </c:pt>
                <c:pt idx="39">
                  <c:v>268.91389900000001</c:v>
                </c:pt>
                <c:pt idx="40">
                  <c:v>269.17741100000001</c:v>
                </c:pt>
                <c:pt idx="41">
                  <c:v>269.440923</c:v>
                </c:pt>
                <c:pt idx="42">
                  <c:v>269.70443499999999</c:v>
                </c:pt>
                <c:pt idx="43">
                  <c:v>269.96794700000004</c:v>
                </c:pt>
                <c:pt idx="44">
                  <c:v>270.23145900000003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173-436E-866B-D331B913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795103"/>
        <c:axId val="1"/>
      </c:scatterChart>
      <c:catAx>
        <c:axId val="173479510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in val="2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47951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4.540763673890609E-2"/>
          <c:w val="0.64297462817147855"/>
          <c:h val="0.779862671964766"/>
        </c:manualLayout>
      </c:layout>
      <c:lineChart>
        <c:grouping val="standard"/>
        <c:varyColors val="0"/>
        <c:ser>
          <c:idx val="8"/>
          <c:order val="8"/>
          <c:tx>
            <c:v>美國消費者物價指數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'202312'!$V$48:$V$119</c:f>
              <c:numCache>
                <c:formatCode>yyyy\-mm</c:formatCode>
                <c:ptCount val="7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</c:numCache>
            </c:numRef>
          </c:cat>
          <c:val>
            <c:numRef>
              <c:f>'202312'!$AA$48:$AA$119</c:f>
              <c:numCache>
                <c:formatCode>General</c:formatCode>
                <c:ptCount val="72"/>
                <c:pt idx="0">
                  <c:v>247.86699999999999</c:v>
                </c:pt>
                <c:pt idx="1">
                  <c:v>248.99100000000001</c:v>
                </c:pt>
                <c:pt idx="2">
                  <c:v>249.554</c:v>
                </c:pt>
                <c:pt idx="3">
                  <c:v>250.54599999999999</c:v>
                </c:pt>
                <c:pt idx="4">
                  <c:v>251.58799999999999</c:v>
                </c:pt>
                <c:pt idx="5">
                  <c:v>251.989</c:v>
                </c:pt>
                <c:pt idx="6">
                  <c:v>252.006</c:v>
                </c:pt>
                <c:pt idx="7">
                  <c:v>252.14599999999999</c:v>
                </c:pt>
                <c:pt idx="8">
                  <c:v>252.43899999999999</c:v>
                </c:pt>
                <c:pt idx="9">
                  <c:v>252.88499999999999</c:v>
                </c:pt>
                <c:pt idx="10">
                  <c:v>252.03800000000001</c:v>
                </c:pt>
                <c:pt idx="11">
                  <c:v>251.233</c:v>
                </c:pt>
                <c:pt idx="12">
                  <c:v>251.71199999999999</c:v>
                </c:pt>
                <c:pt idx="13">
                  <c:v>252.77600000000001</c:v>
                </c:pt>
                <c:pt idx="14">
                  <c:v>254.202</c:v>
                </c:pt>
                <c:pt idx="15">
                  <c:v>255.548</c:v>
                </c:pt>
                <c:pt idx="16">
                  <c:v>256.09199999999998</c:v>
                </c:pt>
                <c:pt idx="17">
                  <c:v>256.14299999999997</c:v>
                </c:pt>
                <c:pt idx="18">
                  <c:v>256.57100000000003</c:v>
                </c:pt>
                <c:pt idx="19">
                  <c:v>256.55799999999999</c:v>
                </c:pt>
                <c:pt idx="20">
                  <c:v>256.75900000000001</c:v>
                </c:pt>
                <c:pt idx="21">
                  <c:v>257.346</c:v>
                </c:pt>
                <c:pt idx="22">
                  <c:v>257.20800000000003</c:v>
                </c:pt>
                <c:pt idx="23">
                  <c:v>256.97399999999999</c:v>
                </c:pt>
                <c:pt idx="24">
                  <c:v>257.971</c:v>
                </c:pt>
                <c:pt idx="25">
                  <c:v>258.678</c:v>
                </c:pt>
                <c:pt idx="26">
                  <c:v>258.11500000000001</c:v>
                </c:pt>
                <c:pt idx="27">
                  <c:v>256.38900000000001</c:v>
                </c:pt>
                <c:pt idx="28">
                  <c:v>256.39400000000001</c:v>
                </c:pt>
                <c:pt idx="29">
                  <c:v>257.79700000000003</c:v>
                </c:pt>
                <c:pt idx="30">
                  <c:v>259.101</c:v>
                </c:pt>
                <c:pt idx="31">
                  <c:v>259.91800000000001</c:v>
                </c:pt>
                <c:pt idx="32">
                  <c:v>260.27999999999997</c:v>
                </c:pt>
                <c:pt idx="33">
                  <c:v>260.38799999999998</c:v>
                </c:pt>
                <c:pt idx="34">
                  <c:v>260.22899999999998</c:v>
                </c:pt>
                <c:pt idx="35">
                  <c:v>260.47399999999999</c:v>
                </c:pt>
                <c:pt idx="36">
                  <c:v>261.58199999999999</c:v>
                </c:pt>
                <c:pt idx="37">
                  <c:v>263.01400000000001</c:v>
                </c:pt>
                <c:pt idx="38">
                  <c:v>264.87700000000001</c:v>
                </c:pt>
                <c:pt idx="39">
                  <c:v>267.05399999999997</c:v>
                </c:pt>
                <c:pt idx="40">
                  <c:v>269.19499999999999</c:v>
                </c:pt>
                <c:pt idx="41">
                  <c:v>271.69600000000003</c:v>
                </c:pt>
                <c:pt idx="42">
                  <c:v>273.00299999999999</c:v>
                </c:pt>
                <c:pt idx="43">
                  <c:v>273.56700000000001</c:v>
                </c:pt>
                <c:pt idx="44">
                  <c:v>274.31</c:v>
                </c:pt>
                <c:pt idx="45">
                  <c:v>276.589</c:v>
                </c:pt>
                <c:pt idx="46">
                  <c:v>277.94799999999998</c:v>
                </c:pt>
                <c:pt idx="47">
                  <c:v>278.80200000000002</c:v>
                </c:pt>
                <c:pt idx="48">
                  <c:v>281.14800000000002</c:v>
                </c:pt>
                <c:pt idx="49">
                  <c:v>283.71600000000001</c:v>
                </c:pt>
                <c:pt idx="50">
                  <c:v>287.50400000000002</c:v>
                </c:pt>
                <c:pt idx="51">
                  <c:v>289.10899999999998</c:v>
                </c:pt>
                <c:pt idx="52">
                  <c:v>292.29599999999999</c:v>
                </c:pt>
                <c:pt idx="53">
                  <c:v>296.31099999999998</c:v>
                </c:pt>
                <c:pt idx="54">
                  <c:v>296.27600000000001</c:v>
                </c:pt>
                <c:pt idx="55">
                  <c:v>296.17099999999999</c:v>
                </c:pt>
                <c:pt idx="56">
                  <c:v>296.80799999999999</c:v>
                </c:pt>
                <c:pt idx="57">
                  <c:v>298.012</c:v>
                </c:pt>
                <c:pt idx="58">
                  <c:v>297.71100000000001</c:v>
                </c:pt>
                <c:pt idx="59">
                  <c:v>296.79700000000003</c:v>
                </c:pt>
                <c:pt idx="60">
                  <c:v>299.17</c:v>
                </c:pt>
                <c:pt idx="61">
                  <c:v>300.83999999999997</c:v>
                </c:pt>
                <c:pt idx="62">
                  <c:v>301.83600000000001</c:v>
                </c:pt>
                <c:pt idx="63">
                  <c:v>303.363</c:v>
                </c:pt>
                <c:pt idx="64">
                  <c:v>304.12700000000001</c:v>
                </c:pt>
                <c:pt idx="65">
                  <c:v>305.10899999999998</c:v>
                </c:pt>
                <c:pt idx="66">
                  <c:v>305.69099999999997</c:v>
                </c:pt>
                <c:pt idx="67">
                  <c:v>307.02600000000001</c:v>
                </c:pt>
                <c:pt idx="68">
                  <c:v>307.78899999999999</c:v>
                </c:pt>
                <c:pt idx="69">
                  <c:v>307.67099999999999</c:v>
                </c:pt>
                <c:pt idx="70">
                  <c:v>307.05099999999999</c:v>
                </c:pt>
                <c:pt idx="71">
                  <c:v>306.74599999999998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96-440B-96FD-C0191D74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789823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'202312'!$V$48</c:f>
              <c:strCache>
                <c:ptCount val="1"/>
                <c:pt idx="0">
                  <c:v>2018-01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'202312'!$Y$48:$Y$52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'202312'!$AB$48:$AB$52</c:f>
              <c:numCache>
                <c:formatCode>General</c:formatCode>
                <c:ptCount val="5"/>
                <c:pt idx="0">
                  <c:v>247.90979999999999</c:v>
                </c:pt>
                <c:pt idx="1">
                  <c:v>248.80950000000001</c:v>
                </c:pt>
                <c:pt idx="2">
                  <c:v>249.70920000000001</c:v>
                </c:pt>
                <c:pt idx="3">
                  <c:v>250.60890000000001</c:v>
                </c:pt>
                <c:pt idx="4">
                  <c:v>251.5086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96-440B-96FD-C0191D740963}"/>
            </c:ext>
          </c:extLst>
        </c:ser>
        <c:ser>
          <c:idx val="1"/>
          <c:order val="1"/>
          <c:tx>
            <c:strRef>
              <c:f>'202312'!$V$53</c:f>
              <c:strCache>
                <c:ptCount val="1"/>
                <c:pt idx="0">
                  <c:v>2018-06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'202312'!$Y$53:$Y$57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xVal>
          <c:yVal>
            <c:numRef>
              <c:f>'202312'!$AB$53:$AB$57</c:f>
              <c:numCache>
                <c:formatCode>General</c:formatCode>
                <c:ptCount val="5"/>
                <c:pt idx="0">
                  <c:v>251.84800000000001</c:v>
                </c:pt>
                <c:pt idx="1">
                  <c:v>252.07050000000001</c:v>
                </c:pt>
                <c:pt idx="2">
                  <c:v>252.29300000000001</c:v>
                </c:pt>
                <c:pt idx="3">
                  <c:v>252.5155</c:v>
                </c:pt>
                <c:pt idx="4">
                  <c:v>252.738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96-440B-96FD-C0191D740963}"/>
            </c:ext>
          </c:extLst>
        </c:ser>
        <c:ser>
          <c:idx val="2"/>
          <c:order val="2"/>
          <c:tx>
            <c:strRef>
              <c:f>'202312'!$V$58</c:f>
              <c:strCache>
                <c:ptCount val="1"/>
                <c:pt idx="0">
                  <c:v>2018-11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'202312'!$Y$58:$Y$66</c:f>
              <c:numCache>
                <c:formatCode>General</c:formatCode>
                <c:ptCount val="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</c:numCache>
            </c:numRef>
          </c:xVal>
          <c:yVal>
            <c:numRef>
              <c:f>'202312'!$AB$58:$AB$66</c:f>
              <c:numCache>
                <c:formatCode>General</c:formatCode>
                <c:ptCount val="9"/>
                <c:pt idx="0">
                  <c:v>251.0754</c:v>
                </c:pt>
                <c:pt idx="1">
                  <c:v>251.81530000000001</c:v>
                </c:pt>
                <c:pt idx="2">
                  <c:v>252.55520000000001</c:v>
                </c:pt>
                <c:pt idx="3">
                  <c:v>253.29509999999999</c:v>
                </c:pt>
                <c:pt idx="4">
                  <c:v>254.035</c:v>
                </c:pt>
                <c:pt idx="5">
                  <c:v>254.7749</c:v>
                </c:pt>
                <c:pt idx="6">
                  <c:v>255.51480000000001</c:v>
                </c:pt>
                <c:pt idx="7">
                  <c:v>256.25470000000001</c:v>
                </c:pt>
                <c:pt idx="8">
                  <c:v>256.99459999999999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96-440B-96FD-C0191D740963}"/>
            </c:ext>
          </c:extLst>
        </c:ser>
        <c:ser>
          <c:idx val="3"/>
          <c:order val="3"/>
          <c:tx>
            <c:strRef>
              <c:f>'202312'!$V$67</c:f>
              <c:strCache>
                <c:ptCount val="1"/>
                <c:pt idx="0">
                  <c:v>2019-08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'202312'!$Y$67:$Y$74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</c:numCache>
            </c:numRef>
          </c:xVal>
          <c:yVal>
            <c:numRef>
              <c:f>'202312'!$AB$67:$AB$74</c:f>
              <c:numCache>
                <c:formatCode>General</c:formatCode>
                <c:ptCount val="8"/>
                <c:pt idx="0">
                  <c:v>256.52883333329999</c:v>
                </c:pt>
                <c:pt idx="1">
                  <c:v>256.79234523809998</c:v>
                </c:pt>
                <c:pt idx="2">
                  <c:v>257.05585714289998</c:v>
                </c:pt>
                <c:pt idx="3">
                  <c:v>257.31936904759999</c:v>
                </c:pt>
                <c:pt idx="4">
                  <c:v>257.58288095239999</c:v>
                </c:pt>
                <c:pt idx="5">
                  <c:v>257.8463928571</c:v>
                </c:pt>
                <c:pt idx="6">
                  <c:v>258.1099047619</c:v>
                </c:pt>
                <c:pt idx="7">
                  <c:v>258.3734166667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96-440B-96FD-C0191D740963}"/>
            </c:ext>
          </c:extLst>
        </c:ser>
        <c:ser>
          <c:idx val="4"/>
          <c:order val="4"/>
          <c:tx>
            <c:strRef>
              <c:f>'202312'!$V$75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'202312'!$Y$75:$Y$80</c:f>
              <c:numCache>
                <c:formatCode>General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</c:numCache>
            </c:numRef>
          </c:xVal>
          <c:yVal>
            <c:numRef>
              <c:f>'202312'!$AB$75:$AB$80</c:f>
              <c:numCache>
                <c:formatCode>General</c:formatCode>
                <c:ptCount val="6"/>
                <c:pt idx="0">
                  <c:v>256.07523809520001</c:v>
                </c:pt>
                <c:pt idx="1">
                  <c:v>256.97040952380001</c:v>
                </c:pt>
                <c:pt idx="2">
                  <c:v>257.86558095240002</c:v>
                </c:pt>
                <c:pt idx="3">
                  <c:v>258.76075238099997</c:v>
                </c:pt>
                <c:pt idx="4">
                  <c:v>259.6559238095</c:v>
                </c:pt>
                <c:pt idx="5">
                  <c:v>260.5510952381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96-440B-96FD-C0191D740963}"/>
            </c:ext>
          </c:extLst>
        </c:ser>
        <c:ser>
          <c:idx val="5"/>
          <c:order val="5"/>
          <c:tx>
            <c:strRef>
              <c:f>'202312'!$V$81</c:f>
              <c:strCache>
                <c:ptCount val="1"/>
                <c:pt idx="0">
                  <c:v>2020-10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'202312'!$Y$81:$Y$97</c:f>
              <c:numCache>
                <c:formatCode>General</c:formatCode>
                <c:ptCount val="17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</c:numCache>
            </c:numRef>
          </c:xVal>
          <c:yVal>
            <c:numRef>
              <c:f>'202312'!$AB$81:$AB$97</c:f>
              <c:numCache>
                <c:formatCode>General</c:formatCode>
                <c:ptCount val="17"/>
                <c:pt idx="0">
                  <c:v>258.20564705880003</c:v>
                </c:pt>
                <c:pt idx="1">
                  <c:v>259.73576470590001</c:v>
                </c:pt>
                <c:pt idx="2">
                  <c:v>261.26588235290001</c:v>
                </c:pt>
                <c:pt idx="3">
                  <c:v>262.79599999999999</c:v>
                </c:pt>
                <c:pt idx="4">
                  <c:v>264.32611764709998</c:v>
                </c:pt>
                <c:pt idx="5">
                  <c:v>265.85623529409997</c:v>
                </c:pt>
                <c:pt idx="6">
                  <c:v>267.38635294120002</c:v>
                </c:pt>
                <c:pt idx="7">
                  <c:v>268.91647058820001</c:v>
                </c:pt>
                <c:pt idx="8">
                  <c:v>270.4465882353</c:v>
                </c:pt>
                <c:pt idx="9">
                  <c:v>271.97670588239998</c:v>
                </c:pt>
                <c:pt idx="10">
                  <c:v>273.50682352939998</c:v>
                </c:pt>
                <c:pt idx="11">
                  <c:v>275.03694117650002</c:v>
                </c:pt>
                <c:pt idx="12">
                  <c:v>276.56705882350002</c:v>
                </c:pt>
                <c:pt idx="13">
                  <c:v>278.0971764706</c:v>
                </c:pt>
                <c:pt idx="14">
                  <c:v>279.6272941176</c:v>
                </c:pt>
                <c:pt idx="15">
                  <c:v>281.15741176469999</c:v>
                </c:pt>
                <c:pt idx="16">
                  <c:v>282.68752941180003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96-440B-96FD-C0191D740963}"/>
            </c:ext>
          </c:extLst>
        </c:ser>
        <c:ser>
          <c:idx val="6"/>
          <c:order val="6"/>
          <c:tx>
            <c:strRef>
              <c:f>'202312'!$V$98</c:f>
              <c:strCache>
                <c:ptCount val="1"/>
                <c:pt idx="0">
                  <c:v>2022-03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'202312'!$Y$98:$Y$102</c:f>
              <c:numCache>
                <c:formatCode>General</c:formatCode>
                <c:ptCount val="5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</c:numCache>
            </c:numRef>
          </c:xVal>
          <c:yVal>
            <c:numRef>
              <c:f>'202312'!$AB$98:$AB$102</c:f>
              <c:numCache>
                <c:formatCode>General</c:formatCode>
                <c:ptCount val="5"/>
                <c:pt idx="0">
                  <c:v>287.35000000000002</c:v>
                </c:pt>
                <c:pt idx="1">
                  <c:v>289.82459999999998</c:v>
                </c:pt>
                <c:pt idx="2">
                  <c:v>292.29919999999998</c:v>
                </c:pt>
                <c:pt idx="3">
                  <c:v>294.77379999999999</c:v>
                </c:pt>
                <c:pt idx="4">
                  <c:v>297.2484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396-440B-96FD-C0191D740963}"/>
            </c:ext>
          </c:extLst>
        </c:ser>
        <c:ser>
          <c:idx val="7"/>
          <c:order val="7"/>
          <c:tx>
            <c:strRef>
              <c:f>'202312'!$V$103</c:f>
              <c:strCache>
                <c:ptCount val="1"/>
                <c:pt idx="0">
                  <c:v>2022-08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'202312'!$Y$103:$Y$119</c:f>
              <c:numCache>
                <c:formatCode>General</c:formatCode>
                <c:ptCount val="17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</c:numCache>
            </c:numRef>
          </c:xVal>
          <c:yVal>
            <c:numRef>
              <c:f>'202312'!$AB$103:$AB$119</c:f>
              <c:numCache>
                <c:formatCode>General</c:formatCode>
                <c:ptCount val="17"/>
                <c:pt idx="0">
                  <c:v>295.87845098039998</c:v>
                </c:pt>
                <c:pt idx="1">
                  <c:v>296.70186519610002</c:v>
                </c:pt>
                <c:pt idx="2">
                  <c:v>297.5252794118</c:v>
                </c:pt>
                <c:pt idx="3">
                  <c:v>298.34869362749998</c:v>
                </c:pt>
                <c:pt idx="4">
                  <c:v>299.17210784309998</c:v>
                </c:pt>
                <c:pt idx="5">
                  <c:v>299.99552205880002</c:v>
                </c:pt>
                <c:pt idx="6">
                  <c:v>300.8189362745</c:v>
                </c:pt>
                <c:pt idx="7">
                  <c:v>301.64235049019999</c:v>
                </c:pt>
                <c:pt idx="8">
                  <c:v>302.46576470590003</c:v>
                </c:pt>
                <c:pt idx="9">
                  <c:v>303.28917892160001</c:v>
                </c:pt>
                <c:pt idx="10">
                  <c:v>304.1125931373</c:v>
                </c:pt>
                <c:pt idx="11">
                  <c:v>304.93600735289999</c:v>
                </c:pt>
                <c:pt idx="12">
                  <c:v>305.75942156859998</c:v>
                </c:pt>
                <c:pt idx="13">
                  <c:v>306.58283578430002</c:v>
                </c:pt>
                <c:pt idx="14">
                  <c:v>307.40625</c:v>
                </c:pt>
                <c:pt idx="15">
                  <c:v>308.22966421569998</c:v>
                </c:pt>
                <c:pt idx="16">
                  <c:v>309.05307843140002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396-440B-96FD-C0191D740963}"/>
            </c:ext>
          </c:extLst>
        </c:ser>
        <c:ser>
          <c:idx val="9"/>
          <c:order val="9"/>
          <c:tx>
            <c:v>新冠肺炎前自然增長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'202312'!$Y$48:$Y$119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xVal>
          <c:yVal>
            <c:numRef>
              <c:f>'202312'!$AD$48:$AD$119</c:f>
              <c:numCache>
                <c:formatCode>General</c:formatCode>
                <c:ptCount val="72"/>
                <c:pt idx="0">
                  <c:v>249.03075661375661</c:v>
                </c:pt>
                <c:pt idx="1">
                  <c:v>249.40712291412291</c:v>
                </c:pt>
                <c:pt idx="2">
                  <c:v>249.78348921448921</c:v>
                </c:pt>
                <c:pt idx="3">
                  <c:v>250.15985551485551</c:v>
                </c:pt>
                <c:pt idx="4">
                  <c:v>250.53622181522181</c:v>
                </c:pt>
                <c:pt idx="5">
                  <c:v>250.91258811558811</c:v>
                </c:pt>
                <c:pt idx="6">
                  <c:v>251.28895441595441</c:v>
                </c:pt>
                <c:pt idx="7">
                  <c:v>251.66532071632071</c:v>
                </c:pt>
                <c:pt idx="8">
                  <c:v>252.04168701668701</c:v>
                </c:pt>
                <c:pt idx="9">
                  <c:v>252.41805331705331</c:v>
                </c:pt>
                <c:pt idx="10">
                  <c:v>252.79441961741961</c:v>
                </c:pt>
                <c:pt idx="11">
                  <c:v>253.17078591778591</c:v>
                </c:pt>
                <c:pt idx="12">
                  <c:v>253.54715221815221</c:v>
                </c:pt>
                <c:pt idx="13">
                  <c:v>253.92351851851851</c:v>
                </c:pt>
                <c:pt idx="14">
                  <c:v>254.29988481888481</c:v>
                </c:pt>
                <c:pt idx="15">
                  <c:v>254.67625111925111</c:v>
                </c:pt>
                <c:pt idx="16">
                  <c:v>255.05261741961743</c:v>
                </c:pt>
                <c:pt idx="17">
                  <c:v>255.42898371998373</c:v>
                </c:pt>
                <c:pt idx="18">
                  <c:v>255.80535002035003</c:v>
                </c:pt>
                <c:pt idx="19">
                  <c:v>256.1817163207163</c:v>
                </c:pt>
                <c:pt idx="20">
                  <c:v>256.55808262108263</c:v>
                </c:pt>
                <c:pt idx="21">
                  <c:v>256.9344489214489</c:v>
                </c:pt>
                <c:pt idx="22">
                  <c:v>257.31081522181523</c:v>
                </c:pt>
                <c:pt idx="23">
                  <c:v>257.6871815221815</c:v>
                </c:pt>
                <c:pt idx="24">
                  <c:v>258.06354782254783</c:v>
                </c:pt>
                <c:pt idx="25">
                  <c:v>258.4399141229141</c:v>
                </c:pt>
                <c:pt idx="26">
                  <c:v>258.81628042328043</c:v>
                </c:pt>
                <c:pt idx="27">
                  <c:v>259.1926467236467</c:v>
                </c:pt>
                <c:pt idx="28">
                  <c:v>259.56901302401303</c:v>
                </c:pt>
                <c:pt idx="29">
                  <c:v>259.9453793243793</c:v>
                </c:pt>
                <c:pt idx="30">
                  <c:v>260.32174562474563</c:v>
                </c:pt>
                <c:pt idx="31">
                  <c:v>260.6981119251119</c:v>
                </c:pt>
                <c:pt idx="32">
                  <c:v>261.07447822547823</c:v>
                </c:pt>
                <c:pt idx="33">
                  <c:v>261.45084452584456</c:v>
                </c:pt>
                <c:pt idx="34">
                  <c:v>261.82721082621083</c:v>
                </c:pt>
                <c:pt idx="35">
                  <c:v>262.20357712657716</c:v>
                </c:pt>
                <c:pt idx="36">
                  <c:v>262.57994342694343</c:v>
                </c:pt>
                <c:pt idx="37">
                  <c:v>262.95630972730976</c:v>
                </c:pt>
                <c:pt idx="38">
                  <c:v>263.33267602767603</c:v>
                </c:pt>
                <c:pt idx="39">
                  <c:v>263.70904232804236</c:v>
                </c:pt>
                <c:pt idx="40">
                  <c:v>264.08540862840863</c:v>
                </c:pt>
                <c:pt idx="41">
                  <c:v>264.46177492877496</c:v>
                </c:pt>
                <c:pt idx="42">
                  <c:v>264.83814122914123</c:v>
                </c:pt>
                <c:pt idx="43">
                  <c:v>265.21450752950756</c:v>
                </c:pt>
                <c:pt idx="44">
                  <c:v>265.59087382987383</c:v>
                </c:pt>
                <c:pt idx="45">
                  <c:v>265.96724013024016</c:v>
                </c:pt>
                <c:pt idx="46">
                  <c:v>266.34360643060643</c:v>
                </c:pt>
                <c:pt idx="47">
                  <c:v>266.71997273097276</c:v>
                </c:pt>
                <c:pt idx="48">
                  <c:v>267.09633903133903</c:v>
                </c:pt>
                <c:pt idx="49">
                  <c:v>267.47270533170536</c:v>
                </c:pt>
                <c:pt idx="50">
                  <c:v>267.84907163207163</c:v>
                </c:pt>
                <c:pt idx="51">
                  <c:v>268.22543793243796</c:v>
                </c:pt>
                <c:pt idx="52">
                  <c:v>268.60180423280423</c:v>
                </c:pt>
                <c:pt idx="53">
                  <c:v>268.97817053317056</c:v>
                </c:pt>
                <c:pt idx="54">
                  <c:v>269.35453683353683</c:v>
                </c:pt>
                <c:pt idx="55">
                  <c:v>269.73090313390315</c:v>
                </c:pt>
                <c:pt idx="56">
                  <c:v>270.10726943426943</c:v>
                </c:pt>
                <c:pt idx="57">
                  <c:v>270.48363573463575</c:v>
                </c:pt>
                <c:pt idx="58">
                  <c:v>270.86000203500203</c:v>
                </c:pt>
                <c:pt idx="59">
                  <c:v>271.23636833536835</c:v>
                </c:pt>
                <c:pt idx="60">
                  <c:v>271.61273463573463</c:v>
                </c:pt>
                <c:pt idx="61">
                  <c:v>271.98910093610095</c:v>
                </c:pt>
                <c:pt idx="62">
                  <c:v>272.36546723646723</c:v>
                </c:pt>
                <c:pt idx="63">
                  <c:v>272.74183353683355</c:v>
                </c:pt>
                <c:pt idx="64">
                  <c:v>273.11819983719988</c:v>
                </c:pt>
                <c:pt idx="65">
                  <c:v>273.49456613756615</c:v>
                </c:pt>
                <c:pt idx="66">
                  <c:v>273.87093243793248</c:v>
                </c:pt>
                <c:pt idx="67">
                  <c:v>274.24729873829875</c:v>
                </c:pt>
                <c:pt idx="68">
                  <c:v>274.62366503866508</c:v>
                </c:pt>
                <c:pt idx="69">
                  <c:v>275.00003133903135</c:v>
                </c:pt>
                <c:pt idx="70">
                  <c:v>275.37639763939768</c:v>
                </c:pt>
                <c:pt idx="71">
                  <c:v>275.75276393976395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396-440B-96FD-C0191D74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789823"/>
        <c:axId val="1"/>
      </c:scatterChart>
      <c:catAx>
        <c:axId val="173478982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in val="2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47898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'202310'!$A$24:$A$117</c:f>
              <c:numCache>
                <c:formatCode>yyyy\-mm</c:formatCode>
                <c:ptCount val="9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</c:numCache>
            </c:numRef>
          </c:cat>
          <c:val>
            <c:numRef>
              <c:f>'202310'!$P$24:$P$117</c:f>
              <c:numCache>
                <c:formatCode>General</c:formatCode>
                <c:ptCount val="94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7-43B5-B443-BD3BB3885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06705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97-43B5-B443-BD3BB3885896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97-43B5-B443-BD3BB3885896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97-43B5-B443-BD3BB3885896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97-43B5-B443-BD3BB3885896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97-43B5-B443-BD3BB3885896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A97-43B5-B443-BD3BB3885896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97-43B5-B443-BD3BB3885896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97-43B5-B443-BD3BB3885896}"/>
            </c:ext>
          </c:extLst>
        </c:ser>
        <c:ser>
          <c:idx val="9"/>
          <c:order val="8"/>
          <c:tx>
            <c:v>23/06~23/11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'202311'!$N$113:$N$118</c:f>
              <c:numCache>
                <c:formatCode>General</c:formatCode>
                <c:ptCount val="6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</c:numCache>
            </c:numRef>
          </c:xVal>
          <c:yVal>
            <c:numRef>
              <c:f>'202311'!$Q$113:$Q$118</c:f>
              <c:numCache>
                <c:formatCode>General</c:formatCode>
                <c:ptCount val="6"/>
                <c:pt idx="0">
                  <c:v>3.2389488715999999</c:v>
                </c:pt>
                <c:pt idx="1">
                  <c:v>3.2693815695000001</c:v>
                </c:pt>
                <c:pt idx="2">
                  <c:v>3.2998142675</c:v>
                </c:pt>
                <c:pt idx="3">
                  <c:v>3.3302469655000002</c:v>
                </c:pt>
                <c:pt idx="4">
                  <c:v>3.3606796635</c:v>
                </c:pt>
                <c:pt idx="5">
                  <c:v>3.3911123613999998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97-43B5-B443-BD3BB3885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067055"/>
        <c:axId val="1"/>
      </c:scatterChart>
      <c:catAx>
        <c:axId val="154006705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006705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9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'202310'!$A$24:$A$117</c:f>
              <c:numCache>
                <c:formatCode>yyyy\-mm</c:formatCode>
                <c:ptCount val="9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</c:numCache>
            </c:numRef>
          </c:cat>
          <c:val>
            <c:numRef>
              <c:f>'202310'!$P$24:$P$117</c:f>
              <c:numCache>
                <c:formatCode>General</c:formatCode>
                <c:ptCount val="94"/>
                <c:pt idx="0">
                  <c:v>1.3730868140000001</c:v>
                </c:pt>
                <c:pt idx="1">
                  <c:v>1.01779978</c:v>
                </c:pt>
                <c:pt idx="2">
                  <c:v>0.85253622100000004</c:v>
                </c:pt>
                <c:pt idx="3">
                  <c:v>1.1251104190000001</c:v>
                </c:pt>
                <c:pt idx="4">
                  <c:v>1.0193225539999999</c:v>
                </c:pt>
                <c:pt idx="5">
                  <c:v>0.99732649500000004</c:v>
                </c:pt>
                <c:pt idx="6">
                  <c:v>0.82713886999999997</c:v>
                </c:pt>
                <c:pt idx="7">
                  <c:v>1.062874503</c:v>
                </c:pt>
                <c:pt idx="8">
                  <c:v>1.4637836470000001</c:v>
                </c:pt>
                <c:pt idx="9">
                  <c:v>1.6359875209999999</c:v>
                </c:pt>
                <c:pt idx="10">
                  <c:v>1.6925371629999999</c:v>
                </c:pt>
                <c:pt idx="11">
                  <c:v>2.0746221330000001</c:v>
                </c:pt>
                <c:pt idx="12">
                  <c:v>2.5000422090000001</c:v>
                </c:pt>
                <c:pt idx="13">
                  <c:v>2.7379581709999998</c:v>
                </c:pt>
                <c:pt idx="14">
                  <c:v>2.380612433</c:v>
                </c:pt>
                <c:pt idx="15">
                  <c:v>2.199689878</c:v>
                </c:pt>
                <c:pt idx="16">
                  <c:v>1.8748777210000001</c:v>
                </c:pt>
                <c:pt idx="17">
                  <c:v>1.6334879550000001</c:v>
                </c:pt>
                <c:pt idx="18">
                  <c:v>1.727978456</c:v>
                </c:pt>
                <c:pt idx="19">
                  <c:v>1.938974212</c:v>
                </c:pt>
                <c:pt idx="20">
                  <c:v>2.2329638649999999</c:v>
                </c:pt>
                <c:pt idx="21">
                  <c:v>2.041128702</c:v>
                </c:pt>
                <c:pt idx="22">
                  <c:v>2.202582939</c:v>
                </c:pt>
                <c:pt idx="23">
                  <c:v>2.1090824750000001</c:v>
                </c:pt>
                <c:pt idx="24">
                  <c:v>2.0705076199999999</c:v>
                </c:pt>
                <c:pt idx="25">
                  <c:v>2.2117954210000002</c:v>
                </c:pt>
                <c:pt idx="26">
                  <c:v>2.359711404</c:v>
                </c:pt>
                <c:pt idx="27">
                  <c:v>2.462743943</c:v>
                </c:pt>
                <c:pt idx="28">
                  <c:v>2.801011715</c:v>
                </c:pt>
                <c:pt idx="29">
                  <c:v>2.8715478349999999</c:v>
                </c:pt>
                <c:pt idx="30">
                  <c:v>2.949515087</c:v>
                </c:pt>
                <c:pt idx="31">
                  <c:v>2.6991801039999999</c:v>
                </c:pt>
                <c:pt idx="32">
                  <c:v>2.2769721939999998</c:v>
                </c:pt>
                <c:pt idx="33">
                  <c:v>2.5224699290000001</c:v>
                </c:pt>
                <c:pt idx="34">
                  <c:v>2.1766010320000002</c:v>
                </c:pt>
                <c:pt idx="35">
                  <c:v>1.9101588490000001</c:v>
                </c:pt>
                <c:pt idx="36">
                  <c:v>1.551235138</c:v>
                </c:pt>
                <c:pt idx="37">
                  <c:v>1.520135266</c:v>
                </c:pt>
                <c:pt idx="38">
                  <c:v>1.862522741</c:v>
                </c:pt>
                <c:pt idx="39">
                  <c:v>1.9964397760000001</c:v>
                </c:pt>
                <c:pt idx="40">
                  <c:v>1.7902284690000001</c:v>
                </c:pt>
                <c:pt idx="41">
                  <c:v>1.6484846559999999</c:v>
                </c:pt>
                <c:pt idx="42">
                  <c:v>1.811464806</c:v>
                </c:pt>
                <c:pt idx="43">
                  <c:v>1.749779889</c:v>
                </c:pt>
                <c:pt idx="44">
                  <c:v>1.711304513</c:v>
                </c:pt>
                <c:pt idx="45">
                  <c:v>1.7640429440000001</c:v>
                </c:pt>
                <c:pt idx="46">
                  <c:v>2.0512779820000002</c:v>
                </c:pt>
                <c:pt idx="47">
                  <c:v>2.2851297399999999</c:v>
                </c:pt>
                <c:pt idx="48">
                  <c:v>2.4865719550000001</c:v>
                </c:pt>
                <c:pt idx="49">
                  <c:v>2.334873564</c:v>
                </c:pt>
                <c:pt idx="50">
                  <c:v>1.5393269919999999</c:v>
                </c:pt>
                <c:pt idx="51">
                  <c:v>0.32909668600000003</c:v>
                </c:pt>
                <c:pt idx="52">
                  <c:v>0.11792637</c:v>
                </c:pt>
                <c:pt idx="53">
                  <c:v>0.64573304799999998</c:v>
                </c:pt>
                <c:pt idx="54">
                  <c:v>0.98608182499999997</c:v>
                </c:pt>
                <c:pt idx="55">
                  <c:v>1.309645382</c:v>
                </c:pt>
                <c:pt idx="56">
                  <c:v>1.371324861</c:v>
                </c:pt>
                <c:pt idx="57">
                  <c:v>1.182066168</c:v>
                </c:pt>
                <c:pt idx="58">
                  <c:v>1.1745357839999999</c:v>
                </c:pt>
                <c:pt idx="59">
                  <c:v>1.362005495</c:v>
                </c:pt>
                <c:pt idx="60">
                  <c:v>1.3997697419999999</c:v>
                </c:pt>
                <c:pt idx="61">
                  <c:v>1.676215217</c:v>
                </c:pt>
                <c:pt idx="62">
                  <c:v>2.6197625090000001</c:v>
                </c:pt>
                <c:pt idx="63">
                  <c:v>4.1596948390000001</c:v>
                </c:pt>
                <c:pt idx="64">
                  <c:v>4.9927065380000002</c:v>
                </c:pt>
                <c:pt idx="65">
                  <c:v>5.3914514130000004</c:v>
                </c:pt>
                <c:pt idx="66">
                  <c:v>5.3654752390000002</c:v>
                </c:pt>
                <c:pt idx="67">
                  <c:v>5.2512715549999998</c:v>
                </c:pt>
                <c:pt idx="68">
                  <c:v>5.3903488550000001</c:v>
                </c:pt>
                <c:pt idx="69">
                  <c:v>6.2218689029999998</c:v>
                </c:pt>
                <c:pt idx="70">
                  <c:v>6.8090028399999998</c:v>
                </c:pt>
                <c:pt idx="71">
                  <c:v>7.0364028660000004</c:v>
                </c:pt>
                <c:pt idx="72">
                  <c:v>7.4798724679999999</c:v>
                </c:pt>
                <c:pt idx="73">
                  <c:v>7.8710638980000001</c:v>
                </c:pt>
                <c:pt idx="74">
                  <c:v>8.5424555550000001</c:v>
                </c:pt>
                <c:pt idx="75">
                  <c:v>8.2586293410000007</c:v>
                </c:pt>
                <c:pt idx="76">
                  <c:v>8.5815115439999996</c:v>
                </c:pt>
                <c:pt idx="77">
                  <c:v>9.0597579649999993</c:v>
                </c:pt>
                <c:pt idx="78">
                  <c:v>8.5248147460000006</c:v>
                </c:pt>
                <c:pt idx="79">
                  <c:v>8.2626925030000002</c:v>
                </c:pt>
                <c:pt idx="80">
                  <c:v>8.2016696440000008</c:v>
                </c:pt>
                <c:pt idx="81">
                  <c:v>7.7454273310000001</c:v>
                </c:pt>
                <c:pt idx="82">
                  <c:v>7.110322794</c:v>
                </c:pt>
                <c:pt idx="83">
                  <c:v>6.4544013309999997</c:v>
                </c:pt>
                <c:pt idx="84">
                  <c:v>6.4101469690000004</c:v>
                </c:pt>
                <c:pt idx="85">
                  <c:v>6.0356130779999999</c:v>
                </c:pt>
                <c:pt idx="86">
                  <c:v>4.9849741219999997</c:v>
                </c:pt>
                <c:pt idx="87">
                  <c:v>4.9303203980000001</c:v>
                </c:pt>
                <c:pt idx="88">
                  <c:v>4.047609273</c:v>
                </c:pt>
                <c:pt idx="89">
                  <c:v>2.9691776550000002</c:v>
                </c:pt>
                <c:pt idx="90">
                  <c:v>3.1777801779999999</c:v>
                </c:pt>
                <c:pt idx="91">
                  <c:v>3.6651123839999999</c:v>
                </c:pt>
                <c:pt idx="92">
                  <c:v>3.699698121</c:v>
                </c:pt>
                <c:pt idx="93">
                  <c:v>3.241144652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8-48D3-98D2-FE7B2289E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09777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38-48D3-98D2-FE7B2289E7B3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38-48D3-98D2-FE7B2289E7B3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38-48D3-98D2-FE7B2289E7B3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38-48D3-98D2-FE7B2289E7B3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38-48D3-98D2-FE7B2289E7B3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38-48D3-98D2-FE7B2289E7B3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38-48D3-98D2-FE7B2289E7B3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'202310'!$Q$103:$Q$112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38-48D3-98D2-FE7B2289E7B3}"/>
            </c:ext>
          </c:extLst>
        </c:ser>
        <c:ser>
          <c:idx val="9"/>
          <c:order val="8"/>
          <c:tx>
            <c:v>23/06~23/10</c:v>
          </c:tx>
          <c:spPr>
            <a:ln w="19050">
              <a:noFill/>
            </a:ln>
          </c:spPr>
          <c:marker>
            <c:symbol val="diamond"/>
            <c:size val="5"/>
          </c:marker>
          <c:xVal>
            <c:numRef>
              <c:f>'202310'!$N$113:$N$117</c:f>
              <c:numCache>
                <c:formatCode>General</c:formatCode>
                <c:ptCount val="5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</c:numCache>
            </c:numRef>
          </c:xVal>
          <c:yVal>
            <c:numRef>
              <c:f>'202310'!$Q$113:$Q$117</c:f>
              <c:numCache>
                <c:formatCode>General</c:formatCode>
                <c:ptCount val="5"/>
                <c:pt idx="0">
                  <c:v>3.1374122106</c:v>
                </c:pt>
                <c:pt idx="1">
                  <c:v>3.2439974042999999</c:v>
                </c:pt>
                <c:pt idx="2">
                  <c:v>3.3505825979999999</c:v>
                </c:pt>
                <c:pt idx="3">
                  <c:v>3.4571677916999999</c:v>
                </c:pt>
                <c:pt idx="4">
                  <c:v>3.5637529853999999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38-48D3-98D2-FE7B2289E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097775"/>
        <c:axId val="1"/>
      </c:scatterChart>
      <c:catAx>
        <c:axId val="15400977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00977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4.5890696704213599E-2"/>
          <c:w val="0.69730796150481178"/>
          <c:h val="0.7775207854963061"/>
        </c:manualLayout>
      </c:layout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triangle"/>
            <c:size val="5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'202310'!$A$24:$A$117</c:f>
              <c:numCache>
                <c:formatCode>yyyy\-mm</c:formatCode>
                <c:ptCount val="9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</c:numCache>
            </c:numRef>
          </c:cat>
          <c:val>
            <c:numRef>
              <c:f>'202310'!$D$24:$D$117</c:f>
              <c:numCache>
                <c:formatCode>General</c:formatCode>
                <c:ptCount val="94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  <c:pt idx="88">
                  <c:v>4.0476092727919699</c:v>
                </c:pt>
                <c:pt idx="89">
                  <c:v>2.9691776545588935</c:v>
                </c:pt>
                <c:pt idx="90">
                  <c:v>3.1777801779421768</c:v>
                </c:pt>
                <c:pt idx="91">
                  <c:v>3.665112384399559</c:v>
                </c:pt>
                <c:pt idx="92">
                  <c:v>3.6996981213444364</c:v>
                </c:pt>
                <c:pt idx="93">
                  <c:v>3.2411446518932094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1-434B-800B-3524E990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068975"/>
        <c:axId val="1"/>
      </c:lineChart>
      <c:scatterChart>
        <c:scatterStyle val="lineMarker"/>
        <c:varyColors val="0"/>
        <c:ser>
          <c:idx val="0"/>
          <c:order val="0"/>
          <c:tx>
            <c:strRef>
              <c:f>'202310'!$A$24</c:f>
              <c:strCache>
                <c:ptCount val="1"/>
                <c:pt idx="0">
                  <c:v>2016-01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'202310'!$E$24:$E$39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'202310'!$H$24:$H$39</c:f>
              <c:numCache>
                <c:formatCode>General</c:formatCode>
                <c:ptCount val="16"/>
                <c:pt idx="0">
                  <c:v>0.71164176209999996</c:v>
                </c:pt>
                <c:pt idx="1">
                  <c:v>0.82475976719999999</c:v>
                </c:pt>
                <c:pt idx="2">
                  <c:v>0.93787777240000003</c:v>
                </c:pt>
                <c:pt idx="3">
                  <c:v>1.0509957775000001</c:v>
                </c:pt>
                <c:pt idx="4">
                  <c:v>1.1641137827000001</c:v>
                </c:pt>
                <c:pt idx="5">
                  <c:v>1.2772317877999999</c:v>
                </c:pt>
                <c:pt idx="6">
                  <c:v>1.3903497929999999</c:v>
                </c:pt>
                <c:pt idx="7">
                  <c:v>1.5034677981</c:v>
                </c:pt>
                <c:pt idx="8">
                  <c:v>1.6165858033</c:v>
                </c:pt>
                <c:pt idx="9">
                  <c:v>1.7297038084</c:v>
                </c:pt>
                <c:pt idx="10">
                  <c:v>1.8428218136000001</c:v>
                </c:pt>
                <c:pt idx="11">
                  <c:v>1.9559398187000001</c:v>
                </c:pt>
                <c:pt idx="12">
                  <c:v>2.0690578238000001</c:v>
                </c:pt>
                <c:pt idx="13">
                  <c:v>2.1821758290000002</c:v>
                </c:pt>
                <c:pt idx="14">
                  <c:v>2.2952938341000002</c:v>
                </c:pt>
                <c:pt idx="15">
                  <c:v>2.4084118392999998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41-434B-800B-3524E990441D}"/>
            </c:ext>
          </c:extLst>
        </c:ser>
        <c:ser>
          <c:idx val="1"/>
          <c:order val="1"/>
          <c:tx>
            <c:strRef>
              <c:f>'202310'!$A$40</c:f>
              <c:strCache>
                <c:ptCount val="1"/>
                <c:pt idx="0">
                  <c:v>2017-05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'202310'!$E$40:$E$55</c:f>
              <c:numCache>
                <c:formatCode>General</c:formatCode>
                <c:ptCount val="1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</c:numCache>
            </c:numRef>
          </c:xVal>
          <c:yVal>
            <c:numRef>
              <c:f>'202310'!$H$40:$H$55</c:f>
              <c:numCache>
                <c:formatCode>General</c:formatCode>
                <c:ptCount val="16"/>
                <c:pt idx="0">
                  <c:v>1.6771240563000001</c:v>
                </c:pt>
                <c:pt idx="1">
                  <c:v>1.7550665942000001</c:v>
                </c:pt>
                <c:pt idx="2">
                  <c:v>1.8330091321999999</c:v>
                </c:pt>
                <c:pt idx="3">
                  <c:v>1.9109516701</c:v>
                </c:pt>
                <c:pt idx="4">
                  <c:v>1.9888942081000001</c:v>
                </c:pt>
                <c:pt idx="5">
                  <c:v>2.0668367459999999</c:v>
                </c:pt>
                <c:pt idx="6">
                  <c:v>2.1447792840000002</c:v>
                </c:pt>
                <c:pt idx="7">
                  <c:v>2.2227218219</c:v>
                </c:pt>
                <c:pt idx="8">
                  <c:v>2.3006643597999998</c:v>
                </c:pt>
                <c:pt idx="9">
                  <c:v>2.3786068978000001</c:v>
                </c:pt>
                <c:pt idx="10">
                  <c:v>2.4565494357</c:v>
                </c:pt>
                <c:pt idx="11">
                  <c:v>2.5344919736999998</c:v>
                </c:pt>
                <c:pt idx="12">
                  <c:v>2.6124345116000001</c:v>
                </c:pt>
                <c:pt idx="13">
                  <c:v>2.6903770495999999</c:v>
                </c:pt>
                <c:pt idx="14">
                  <c:v>2.7683195875000002</c:v>
                </c:pt>
                <c:pt idx="15">
                  <c:v>2.8462621255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41-434B-800B-3524E990441D}"/>
            </c:ext>
          </c:extLst>
        </c:ser>
        <c:ser>
          <c:idx val="2"/>
          <c:order val="2"/>
          <c:tx>
            <c:strRef>
              <c:f>'202310'!$A$56</c:f>
              <c:strCache>
                <c:ptCount val="1"/>
                <c:pt idx="0">
                  <c:v>2018-09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'202310'!$E$56:$E$65</c:f>
              <c:numCache>
                <c:formatCode>General</c:formatCode>
                <c:ptCount val="10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</c:numCache>
            </c:numRef>
          </c:xVal>
          <c:yVal>
            <c:numRef>
              <c:f>'202310'!$H$56:$H$65</c:f>
              <c:numCache>
                <c:formatCode>General</c:formatCode>
                <c:ptCount val="10"/>
                <c:pt idx="0">
                  <c:v>2.2488946015</c:v>
                </c:pt>
                <c:pt idx="1">
                  <c:v>2.1770346467000001</c:v>
                </c:pt>
                <c:pt idx="2">
                  <c:v>2.1051746918999998</c:v>
                </c:pt>
                <c:pt idx="3">
                  <c:v>2.0333147372</c:v>
                </c:pt>
                <c:pt idx="4">
                  <c:v>1.9614547823999999</c:v>
                </c:pt>
                <c:pt idx="5">
                  <c:v>1.8895948276000001</c:v>
                </c:pt>
                <c:pt idx="6">
                  <c:v>1.8177348728</c:v>
                </c:pt>
                <c:pt idx="7">
                  <c:v>1.7458749181</c:v>
                </c:pt>
                <c:pt idx="8">
                  <c:v>1.6740149633000001</c:v>
                </c:pt>
                <c:pt idx="9">
                  <c:v>1.6021550085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41-434B-800B-3524E990441D}"/>
            </c:ext>
          </c:extLst>
        </c:ser>
        <c:ser>
          <c:idx val="3"/>
          <c:order val="3"/>
          <c:tx>
            <c:strRef>
              <c:f>'202310'!$A$66</c:f>
              <c:strCache>
                <c:ptCount val="1"/>
                <c:pt idx="0">
                  <c:v>2019-07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'202310'!$E$66:$E$74</c:f>
              <c:numCache>
                <c:formatCode>General</c:formatCode>
                <c:ptCount val="9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</c:numCache>
            </c:numRef>
          </c:xVal>
          <c:yVal>
            <c:numRef>
              <c:f>'202310'!$H$66:$H$74</c:f>
              <c:numCache>
                <c:formatCode>General</c:formatCode>
                <c:ptCount val="9"/>
                <c:pt idx="0">
                  <c:v>1.7878623906</c:v>
                </c:pt>
                <c:pt idx="1">
                  <c:v>1.8335015814</c:v>
                </c:pt>
                <c:pt idx="2">
                  <c:v>1.8791407723</c:v>
                </c:pt>
                <c:pt idx="3">
                  <c:v>1.9247799631</c:v>
                </c:pt>
                <c:pt idx="4">
                  <c:v>1.9704191539</c:v>
                </c:pt>
                <c:pt idx="5">
                  <c:v>2.0160583446999998</c:v>
                </c:pt>
                <c:pt idx="6">
                  <c:v>2.0616975355</c:v>
                </c:pt>
                <c:pt idx="7">
                  <c:v>2.1073367262999998</c:v>
                </c:pt>
                <c:pt idx="8">
                  <c:v>2.1529759172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41-434B-800B-3524E990441D}"/>
            </c:ext>
          </c:extLst>
        </c:ser>
        <c:ser>
          <c:idx val="4"/>
          <c:order val="4"/>
          <c:tx>
            <c:strRef>
              <c:f>'202310'!$A$75</c:f>
              <c:strCache>
                <c:ptCount val="1"/>
                <c:pt idx="0">
                  <c:v>2020-04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'202310'!$E$75:$E$86</c:f>
              <c:numCache>
                <c:formatCode>General</c:formatCode>
                <c:ptCount val="12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</c:numCache>
            </c:numRef>
          </c:xVal>
          <c:yVal>
            <c:numRef>
              <c:f>'202310'!$H$75:$H$86</c:f>
              <c:numCache>
                <c:formatCode>General</c:formatCode>
                <c:ptCount val="12"/>
                <c:pt idx="0">
                  <c:v>0.30069542269999999</c:v>
                </c:pt>
                <c:pt idx="1">
                  <c:v>0.46078357440000001</c:v>
                </c:pt>
                <c:pt idx="2">
                  <c:v>0.62087172619999997</c:v>
                </c:pt>
                <c:pt idx="3">
                  <c:v>0.78095987789999999</c:v>
                </c:pt>
                <c:pt idx="4">
                  <c:v>0.9410480296</c:v>
                </c:pt>
                <c:pt idx="5">
                  <c:v>1.1011361814</c:v>
                </c:pt>
                <c:pt idx="6">
                  <c:v>1.2612243330999999</c:v>
                </c:pt>
                <c:pt idx="7">
                  <c:v>1.4213124849000001</c:v>
                </c:pt>
                <c:pt idx="8">
                  <c:v>1.5814006366</c:v>
                </c:pt>
                <c:pt idx="9">
                  <c:v>1.7414887883000001</c:v>
                </c:pt>
                <c:pt idx="10">
                  <c:v>1.9015769401</c:v>
                </c:pt>
                <c:pt idx="11">
                  <c:v>2.0616650918000001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41-434B-800B-3524E990441D}"/>
            </c:ext>
          </c:extLst>
        </c:ser>
        <c:ser>
          <c:idx val="5"/>
          <c:order val="5"/>
          <c:tx>
            <c:strRef>
              <c:f>'202310'!$A$87</c:f>
              <c:strCache>
                <c:ptCount val="1"/>
                <c:pt idx="0">
                  <c:v>2021-04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'202310'!$E$87:$E$101</c:f>
              <c:numCache>
                <c:formatCode>General</c:formatCode>
                <c:ptCount val="15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</c:numCache>
            </c:numRef>
          </c:xVal>
          <c:yVal>
            <c:numRef>
              <c:f>'202310'!$H$87:$H$101</c:f>
              <c:numCache>
                <c:formatCode>General</c:formatCode>
                <c:ptCount val="15"/>
                <c:pt idx="0">
                  <c:v>4.3008498952999998</c:v>
                </c:pt>
                <c:pt idx="1">
                  <c:v>4.6427428989999999</c:v>
                </c:pt>
                <c:pt idx="2">
                  <c:v>4.9846359027</c:v>
                </c:pt>
                <c:pt idx="3">
                  <c:v>5.3265289064000001</c:v>
                </c:pt>
                <c:pt idx="4">
                  <c:v>5.6684219101000002</c:v>
                </c:pt>
                <c:pt idx="5">
                  <c:v>6.0103149138000003</c:v>
                </c:pt>
                <c:pt idx="6">
                  <c:v>6.3522079176000004</c:v>
                </c:pt>
                <c:pt idx="7">
                  <c:v>6.6941009212999996</c:v>
                </c:pt>
                <c:pt idx="8">
                  <c:v>7.0359939249999996</c:v>
                </c:pt>
                <c:pt idx="9">
                  <c:v>7.3778869286999997</c:v>
                </c:pt>
                <c:pt idx="10">
                  <c:v>7.7197799323999998</c:v>
                </c:pt>
                <c:pt idx="11">
                  <c:v>8.0616729361000008</c:v>
                </c:pt>
                <c:pt idx="12">
                  <c:v>8.4035659398</c:v>
                </c:pt>
                <c:pt idx="13">
                  <c:v>8.7454589435999992</c:v>
                </c:pt>
                <c:pt idx="14">
                  <c:v>9.0873519473000002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41-434B-800B-3524E990441D}"/>
            </c:ext>
          </c:extLst>
        </c:ser>
        <c:ser>
          <c:idx val="6"/>
          <c:order val="6"/>
          <c:tx>
            <c:strRef>
              <c:f>'202310'!$A$102</c:f>
              <c:strCache>
                <c:ptCount val="1"/>
                <c:pt idx="0">
                  <c:v>2022-07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'202310'!$E$102:$E$112</c:f>
              <c:numCache>
                <c:formatCode>General</c:formatCode>
                <c:ptCount val="11"/>
                <c:pt idx="0">
                  <c:v>79</c:v>
                </c:pt>
                <c:pt idx="1">
                  <c:v>80</c:v>
                </c:pt>
                <c:pt idx="2">
                  <c:v>81</c:v>
                </c:pt>
                <c:pt idx="3">
                  <c:v>82</c:v>
                </c:pt>
                <c:pt idx="4">
                  <c:v>83</c:v>
                </c:pt>
                <c:pt idx="5">
                  <c:v>84</c:v>
                </c:pt>
                <c:pt idx="6">
                  <c:v>85</c:v>
                </c:pt>
                <c:pt idx="7">
                  <c:v>86</c:v>
                </c:pt>
                <c:pt idx="8">
                  <c:v>87</c:v>
                </c:pt>
                <c:pt idx="9">
                  <c:v>88</c:v>
                </c:pt>
                <c:pt idx="10">
                  <c:v>89</c:v>
                </c:pt>
              </c:numCache>
            </c:numRef>
          </c:xVal>
          <c:yVal>
            <c:numRef>
              <c:f>'202310'!$H$102:$H$112</c:f>
              <c:numCache>
                <c:formatCode>General</c:formatCode>
                <c:ptCount val="11"/>
                <c:pt idx="0">
                  <c:v>8.8591541390999993</c:v>
                </c:pt>
                <c:pt idx="1">
                  <c:v>8.4092868056000007</c:v>
                </c:pt>
                <c:pt idx="2">
                  <c:v>7.9594194720999996</c:v>
                </c:pt>
                <c:pt idx="3">
                  <c:v>7.5095521387000002</c:v>
                </c:pt>
                <c:pt idx="4">
                  <c:v>7.0596848051999999</c:v>
                </c:pt>
                <c:pt idx="5">
                  <c:v>6.6098174716999996</c:v>
                </c:pt>
                <c:pt idx="6">
                  <c:v>6.1599501383000002</c:v>
                </c:pt>
                <c:pt idx="7">
                  <c:v>5.7100828047999999</c:v>
                </c:pt>
                <c:pt idx="8">
                  <c:v>5.2602154712999996</c:v>
                </c:pt>
                <c:pt idx="9">
                  <c:v>4.8103481378000001</c:v>
                </c:pt>
                <c:pt idx="10">
                  <c:v>4.3604808043999999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41-434B-800B-3524E990441D}"/>
            </c:ext>
          </c:extLst>
        </c:ser>
        <c:ser>
          <c:idx val="7"/>
          <c:order val="7"/>
          <c:tx>
            <c:strRef>
              <c:f>'202310'!$A$113</c:f>
              <c:strCache>
                <c:ptCount val="1"/>
                <c:pt idx="0">
                  <c:v>2023-06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'202310'!$E$113:$E$117</c:f>
              <c:numCache>
                <c:formatCode>General</c:formatCode>
                <c:ptCount val="5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</c:numCache>
            </c:numRef>
          </c:xVal>
          <c:yVal>
            <c:numRef>
              <c:f>'202310'!$H$113:$H$117</c:f>
              <c:numCache>
                <c:formatCode>General</c:formatCode>
                <c:ptCount val="5"/>
                <c:pt idx="0">
                  <c:v>3.1374122106</c:v>
                </c:pt>
                <c:pt idx="1">
                  <c:v>3.2439974042999999</c:v>
                </c:pt>
                <c:pt idx="2">
                  <c:v>3.3505825979999999</c:v>
                </c:pt>
                <c:pt idx="3">
                  <c:v>3.4571677916999999</c:v>
                </c:pt>
                <c:pt idx="4">
                  <c:v>3.5637529853999999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141-434B-800B-3524E990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068975"/>
        <c:axId val="1"/>
      </c:scatterChart>
      <c:catAx>
        <c:axId val="154006897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006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8333333333333333"/>
          <c:y val="2.4123606686568756E-2"/>
          <c:w val="0.98333333333333339"/>
          <c:h val="0.7047037059298885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'202308'!$A$24:$A$115</c:f>
              <c:numCache>
                <c:formatCode>yyyy\-mm</c:formatCode>
                <c:ptCount val="9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</c:numCache>
            </c:numRef>
          </c:cat>
          <c:val>
            <c:numRef>
              <c:f>'202308'!$D$24:$D$115</c:f>
              <c:numCache>
                <c:formatCode>General</c:formatCode>
                <c:ptCount val="92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  <c:pt idx="88">
                  <c:v>4.0476092727919699</c:v>
                </c:pt>
                <c:pt idx="89">
                  <c:v>2.9691776545588935</c:v>
                </c:pt>
                <c:pt idx="90">
                  <c:v>3.1777801779421768</c:v>
                </c:pt>
                <c:pt idx="91">
                  <c:v>3.665112384399559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A-4B02-A28C-2D93EE077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00700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9A-4B02-A28C-2D93EE077A4D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9A-4B02-A28C-2D93EE077A4D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9A-4B02-A28C-2D93EE077A4D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9A-4B02-A28C-2D93EE077A4D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9A-4B02-A28C-2D93EE077A4D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9A-4B02-A28C-2D93EE077A4D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9A-4B02-A28C-2D93EE077A4D}"/>
            </c:ext>
          </c:extLst>
        </c:ser>
        <c:ser>
          <c:idx val="7"/>
          <c:order val="7"/>
          <c:tx>
            <c:v>22/08~23/09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'202309'!$E$103:$E$116</c:f>
              <c:numCache>
                <c:formatCode>General</c:formatCode>
                <c:ptCount val="14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</c:numCache>
            </c:numRef>
          </c:xVal>
          <c:yVal>
            <c:numRef>
              <c:f>'202309'!$Q$103:$Q$116</c:f>
              <c:numCache>
                <c:formatCode>General</c:formatCode>
                <c:ptCount val="14"/>
                <c:pt idx="0">
                  <c:v>8.3616672149000006</c:v>
                </c:pt>
                <c:pt idx="1">
                  <c:v>7.9290474871000001</c:v>
                </c:pt>
                <c:pt idx="2">
                  <c:v>7.4964277593000004</c:v>
                </c:pt>
                <c:pt idx="3">
                  <c:v>7.0638080314999998</c:v>
                </c:pt>
                <c:pt idx="4">
                  <c:v>6.6311883038000001</c:v>
                </c:pt>
                <c:pt idx="5">
                  <c:v>6.1985685760000004</c:v>
                </c:pt>
                <c:pt idx="6">
                  <c:v>5.7659488481999999</c:v>
                </c:pt>
                <c:pt idx="7">
                  <c:v>5.3333291205000002</c:v>
                </c:pt>
                <c:pt idx="8">
                  <c:v>4.9007093926999996</c:v>
                </c:pt>
                <c:pt idx="9">
                  <c:v>4.4680896648999999</c:v>
                </c:pt>
                <c:pt idx="10">
                  <c:v>4.0354699372000002</c:v>
                </c:pt>
                <c:pt idx="11">
                  <c:v>3.6028502094000001</c:v>
                </c:pt>
                <c:pt idx="12">
                  <c:v>3.1702304816</c:v>
                </c:pt>
                <c:pt idx="13">
                  <c:v>2.7376107538999999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79A-4B02-A28C-2D93EE077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007007"/>
        <c:axId val="1"/>
      </c:scatterChart>
      <c:catAx>
        <c:axId val="174200700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20070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'202308'!$A$24:$A$115</c:f>
              <c:numCache>
                <c:formatCode>yyyy\-mm</c:formatCode>
                <c:ptCount val="9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</c:numCache>
            </c:numRef>
          </c:cat>
          <c:val>
            <c:numRef>
              <c:f>'202308'!$D$24:$D$115</c:f>
              <c:numCache>
                <c:formatCode>General</c:formatCode>
                <c:ptCount val="92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  <c:pt idx="88">
                  <c:v>4.0476092727919699</c:v>
                </c:pt>
                <c:pt idx="89">
                  <c:v>2.9691776545588935</c:v>
                </c:pt>
                <c:pt idx="90">
                  <c:v>3.1777801779421768</c:v>
                </c:pt>
                <c:pt idx="91">
                  <c:v>3.665112384399559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8-47D1-8025-2A1A1A5AD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347871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C8-47D1-8025-2A1A1A5ADE15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C8-47D1-8025-2A1A1A5ADE15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C8-47D1-8025-2A1A1A5ADE15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C8-47D1-8025-2A1A1A5ADE15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C8-47D1-8025-2A1A1A5ADE15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C8-47D1-8025-2A1A1A5ADE15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C8-47D1-8025-2A1A1A5ADE15}"/>
            </c:ext>
          </c:extLst>
        </c:ser>
        <c:ser>
          <c:idx val="7"/>
          <c:order val="7"/>
          <c:tx>
            <c:v>22/08~23/08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'202308'!$E$103:$E$115</c:f>
              <c:numCache>
                <c:formatCode>General</c:formatCode>
                <c:ptCount val="13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</c:numCache>
            </c:numRef>
          </c:xVal>
          <c:yVal>
            <c:numRef>
              <c:f>'202308'!$H$103:$H$115</c:f>
              <c:numCache>
                <c:formatCode>General</c:formatCode>
                <c:ptCount val="13"/>
                <c:pt idx="0">
                  <c:v>8.509680655965397</c:v>
                </c:pt>
                <c:pt idx="1">
                  <c:v>8.0400575679206625</c:v>
                </c:pt>
                <c:pt idx="2">
                  <c:v>7.570434479875928</c:v>
                </c:pt>
                <c:pt idx="3">
                  <c:v>7.1008113918311935</c:v>
                </c:pt>
                <c:pt idx="4">
                  <c:v>6.631188303786459</c:v>
                </c:pt>
                <c:pt idx="5">
                  <c:v>6.1615652157417244</c:v>
                </c:pt>
                <c:pt idx="6">
                  <c:v>5.6919421276969899</c:v>
                </c:pt>
                <c:pt idx="7">
                  <c:v>5.2223190396522625</c:v>
                </c:pt>
                <c:pt idx="8">
                  <c:v>4.752695951607528</c:v>
                </c:pt>
                <c:pt idx="9">
                  <c:v>4.2830728635627935</c:v>
                </c:pt>
                <c:pt idx="10">
                  <c:v>3.813449775518059</c:v>
                </c:pt>
                <c:pt idx="11">
                  <c:v>3.3438266874733245</c:v>
                </c:pt>
                <c:pt idx="12">
                  <c:v>2.8742035994285899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CC8-47D1-8025-2A1A1A5AD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347871"/>
        <c:axId val="1"/>
      </c:scatterChart>
      <c:catAx>
        <c:axId val="1741347871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13478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'202308'!$A$24:$A$115</c:f>
              <c:numCache>
                <c:formatCode>yyyy\-mm</c:formatCode>
                <c:ptCount val="9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</c:numCache>
            </c:numRef>
          </c:cat>
          <c:val>
            <c:numRef>
              <c:f>'202308'!$D$24:$D$115</c:f>
              <c:numCache>
                <c:formatCode>General</c:formatCode>
                <c:ptCount val="92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  <c:pt idx="88">
                  <c:v>4.0476092727919699</c:v>
                </c:pt>
                <c:pt idx="89">
                  <c:v>2.9691776545588935</c:v>
                </c:pt>
                <c:pt idx="90">
                  <c:v>3.1777801779421768</c:v>
                </c:pt>
                <c:pt idx="91">
                  <c:v>3.665112384399559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0-4E9C-8151-A4761C03D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358431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20-4E9C-8151-A4761C03DA1A}"/>
            </c:ext>
          </c:extLst>
        </c:ser>
        <c:ser>
          <c:idx val="1"/>
          <c:order val="1"/>
          <c:tx>
            <c:v>16/09~17/04</c:v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20-4E9C-8151-A4761C03DA1A}"/>
            </c:ext>
          </c:extLst>
        </c:ser>
        <c:ser>
          <c:idx val="2"/>
          <c:order val="2"/>
          <c:tx>
            <c:v>17/05~17/12</c:v>
          </c:tx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20-4E9C-8151-A4761C03DA1A}"/>
            </c:ext>
          </c:extLst>
        </c:ser>
        <c:ser>
          <c:idx val="3"/>
          <c:order val="3"/>
          <c:tx>
            <c:v>18/01~18/08</c:v>
          </c:tx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20-4E9C-8151-A4761C03DA1A}"/>
            </c:ext>
          </c:extLst>
        </c:ser>
        <c:ser>
          <c:idx val="4"/>
          <c:order val="4"/>
          <c:tx>
            <c:v>18/09~19/04</c:v>
          </c:tx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20-4E9C-8151-A4761C03DA1A}"/>
            </c:ext>
          </c:extLst>
        </c:ser>
        <c:ser>
          <c:idx val="5"/>
          <c:order val="5"/>
          <c:tx>
            <c:v>19/05~20/02</c:v>
          </c:tx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20-4E9C-8151-A4761C03DA1A}"/>
            </c:ext>
          </c:extLst>
        </c:ser>
        <c:ser>
          <c:idx val="6"/>
          <c:order val="6"/>
          <c:tx>
            <c:v>20/03~22/07</c:v>
          </c:tx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20-4E9C-8151-A4761C03DA1A}"/>
            </c:ext>
          </c:extLst>
        </c:ser>
        <c:ser>
          <c:idx val="7"/>
          <c:order val="7"/>
          <c:tx>
            <c:v>22/08~23/05</c:v>
          </c:tx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'202308'!$E$103:$E$112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'202308'!$L$103:$L$112</c:f>
              <c:numCache>
                <c:formatCode>General</c:formatCode>
                <c:ptCount val="10"/>
                <c:pt idx="0">
                  <c:v>8.5430225628839267</c:v>
                </c:pt>
                <c:pt idx="1">
                  <c:v>8.0708659365355047</c:v>
                </c:pt>
                <c:pt idx="2">
                  <c:v>7.5987093101870826</c:v>
                </c:pt>
                <c:pt idx="3">
                  <c:v>7.1265526838386606</c:v>
                </c:pt>
                <c:pt idx="4">
                  <c:v>6.6543960574902314</c:v>
                </c:pt>
                <c:pt idx="5">
                  <c:v>6.1822394311418094</c:v>
                </c:pt>
                <c:pt idx="6">
                  <c:v>5.7100828047933874</c:v>
                </c:pt>
                <c:pt idx="7">
                  <c:v>5.2379261784449653</c:v>
                </c:pt>
                <c:pt idx="8">
                  <c:v>4.7657695520965362</c:v>
                </c:pt>
                <c:pt idx="9">
                  <c:v>4.2936129257481142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20-4E9C-8151-A4761C03DA1A}"/>
            </c:ext>
          </c:extLst>
        </c:ser>
        <c:ser>
          <c:idx val="9"/>
          <c:order val="9"/>
          <c:tx>
            <c:v>23/06~23/08</c:v>
          </c:tx>
          <c:marker>
            <c:symbol val="diamond"/>
            <c:size val="5"/>
          </c:marker>
          <c:xVal>
            <c:numRef>
              <c:f>'202308'!$E$113:$E$115</c:f>
              <c:numCache>
                <c:formatCode>General</c:formatCode>
                <c:ptCount val="3"/>
                <c:pt idx="0">
                  <c:v>90</c:v>
                </c:pt>
                <c:pt idx="1">
                  <c:v>91</c:v>
                </c:pt>
                <c:pt idx="2">
                  <c:v>92</c:v>
                </c:pt>
              </c:numCache>
            </c:numRef>
          </c:xVal>
          <c:yVal>
            <c:numRef>
              <c:f>'202308'!$O$113:$O$115</c:f>
              <c:numCache>
                <c:formatCode>General</c:formatCode>
                <c:ptCount val="3"/>
                <c:pt idx="0">
                  <c:v>2.976108043871065</c:v>
                </c:pt>
                <c:pt idx="1">
                  <c:v>3.2439974044143547</c:v>
                </c:pt>
                <c:pt idx="2">
                  <c:v>3.5118867649576408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20-4E9C-8151-A4761C03D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358431"/>
        <c:axId val="1"/>
      </c:scatterChart>
      <c:catAx>
        <c:axId val="1741358431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135843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'202308'!$A$24:$A$116</c:f>
              <c:numCache>
                <c:formatCode>yyyy\-mm</c:formatCode>
                <c:ptCount val="9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</c:numCache>
            </c:numRef>
          </c:cat>
          <c:val>
            <c:numRef>
              <c:f>'202308'!$D$24:$D$116</c:f>
              <c:numCache>
                <c:formatCode>General</c:formatCode>
                <c:ptCount val="93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  <c:pt idx="88">
                  <c:v>4.0476092727919699</c:v>
                </c:pt>
                <c:pt idx="89">
                  <c:v>2.9691776545588935</c:v>
                </c:pt>
                <c:pt idx="90">
                  <c:v>3.1777801779421768</c:v>
                </c:pt>
                <c:pt idx="91">
                  <c:v>3.665112384399559</c:v>
                </c:pt>
                <c:pt idx="92">
                  <c:v>3.6996981213444364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B-4A5A-B989-48CEC5982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00940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7B-4A5A-B989-48CEC598242E}"/>
            </c:ext>
          </c:extLst>
        </c:ser>
        <c:ser>
          <c:idx val="1"/>
          <c:order val="1"/>
          <c:tx>
            <c:v>16/09~17/04</c:v>
          </c:tx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7B-4A5A-B989-48CEC598242E}"/>
            </c:ext>
          </c:extLst>
        </c:ser>
        <c:ser>
          <c:idx val="2"/>
          <c:order val="2"/>
          <c:tx>
            <c:v>17/05~17/12</c:v>
          </c:tx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7B-4A5A-B989-48CEC598242E}"/>
            </c:ext>
          </c:extLst>
        </c:ser>
        <c:ser>
          <c:idx val="3"/>
          <c:order val="3"/>
          <c:tx>
            <c:v>18/01~18/08</c:v>
          </c:tx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7B-4A5A-B989-48CEC598242E}"/>
            </c:ext>
          </c:extLst>
        </c:ser>
        <c:ser>
          <c:idx val="4"/>
          <c:order val="4"/>
          <c:tx>
            <c:v>18/09~19/04</c:v>
          </c:tx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7B-4A5A-B989-48CEC598242E}"/>
            </c:ext>
          </c:extLst>
        </c:ser>
        <c:ser>
          <c:idx val="5"/>
          <c:order val="5"/>
          <c:tx>
            <c:v>19/05~20/02</c:v>
          </c:tx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7B-4A5A-B989-48CEC598242E}"/>
            </c:ext>
          </c:extLst>
        </c:ser>
        <c:ser>
          <c:idx val="6"/>
          <c:order val="6"/>
          <c:tx>
            <c:v>20/03~22/07</c:v>
          </c:tx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7B-4A5A-B989-48CEC598242E}"/>
            </c:ext>
          </c:extLst>
        </c:ser>
        <c:ser>
          <c:idx val="7"/>
          <c:order val="7"/>
          <c:tx>
            <c:v>22/08~23/05</c:v>
          </c:tx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'202308'!$E$103:$E$112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'202308'!$L$103:$L$112</c:f>
              <c:numCache>
                <c:formatCode>General</c:formatCode>
                <c:ptCount val="10"/>
                <c:pt idx="0">
                  <c:v>8.5430225628839267</c:v>
                </c:pt>
                <c:pt idx="1">
                  <c:v>8.0708659365355047</c:v>
                </c:pt>
                <c:pt idx="2">
                  <c:v>7.5987093101870826</c:v>
                </c:pt>
                <c:pt idx="3">
                  <c:v>7.1265526838386606</c:v>
                </c:pt>
                <c:pt idx="4">
                  <c:v>6.6543960574902314</c:v>
                </c:pt>
                <c:pt idx="5">
                  <c:v>6.1822394311418094</c:v>
                </c:pt>
                <c:pt idx="6">
                  <c:v>5.7100828047933874</c:v>
                </c:pt>
                <c:pt idx="7">
                  <c:v>5.2379261784449653</c:v>
                </c:pt>
                <c:pt idx="8">
                  <c:v>4.7657695520965362</c:v>
                </c:pt>
                <c:pt idx="9">
                  <c:v>4.2936129257481142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F7B-4A5A-B989-48CEC598242E}"/>
            </c:ext>
          </c:extLst>
        </c:ser>
        <c:ser>
          <c:idx val="9"/>
          <c:order val="9"/>
          <c:tx>
            <c:v>23/06~23/09</c:v>
          </c:tx>
          <c:marker>
            <c:symbol val="diamond"/>
            <c:size val="5"/>
          </c:marker>
          <c:xVal>
            <c:numRef>
              <c:f>'202308'!$E$113:$E$116</c:f>
              <c:numCache>
                <c:formatCode>General</c:formatCode>
                <c:ptCount val="4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</c:numCache>
            </c:numRef>
          </c:xVal>
          <c:yVal>
            <c:numRef>
              <c:f>'202308'!$O$113:$O$116</c:f>
              <c:numCache>
                <c:formatCode>General</c:formatCode>
                <c:ptCount val="4"/>
                <c:pt idx="0">
                  <c:v>2.976108043871065</c:v>
                </c:pt>
                <c:pt idx="1">
                  <c:v>3.2439974044143547</c:v>
                </c:pt>
                <c:pt idx="2">
                  <c:v>3.5118867649576408</c:v>
                </c:pt>
                <c:pt idx="3">
                  <c:v>3.779776125500927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F7B-4A5A-B989-48CEC5982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009407"/>
        <c:axId val="1"/>
      </c:scatterChart>
      <c:catAx>
        <c:axId val="174200940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20094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'202307'!$A$24:$A$114</c:f>
              <c:numCache>
                <c:formatCode>yyyy\-mm</c:formatCode>
                <c:ptCount val="9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</c:numCache>
            </c:numRef>
          </c:cat>
          <c:val>
            <c:numRef>
              <c:f>'202307'!$D$24:$D$114</c:f>
              <c:numCache>
                <c:formatCode>General</c:formatCode>
                <c:ptCount val="91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  <c:pt idx="88">
                  <c:v>4.0476092727919699</c:v>
                </c:pt>
                <c:pt idx="89">
                  <c:v>2.9691776545588935</c:v>
                </c:pt>
                <c:pt idx="90">
                  <c:v>3.1777801779421768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B-4FD1-AABB-6ED1E6957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359871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0B-4FD1-AABB-6ED1E695760B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0B-4FD1-AABB-6ED1E695760B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0B-4FD1-AABB-6ED1E695760B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0B-4FD1-AABB-6ED1E695760B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0B-4FD1-AABB-6ED1E695760B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0B-4FD1-AABB-6ED1E695760B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0B-4FD1-AABB-6ED1E695760B}"/>
            </c:ext>
          </c:extLst>
        </c:ser>
        <c:ser>
          <c:idx val="7"/>
          <c:order val="7"/>
          <c:tx>
            <c:v>22/08~23/07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'202307'!$E$103:$E$114</c:f>
              <c:numCache>
                <c:formatCode>General</c:formatCode>
                <c:ptCount val="12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</c:numCache>
            </c:numRef>
          </c:xVal>
          <c:yVal>
            <c:numRef>
              <c:f>'202307'!$H$103:$H$114</c:f>
              <c:numCache>
                <c:formatCode>General</c:formatCode>
                <c:ptCount val="12"/>
                <c:pt idx="0">
                  <c:v>8.6414987866999997</c:v>
                </c:pt>
                <c:pt idx="1">
                  <c:v>8.1359252994000002</c:v>
                </c:pt>
                <c:pt idx="2">
                  <c:v>7.6303518119999998</c:v>
                </c:pt>
                <c:pt idx="3">
                  <c:v>7.1247783247000003</c:v>
                </c:pt>
                <c:pt idx="4">
                  <c:v>6.6192048372999999</c:v>
                </c:pt>
                <c:pt idx="5">
                  <c:v>6.1136313500000004</c:v>
                </c:pt>
                <c:pt idx="6">
                  <c:v>5.6080578627</c:v>
                </c:pt>
                <c:pt idx="7">
                  <c:v>5.1024843753000004</c:v>
                </c:pt>
                <c:pt idx="8">
                  <c:v>4.596910888</c:v>
                </c:pt>
                <c:pt idx="9">
                  <c:v>4.0913374005999996</c:v>
                </c:pt>
                <c:pt idx="10">
                  <c:v>3.5857639133000001</c:v>
                </c:pt>
                <c:pt idx="11">
                  <c:v>3.0801904259000001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0B-4FD1-AABB-6ED1E6957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359871"/>
        <c:axId val="1"/>
      </c:scatterChart>
      <c:catAx>
        <c:axId val="1741359871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13598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'202306'!$A$14:$A$103</c:f>
              <c:numCache>
                <c:formatCode>yyyy\-mm</c:formatCode>
                <c:ptCount val="9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</c:numCache>
            </c:numRef>
          </c:cat>
          <c:val>
            <c:numRef>
              <c:f>'202306'!$D$14:$D$103</c:f>
              <c:numCache>
                <c:formatCode>General</c:formatCode>
                <c:ptCount val="90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  <c:pt idx="88">
                  <c:v>4.0476092727919699</c:v>
                </c:pt>
                <c:pt idx="89">
                  <c:v>2.9691776545588935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F-4A5F-BD15-992E0F3A9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71556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1F-4A5F-BD15-992E0F3A9FFB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1F-4A5F-BD15-992E0F3A9FFB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1F-4A5F-BD15-992E0F3A9FFB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1F-4A5F-BD15-992E0F3A9FFB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1F-4A5F-BD15-992E0F3A9FFB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1F-4A5F-BD15-992E0F3A9FFB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71F-4A5F-BD15-992E0F3A9FFB}"/>
            </c:ext>
          </c:extLst>
        </c:ser>
        <c:ser>
          <c:idx val="7"/>
          <c:order val="7"/>
          <c:tx>
            <c:v>22/08~23/06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'202306'!$F$93:$F$103</c:f>
              <c:numCache>
                <c:formatCode>General</c:formatCode>
                <c:ptCount val="1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</c:numCache>
            </c:numRef>
          </c:xVal>
          <c:yVal>
            <c:numRef>
              <c:f>'202306'!$H$93:$H$103</c:f>
              <c:numCache>
                <c:formatCode>General</c:formatCode>
                <c:ptCount val="11"/>
                <c:pt idx="0">
                  <c:v>8.6592423780000001</c:v>
                </c:pt>
                <c:pt idx="1">
                  <c:v>8.1483458133000006</c:v>
                </c:pt>
                <c:pt idx="2">
                  <c:v>7.6374492485000003</c:v>
                </c:pt>
                <c:pt idx="3">
                  <c:v>7.1265526838</c:v>
                </c:pt>
                <c:pt idx="4">
                  <c:v>6.6156561190999996</c:v>
                </c:pt>
                <c:pt idx="5">
                  <c:v>6.1047595544000002</c:v>
                </c:pt>
                <c:pt idx="6">
                  <c:v>5.5938629895999998</c:v>
                </c:pt>
                <c:pt idx="7">
                  <c:v>5.0829664249000004</c:v>
                </c:pt>
                <c:pt idx="8">
                  <c:v>4.5720698602000001</c:v>
                </c:pt>
                <c:pt idx="9">
                  <c:v>4.0611732954999997</c:v>
                </c:pt>
                <c:pt idx="10">
                  <c:v>3.5502767306999998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71F-4A5F-BD15-992E0F3A9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715567"/>
        <c:axId val="1"/>
      </c:scatterChart>
      <c:catAx>
        <c:axId val="174071556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07155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'202305'!$A$24:$A$112</c:f>
              <c:numCache>
                <c:formatCode>yyyy\-mm</c:formatCode>
                <c:ptCount val="8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</c:numCache>
            </c:numRef>
          </c:cat>
          <c:val>
            <c:numRef>
              <c:f>'202305'!$D$24:$D$112</c:f>
              <c:numCache>
                <c:formatCode>General</c:formatCode>
                <c:ptCount val="89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  <c:pt idx="88">
                  <c:v>4.0476092727919699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7-42EA-BED3-EFD1BEAA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70644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7-42EA-BED3-EFD1BEAA0778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7-42EA-BED3-EFD1BEAA0778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7-42EA-BED3-EFD1BEAA0778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7-42EA-BED3-EFD1BEAA0778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7-42EA-BED3-EFD1BEAA0778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777-42EA-BED3-EFD1BEAA0778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77-42EA-BED3-EFD1BEAA0778}"/>
            </c:ext>
          </c:extLst>
        </c:ser>
        <c:ser>
          <c:idx val="7"/>
          <c:order val="7"/>
          <c:tx>
            <c:v>22/08~23/05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'202305'!$F$103:$F$112</c:f>
              <c:numCache>
                <c:formatCode>General</c:formatCode>
                <c:ptCount val="10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</c:numCache>
            </c:numRef>
          </c:xVal>
          <c:yVal>
            <c:numRef>
              <c:f>'202305'!$H$103:$H$112</c:f>
              <c:numCache>
                <c:formatCode>General</c:formatCode>
                <c:ptCount val="10"/>
                <c:pt idx="0">
                  <c:v>8.5430225628999992</c:v>
                </c:pt>
                <c:pt idx="1">
                  <c:v>8.0708659365000006</c:v>
                </c:pt>
                <c:pt idx="2">
                  <c:v>7.5987093102000003</c:v>
                </c:pt>
                <c:pt idx="3">
                  <c:v>7.1265526838</c:v>
                </c:pt>
                <c:pt idx="4">
                  <c:v>6.6543960574999996</c:v>
                </c:pt>
                <c:pt idx="5">
                  <c:v>6.1822394311000002</c:v>
                </c:pt>
                <c:pt idx="6">
                  <c:v>5.7100828047999999</c:v>
                </c:pt>
                <c:pt idx="7">
                  <c:v>5.2379261784000004</c:v>
                </c:pt>
                <c:pt idx="8">
                  <c:v>4.7657695521000001</c:v>
                </c:pt>
                <c:pt idx="9">
                  <c:v>4.2936129256999997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777-42EA-BED3-EFD1BEAA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706447"/>
        <c:axId val="1"/>
      </c:scatterChart>
      <c:catAx>
        <c:axId val="174070644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07064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'202304'!$A$2:$A$89</c:f>
              <c:numCache>
                <c:formatCode>yyyy\-mm\-dd</c:formatCode>
                <c:ptCount val="8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</c:numCache>
            </c:numRef>
          </c:cat>
          <c:val>
            <c:numRef>
              <c:f>'202304'!$D$2:$D$89</c:f>
              <c:numCache>
                <c:formatCode>General</c:formatCode>
                <c:ptCount val="88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  <c:pt idx="87">
                  <c:v>4.9303203981889254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0-4DD2-823F-0558B61A8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394303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10-4DD2-823F-0558B61A8257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10-4DD2-823F-0558B61A8257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10-4DD2-823F-0558B61A8257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10-4DD2-823F-0558B61A8257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10-4DD2-823F-0558B61A8257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10-4DD2-823F-0558B61A8257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310-4DD2-823F-0558B61A8257}"/>
            </c:ext>
          </c:extLst>
        </c:ser>
        <c:ser>
          <c:idx val="7"/>
          <c:order val="7"/>
          <c:tx>
            <c:v>22/08~23/04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'202304'!$C$81:$C$89</c:f>
              <c:numCache>
                <c:formatCode>General</c:formatCode>
                <c:ptCount val="9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</c:numCache>
            </c:numRef>
          </c:xVal>
          <c:yVal>
            <c:numRef>
              <c:f>'202304'!$H$81:$H$89</c:f>
              <c:numCache>
                <c:formatCode>General</c:formatCode>
                <c:ptCount val="9"/>
                <c:pt idx="0">
                  <c:v>8.4883550845000002</c:v>
                </c:pt>
                <c:pt idx="1">
                  <c:v>8.0366987625000004</c:v>
                </c:pt>
                <c:pt idx="2">
                  <c:v>7.5850424405999997</c:v>
                </c:pt>
                <c:pt idx="3">
                  <c:v>7.1333861185999998</c:v>
                </c:pt>
                <c:pt idx="4">
                  <c:v>6.6817297967</c:v>
                </c:pt>
                <c:pt idx="5">
                  <c:v>6.2300734747000002</c:v>
                </c:pt>
                <c:pt idx="6">
                  <c:v>5.7784171528000003</c:v>
                </c:pt>
                <c:pt idx="7">
                  <c:v>5.3267608307999996</c:v>
                </c:pt>
                <c:pt idx="8">
                  <c:v>4.8751045088999998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10-4DD2-823F-0558B61A8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394303"/>
        <c:axId val="1"/>
      </c:scatterChart>
      <c:catAx>
        <c:axId val="1591394303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3943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'202303'!$A$2:$A$88</c:f>
              <c:numCache>
                <c:formatCode>yyyy\-mm</c:formatCode>
                <c:ptCount val="8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</c:numCache>
            </c:numRef>
          </c:cat>
          <c:val>
            <c:numRef>
              <c:f>'202303'!$C$2:$C$88</c:f>
              <c:numCache>
                <c:formatCode>General</c:formatCode>
                <c:ptCount val="87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  <c:pt idx="86">
                  <c:v>4.9849741220991683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C-4B88-A593-4DC9DE1D9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395743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CC-4B88-A593-4DC9DE1D95BA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CC-4B88-A593-4DC9DE1D95BA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CC-4B88-A593-4DC9DE1D95BA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CC-4B88-A593-4DC9DE1D95BA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CC-4B88-A593-4DC9DE1D95BA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CC-4B88-A593-4DC9DE1D95BA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CC-4B88-A593-4DC9DE1D95BA}"/>
            </c:ext>
          </c:extLst>
        </c:ser>
        <c:ser>
          <c:idx val="7"/>
          <c:order val="7"/>
          <c:tx>
            <c:v>22/08~23/03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'202303'!$B$81:$B$88</c:f>
              <c:numCache>
                <c:formatCode>General</c:formatCode>
                <c:ptCount val="8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</c:numCache>
            </c:numRef>
          </c:xVal>
          <c:yVal>
            <c:numRef>
              <c:f>'202303'!$G$81:$G$88</c:f>
              <c:numCache>
                <c:formatCode>General</c:formatCode>
                <c:ptCount val="8"/>
                <c:pt idx="0">
                  <c:v>8.5021590568000001</c:v>
                </c:pt>
                <c:pt idx="1">
                  <c:v>8.0445867467000003</c:v>
                </c:pt>
                <c:pt idx="2">
                  <c:v>7.5870144365999996</c:v>
                </c:pt>
                <c:pt idx="3">
                  <c:v>7.1294421264999999</c:v>
                </c:pt>
                <c:pt idx="4">
                  <c:v>6.6718698165000001</c:v>
                </c:pt>
                <c:pt idx="5">
                  <c:v>6.2142975064000003</c:v>
                </c:pt>
                <c:pt idx="6">
                  <c:v>5.7567251962999997</c:v>
                </c:pt>
                <c:pt idx="7">
                  <c:v>5.2991528861999999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CC-4B88-A593-4DC9DE1D9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395743"/>
        <c:axId val="1"/>
      </c:scatterChart>
      <c:catAx>
        <c:axId val="159139574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3957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'202302'!$A$2:$A$87</c:f>
              <c:numCache>
                <c:formatCode>yyyy\-mm</c:formatCode>
                <c:ptCount val="86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</c:numCache>
            </c:numRef>
          </c:cat>
          <c:val>
            <c:numRef>
              <c:f>'202302'!$B$2:$B$87</c:f>
              <c:numCache>
                <c:formatCode>General</c:formatCode>
                <c:ptCount val="86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  <c:pt idx="85">
                  <c:v>6.0356130778665875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5-4766-B5D6-3C2A2B40E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385183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95-4766-B5D6-3C2A2B40E7CE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95-4766-B5D6-3C2A2B40E7CE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95-4766-B5D6-3C2A2B40E7CE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95-4766-B5D6-3C2A2B40E7CE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95-4766-B5D6-3C2A2B40E7CE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95-4766-B5D6-3C2A2B40E7CE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95-4766-B5D6-3C2A2B40E7CE}"/>
            </c:ext>
          </c:extLst>
        </c:ser>
        <c:ser>
          <c:idx val="7"/>
          <c:order val="7"/>
          <c:tx>
            <c:v>22/08~23/02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'202302'!$C$81:$C$87</c:f>
              <c:numCache>
                <c:formatCode>General</c:formatCode>
                <c:ptCount val="7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</c:numCache>
            </c:numRef>
          </c:xVal>
          <c:yVal>
            <c:numRef>
              <c:f>'202302'!$D$81:$D$87</c:f>
              <c:numCache>
                <c:formatCode>General</c:formatCode>
                <c:ptCount val="7"/>
                <c:pt idx="0">
                  <c:v>8.4123936955000005</c:v>
                </c:pt>
                <c:pt idx="1">
                  <c:v>7.9997040660999996</c:v>
                </c:pt>
                <c:pt idx="2">
                  <c:v>7.5870144365999996</c:v>
                </c:pt>
                <c:pt idx="3">
                  <c:v>7.1743248070999996</c:v>
                </c:pt>
                <c:pt idx="4">
                  <c:v>6.7616351776999997</c:v>
                </c:pt>
                <c:pt idx="5">
                  <c:v>6.3489455481999997</c:v>
                </c:pt>
                <c:pt idx="6">
                  <c:v>5.9362559186999997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95-4766-B5D6-3C2A2B40E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385183"/>
        <c:axId val="1"/>
      </c:scatterChart>
      <c:catAx>
        <c:axId val="159138518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3851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'202301'!$A$2:$A$86</c:f>
              <c:numCache>
                <c:formatCode>yyyy\-mm</c:formatCode>
                <c:ptCount val="8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</c:numCache>
            </c:numRef>
          </c:cat>
          <c:val>
            <c:numRef>
              <c:f>'202301'!$B$2:$B$86</c:f>
              <c:numCache>
                <c:formatCode>General</c:formatCode>
                <c:ptCount val="85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  <c:pt idx="84">
                  <c:v>6.4101469688562576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B-4759-A90A-C157E958F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87812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B-4759-A90A-C157E958F5A4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BB-4759-A90A-C157E958F5A4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BB-4759-A90A-C157E958F5A4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BB-4759-A90A-C157E958F5A4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BB-4759-A90A-C157E958F5A4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BB-4759-A90A-C157E958F5A4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BB-4759-A90A-C157E958F5A4}"/>
            </c:ext>
          </c:extLst>
        </c:ser>
        <c:ser>
          <c:idx val="7"/>
          <c:order val="7"/>
          <c:tx>
            <c:v>22/08~23/01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'202301'!$C$81:$C$86</c:f>
              <c:numCache>
                <c:formatCode>General</c:formatCode>
                <c:ptCount val="6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</c:numCache>
            </c:numRef>
          </c:xVal>
          <c:yVal>
            <c:numRef>
              <c:f>'202301'!$D$81:$D$86</c:f>
              <c:numCache>
                <c:formatCode>General</c:formatCode>
                <c:ptCount val="6"/>
                <c:pt idx="0">
                  <c:v>8.4455127486000006</c:v>
                </c:pt>
                <c:pt idx="1">
                  <c:v>8.0129516872999993</c:v>
                </c:pt>
                <c:pt idx="2">
                  <c:v>7.5803906259999998</c:v>
                </c:pt>
                <c:pt idx="3">
                  <c:v>7.1478295647000003</c:v>
                </c:pt>
                <c:pt idx="4">
                  <c:v>6.7152685033999999</c:v>
                </c:pt>
                <c:pt idx="5">
                  <c:v>6.2827074420000004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BB-4759-A90A-C157E958F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878127"/>
        <c:axId val="1"/>
      </c:scatterChart>
      <c:catAx>
        <c:axId val="173987812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8781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8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'202301'!$A$2:$A$85</c:f>
              <c:numCache>
                <c:formatCode>yyyy\-mm</c:formatCode>
                <c:ptCount val="84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</c:numCache>
            </c:numRef>
          </c:cat>
          <c:val>
            <c:numRef>
              <c:f>'202301'!$B$2:$B$85</c:f>
              <c:numCache>
                <c:formatCode>General</c:formatCode>
                <c:ptCount val="84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  <c:pt idx="83">
                  <c:v>6.4544013314108231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5-4A31-99F7-823036FC8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87572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15-4A31-99F7-823036FC84BC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15-4A31-99F7-823036FC84BC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15-4A31-99F7-823036FC84BC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15-4A31-99F7-823036FC84BC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15-4A31-99F7-823036FC84BC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715-4A31-99F7-823036FC84BC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'202301'!$D$52:$D$80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15-4A31-99F7-823036FC84BC}"/>
            </c:ext>
          </c:extLst>
        </c:ser>
        <c:ser>
          <c:idx val="7"/>
          <c:order val="7"/>
          <c:tx>
            <c:v>22/08~22/12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'202301'!$C$81:$C$85</c:f>
              <c:numCache>
                <c:formatCode>General</c:formatCode>
                <c:ptCount val="5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</c:numCache>
            </c:numRef>
          </c:xVal>
          <c:yVal>
            <c:numRef>
              <c:f>'202301'!$D$81:$D$85</c:f>
              <c:numCache>
                <c:formatCode>General</c:formatCode>
                <c:ptCount val="5"/>
                <c:pt idx="0">
                  <c:v>8.4455127486000006</c:v>
                </c:pt>
                <c:pt idx="1">
                  <c:v>8.0129516872999993</c:v>
                </c:pt>
                <c:pt idx="2">
                  <c:v>7.5803906259999998</c:v>
                </c:pt>
                <c:pt idx="3">
                  <c:v>7.1478295647000003</c:v>
                </c:pt>
                <c:pt idx="4">
                  <c:v>6.7152685033999999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715-4A31-99F7-823036FC8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875727"/>
        <c:axId val="1"/>
      </c:scatterChart>
      <c:catAx>
        <c:axId val="173987572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8757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7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'202301'!$A$2:$A$84</c:f>
              <c:numCache>
                <c:formatCode>yyyy\-mm</c:formatCode>
                <c:ptCount val="8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</c:numCache>
            </c:numRef>
          </c:cat>
          <c:val>
            <c:numRef>
              <c:f>'202301'!$B$2:$B$84</c:f>
              <c:numCache>
                <c:formatCode>General</c:formatCode>
                <c:ptCount val="83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  <c:pt idx="82">
                  <c:v>7.110322794191732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0-4448-90E4-0FCE0361F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882927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90-4448-90E4-0FCE0361F9E8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90-4448-90E4-0FCE0361F9E8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90-4448-90E4-0FCE0361F9E8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90-4448-90E4-0FCE0361F9E8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90-4448-90E4-0FCE0361F9E8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B90-4448-90E4-0FCE0361F9E8}"/>
            </c:ext>
          </c:extLst>
        </c:ser>
        <c:ser>
          <c:idx val="6"/>
          <c:order val="6"/>
          <c:tx>
            <c:v>20/03~22/11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'202301'!$C$52:$C$84</c:f>
              <c:numCache>
                <c:formatCode>General</c:formatCode>
                <c:ptCount val="33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80</c:v>
                </c:pt>
                <c:pt idx="30">
                  <c:v>81</c:v>
                </c:pt>
                <c:pt idx="31">
                  <c:v>82</c:v>
                </c:pt>
                <c:pt idx="32">
                  <c:v>83</c:v>
                </c:pt>
              </c:numCache>
            </c:numRef>
          </c:xVal>
          <c:yVal>
            <c:numRef>
              <c:f>'202211'!$D$52:$D$84</c:f>
              <c:numCache>
                <c:formatCode>General</c:formatCode>
                <c:ptCount val="33"/>
                <c:pt idx="0">
                  <c:v>-0.16918738750000001</c:v>
                </c:pt>
                <c:pt idx="1">
                  <c:v>0.13678442060000001</c:v>
                </c:pt>
                <c:pt idx="2">
                  <c:v>0.44275622879999998</c:v>
                </c:pt>
                <c:pt idx="3">
                  <c:v>0.7487280369</c:v>
                </c:pt>
                <c:pt idx="4">
                  <c:v>1.0546998451</c:v>
                </c:pt>
                <c:pt idx="5">
                  <c:v>1.3606716532000001</c:v>
                </c:pt>
                <c:pt idx="6">
                  <c:v>1.6666434614000001</c:v>
                </c:pt>
                <c:pt idx="7">
                  <c:v>1.9726152695000001</c:v>
                </c:pt>
                <c:pt idx="8">
                  <c:v>2.2785870777000001</c:v>
                </c:pt>
                <c:pt idx="9">
                  <c:v>2.5845588857999999</c:v>
                </c:pt>
                <c:pt idx="10">
                  <c:v>2.8905306940000002</c:v>
                </c:pt>
                <c:pt idx="11">
                  <c:v>3.1965025021</c:v>
                </c:pt>
                <c:pt idx="12">
                  <c:v>3.5024743102999998</c:v>
                </c:pt>
                <c:pt idx="13">
                  <c:v>3.8084461185</c:v>
                </c:pt>
                <c:pt idx="14">
                  <c:v>4.1144179265999998</c:v>
                </c:pt>
                <c:pt idx="15">
                  <c:v>4.4203897347999996</c:v>
                </c:pt>
                <c:pt idx="16">
                  <c:v>4.7263615429000003</c:v>
                </c:pt>
                <c:pt idx="17">
                  <c:v>5.0323333511000001</c:v>
                </c:pt>
                <c:pt idx="18">
                  <c:v>5.3383051591999999</c:v>
                </c:pt>
                <c:pt idx="19">
                  <c:v>5.6442769673999997</c:v>
                </c:pt>
                <c:pt idx="20">
                  <c:v>5.9502487755000004</c:v>
                </c:pt>
                <c:pt idx="21">
                  <c:v>6.2562205837000002</c:v>
                </c:pt>
                <c:pt idx="22">
                  <c:v>6.5621923918</c:v>
                </c:pt>
                <c:pt idx="23">
                  <c:v>6.8681641999999998</c:v>
                </c:pt>
                <c:pt idx="24">
                  <c:v>7.1741360080999996</c:v>
                </c:pt>
                <c:pt idx="25">
                  <c:v>7.4801078163000003</c:v>
                </c:pt>
                <c:pt idx="26">
                  <c:v>7.7860796244000001</c:v>
                </c:pt>
                <c:pt idx="27">
                  <c:v>8.0920514325999999</c:v>
                </c:pt>
                <c:pt idx="28">
                  <c:v>8.3980232407000006</c:v>
                </c:pt>
                <c:pt idx="29">
                  <c:v>8.7039950488999995</c:v>
                </c:pt>
                <c:pt idx="30">
                  <c:v>9.0099668570000002</c:v>
                </c:pt>
                <c:pt idx="31">
                  <c:v>9.3159386651999991</c:v>
                </c:pt>
                <c:pt idx="32">
                  <c:v>9.6219104732999998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90-4448-90E4-0FCE0361F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882927"/>
        <c:axId val="1"/>
      </c:scatterChart>
      <c:catAx>
        <c:axId val="173988292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8829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7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'202301'!$A$2:$A$83</c:f>
              <c:numCache>
                <c:formatCode>yyyy\-mm</c:formatCode>
                <c:ptCount val="8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</c:numCache>
            </c:numRef>
          </c:cat>
          <c:val>
            <c:numRef>
              <c:f>'202301'!$B$2:$B$83</c:f>
              <c:numCache>
                <c:formatCode>General</c:formatCode>
                <c:ptCount val="82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  <c:pt idx="81">
                  <c:v>7.7454273308049135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7-4834-9BD3-78AE494A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634991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47-4834-9BD3-78AE494A61AC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47-4834-9BD3-78AE494A61AC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47-4834-9BD3-78AE494A61AC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47-4834-9BD3-78AE494A61AC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47-4834-9BD3-78AE494A61AC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47-4834-9BD3-78AE494A61AC}"/>
            </c:ext>
          </c:extLst>
        </c:ser>
        <c:ser>
          <c:idx val="6"/>
          <c:order val="6"/>
          <c:tx>
            <c:v>20/03~22/10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'202301'!$C$52:$C$83</c:f>
              <c:numCache>
                <c:formatCode>General</c:formatCode>
                <c:ptCount val="32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80</c:v>
                </c:pt>
                <c:pt idx="30">
                  <c:v>81</c:v>
                </c:pt>
                <c:pt idx="31">
                  <c:v>82</c:v>
                </c:pt>
              </c:numCache>
            </c:numRef>
          </c:xVal>
          <c:yVal>
            <c:numRef>
              <c:f>'202210'!$D$52:$D$83</c:f>
              <c:numCache>
                <c:formatCode>General</c:formatCode>
                <c:ptCount val="32"/>
                <c:pt idx="0">
                  <c:v>-0.3261616175</c:v>
                </c:pt>
                <c:pt idx="1">
                  <c:v>-4.9987547999999996E-3</c:v>
                </c:pt>
                <c:pt idx="2">
                  <c:v>0.31616410779999998</c:v>
                </c:pt>
                <c:pt idx="3">
                  <c:v>0.63732697049999998</c:v>
                </c:pt>
                <c:pt idx="4">
                  <c:v>0.95848983320000003</c:v>
                </c:pt>
                <c:pt idx="5">
                  <c:v>1.2796526958000001</c:v>
                </c:pt>
                <c:pt idx="6">
                  <c:v>1.6008155584999999</c:v>
                </c:pt>
                <c:pt idx="7">
                  <c:v>1.9219784212</c:v>
                </c:pt>
                <c:pt idx="8">
                  <c:v>2.2431412838</c:v>
                </c:pt>
                <c:pt idx="9">
                  <c:v>2.5643041465</c:v>
                </c:pt>
                <c:pt idx="10">
                  <c:v>2.8854670092000001</c:v>
                </c:pt>
                <c:pt idx="11">
                  <c:v>3.2066298718000001</c:v>
                </c:pt>
                <c:pt idx="12">
                  <c:v>3.5277927345000002</c:v>
                </c:pt>
                <c:pt idx="13">
                  <c:v>3.8489555971999998</c:v>
                </c:pt>
                <c:pt idx="14">
                  <c:v>4.1701184598000003</c:v>
                </c:pt>
                <c:pt idx="15">
                  <c:v>4.4912813224999999</c:v>
                </c:pt>
                <c:pt idx="16">
                  <c:v>4.8124441851000004</c:v>
                </c:pt>
                <c:pt idx="17">
                  <c:v>5.1336070478</c:v>
                </c:pt>
                <c:pt idx="18">
                  <c:v>5.4547699104999996</c:v>
                </c:pt>
                <c:pt idx="19">
                  <c:v>5.7759327731000001</c:v>
                </c:pt>
                <c:pt idx="20">
                  <c:v>6.0970956357999997</c:v>
                </c:pt>
                <c:pt idx="21">
                  <c:v>6.4182584985000002</c:v>
                </c:pt>
                <c:pt idx="22">
                  <c:v>6.7394213610999998</c:v>
                </c:pt>
                <c:pt idx="23">
                  <c:v>7.0605842238000003</c:v>
                </c:pt>
                <c:pt idx="24">
                  <c:v>7.3817470864999999</c:v>
                </c:pt>
                <c:pt idx="25">
                  <c:v>7.7029099491000004</c:v>
                </c:pt>
                <c:pt idx="26">
                  <c:v>8.0240728118</c:v>
                </c:pt>
                <c:pt idx="27">
                  <c:v>8.3452356744999996</c:v>
                </c:pt>
                <c:pt idx="28">
                  <c:v>8.6663985370999992</c:v>
                </c:pt>
                <c:pt idx="29">
                  <c:v>8.9875613998000006</c:v>
                </c:pt>
                <c:pt idx="30">
                  <c:v>9.3087242624000002</c:v>
                </c:pt>
                <c:pt idx="31">
                  <c:v>9.6298871250999998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47-4834-9BD3-78AE494A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634991"/>
        <c:axId val="1"/>
      </c:scatterChart>
      <c:catAx>
        <c:axId val="1739634991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6349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7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'202301'!$A$2:$A$82</c:f>
              <c:numCache>
                <c:formatCode>yyyy\-mm</c:formatCode>
                <c:ptCount val="8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</c:numCache>
            </c:numRef>
          </c:cat>
          <c:val>
            <c:numRef>
              <c:f>'202301'!$B$2:$B$82</c:f>
              <c:numCache>
                <c:formatCode>General</c:formatCode>
                <c:ptCount val="81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  <c:pt idx="80">
                  <c:v>8.2016696438336165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8-4C3B-A8C3-984425C2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50689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68-4C3B-A8C3-984425C2F2A0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68-4C3B-A8C3-984425C2F2A0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68-4C3B-A8C3-984425C2F2A0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68-4C3B-A8C3-984425C2F2A0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68-4C3B-A8C3-984425C2F2A0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68-4C3B-A8C3-984425C2F2A0}"/>
            </c:ext>
          </c:extLst>
        </c:ser>
        <c:ser>
          <c:idx val="6"/>
          <c:order val="6"/>
          <c:tx>
            <c:v>20/03~22/09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'202301'!$C$52:$C$82</c:f>
              <c:numCache>
                <c:formatCode>General</c:formatCode>
                <c:ptCount val="31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80</c:v>
                </c:pt>
                <c:pt idx="30">
                  <c:v>81</c:v>
                </c:pt>
              </c:numCache>
            </c:numRef>
          </c:xVal>
          <c:yVal>
            <c:numRef>
              <c:f>'202209'!$D$52:$D$82</c:f>
              <c:numCache>
                <c:formatCode>General</c:formatCode>
                <c:ptCount val="31"/>
                <c:pt idx="0">
                  <c:v>-0.44773966869999998</c:v>
                </c:pt>
                <c:pt idx="1">
                  <c:v>-0.1144190009</c:v>
                </c:pt>
                <c:pt idx="2">
                  <c:v>0.21890166690000001</c:v>
                </c:pt>
                <c:pt idx="3">
                  <c:v>0.55222233460000003</c:v>
                </c:pt>
                <c:pt idx="4">
                  <c:v>0.88554300239999995</c:v>
                </c:pt>
                <c:pt idx="5">
                  <c:v>1.2188636702</c:v>
                </c:pt>
                <c:pt idx="6">
                  <c:v>1.552184338</c:v>
                </c:pt>
                <c:pt idx="7">
                  <c:v>1.8855050058</c:v>
                </c:pt>
                <c:pt idx="8">
                  <c:v>2.2188256736</c:v>
                </c:pt>
                <c:pt idx="9">
                  <c:v>2.5521463413999999</c:v>
                </c:pt>
                <c:pt idx="10">
                  <c:v>2.8854670092000001</c:v>
                </c:pt>
                <c:pt idx="11">
                  <c:v>3.2187876768999999</c:v>
                </c:pt>
                <c:pt idx="12">
                  <c:v>3.5521083447000001</c:v>
                </c:pt>
                <c:pt idx="13">
                  <c:v>3.8854290124999999</c:v>
                </c:pt>
                <c:pt idx="14">
                  <c:v>4.2187496803000002</c:v>
                </c:pt>
                <c:pt idx="15">
                  <c:v>4.5520703481</c:v>
                </c:pt>
                <c:pt idx="16">
                  <c:v>4.8853910158999998</c:v>
                </c:pt>
                <c:pt idx="17">
                  <c:v>5.2187116836999996</c:v>
                </c:pt>
                <c:pt idx="18">
                  <c:v>5.5520323515000003</c:v>
                </c:pt>
                <c:pt idx="19">
                  <c:v>5.8853530192000001</c:v>
                </c:pt>
                <c:pt idx="20">
                  <c:v>6.2186736869999999</c:v>
                </c:pt>
                <c:pt idx="21">
                  <c:v>6.5519943547999997</c:v>
                </c:pt>
                <c:pt idx="22">
                  <c:v>6.8853150226000004</c:v>
                </c:pt>
                <c:pt idx="23">
                  <c:v>7.2186356904000002</c:v>
                </c:pt>
                <c:pt idx="24">
                  <c:v>7.5519563582</c:v>
                </c:pt>
                <c:pt idx="25">
                  <c:v>7.8852770259999998</c:v>
                </c:pt>
                <c:pt idx="26">
                  <c:v>8.2185976937999996</c:v>
                </c:pt>
                <c:pt idx="27">
                  <c:v>8.5519183616000003</c:v>
                </c:pt>
                <c:pt idx="28">
                  <c:v>8.8852390292999992</c:v>
                </c:pt>
                <c:pt idx="29">
                  <c:v>9.2185596970999999</c:v>
                </c:pt>
                <c:pt idx="30">
                  <c:v>9.5518803649000006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68-4C3B-A8C3-984425C2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06895"/>
        <c:axId val="1"/>
      </c:scatterChart>
      <c:catAx>
        <c:axId val="173950689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5068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7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'202301'!$A$2:$A$81</c:f>
              <c:numCache>
                <c:formatCode>yyyy\-mm</c:formatCode>
                <c:ptCount val="8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</c:numCache>
            </c:numRef>
          </c:cat>
          <c:val>
            <c:numRef>
              <c:f>'202301'!$B$2:$B$81</c:f>
              <c:numCache>
                <c:formatCode>General</c:formatCode>
                <c:ptCount val="80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  <c:pt idx="79">
                  <c:v>8.2626925031162344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1-456D-A69B-EC4A9801B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501135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1-456D-A69B-EC4A9801B09E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1-456D-A69B-EC4A9801B09E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1-456D-A69B-EC4A9801B09E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61-456D-A69B-EC4A9801B09E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61-456D-A69B-EC4A9801B09E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61-456D-A69B-EC4A9801B09E}"/>
            </c:ext>
          </c:extLst>
        </c:ser>
        <c:ser>
          <c:idx val="6"/>
          <c:order val="6"/>
          <c:tx>
            <c:v>20/03~22/08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'202301'!$C$52:$C$81</c:f>
              <c:numCache>
                <c:formatCode>General</c:formatCode>
                <c:ptCount val="30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80</c:v>
                </c:pt>
              </c:numCache>
            </c:numRef>
          </c:xVal>
          <c:yVal>
            <c:numRef>
              <c:f>'202208'!$D$52:$D$81</c:f>
              <c:numCache>
                <c:formatCode>General</c:formatCode>
                <c:ptCount val="30"/>
                <c:pt idx="0">
                  <c:v>-0.53775371679999995</c:v>
                </c:pt>
                <c:pt idx="1">
                  <c:v>-0.19512125089999999</c:v>
                </c:pt>
                <c:pt idx="2">
                  <c:v>0.14751121489999999</c:v>
                </c:pt>
                <c:pt idx="3">
                  <c:v>0.49014368079999998</c:v>
                </c:pt>
                <c:pt idx="4">
                  <c:v>0.8327761467</c:v>
                </c:pt>
                <c:pt idx="5">
                  <c:v>1.1754086125000001</c:v>
                </c:pt>
                <c:pt idx="6">
                  <c:v>1.5180410784</c:v>
                </c:pt>
                <c:pt idx="7">
                  <c:v>1.8606735443</c:v>
                </c:pt>
                <c:pt idx="8">
                  <c:v>2.2033060100999999</c:v>
                </c:pt>
                <c:pt idx="9">
                  <c:v>2.5459384759999999</c:v>
                </c:pt>
                <c:pt idx="10">
                  <c:v>2.8885709417999998</c:v>
                </c:pt>
                <c:pt idx="11">
                  <c:v>3.2312034076999998</c:v>
                </c:pt>
                <c:pt idx="12">
                  <c:v>3.5738358736000002</c:v>
                </c:pt>
                <c:pt idx="13">
                  <c:v>3.9164683394000002</c:v>
                </c:pt>
                <c:pt idx="14">
                  <c:v>4.2591008053000001</c:v>
                </c:pt>
                <c:pt idx="15">
                  <c:v>4.6017332711999996</c:v>
                </c:pt>
                <c:pt idx="16">
                  <c:v>4.944365737</c:v>
                </c:pt>
                <c:pt idx="17">
                  <c:v>5.2869982029000004</c:v>
                </c:pt>
                <c:pt idx="18">
                  <c:v>5.6296306688</c:v>
                </c:pt>
                <c:pt idx="19">
                  <c:v>5.9722631346000004</c:v>
                </c:pt>
                <c:pt idx="20">
                  <c:v>6.3148956004999999</c:v>
                </c:pt>
                <c:pt idx="21">
                  <c:v>6.6575280663000003</c:v>
                </c:pt>
                <c:pt idx="22">
                  <c:v>7.0001605321999998</c:v>
                </c:pt>
                <c:pt idx="23">
                  <c:v>7.3427929981000002</c:v>
                </c:pt>
                <c:pt idx="24">
                  <c:v>7.6854254638999997</c:v>
                </c:pt>
                <c:pt idx="25">
                  <c:v>8.0280579297999992</c:v>
                </c:pt>
                <c:pt idx="26">
                  <c:v>8.3706903957000005</c:v>
                </c:pt>
                <c:pt idx="27">
                  <c:v>8.7133228615</c:v>
                </c:pt>
                <c:pt idx="28">
                  <c:v>9.0559553273999995</c:v>
                </c:pt>
                <c:pt idx="29">
                  <c:v>9.3985877932000008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161-456D-A69B-EC4A9801B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01135"/>
        <c:axId val="1"/>
      </c:scatterChart>
      <c:catAx>
        <c:axId val="1739501135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5011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7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'202301'!$A$2:$A$80</c:f>
              <c:numCache>
                <c:formatCode>yyyy\-mm</c:formatCode>
                <c:ptCount val="7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</c:numCache>
            </c:numRef>
          </c:cat>
          <c:val>
            <c:numRef>
              <c:f>'202301'!$B$2:$B$80</c:f>
              <c:numCache>
                <c:formatCode>General</c:formatCode>
                <c:ptCount val="79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  <c:pt idx="78">
                  <c:v>8.5248147456255161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3-40AF-B588-FCCC1F040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305759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3-40AF-B588-FCCC1F0407FA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33-40AF-B588-FCCC1F0407FA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33-40AF-B588-FCCC1F0407FA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33-40AF-B588-FCCC1F0407FA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33-40AF-B588-FCCC1F0407FA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33-40AF-B588-FCCC1F0407FA}"/>
            </c:ext>
          </c:extLst>
        </c:ser>
        <c:ser>
          <c:idx val="6"/>
          <c:order val="6"/>
          <c:tx>
            <c:v>20/03~22/07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'202301'!$C$52:$C$80</c:f>
              <c:numCache>
                <c:formatCode>General</c:formatCode>
                <c:ptCount val="29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</c:numCache>
            </c:numRef>
          </c:xVal>
          <c:yVal>
            <c:numRef>
              <c:f>'202207'!$D$52:$D$80</c:f>
              <c:numCache>
                <c:formatCode>General</c:formatCode>
                <c:ptCount val="29"/>
                <c:pt idx="0">
                  <c:v>-0.61609132300000002</c:v>
                </c:pt>
                <c:pt idx="1">
                  <c:v>-0.2650655422</c:v>
                </c:pt>
                <c:pt idx="2">
                  <c:v>8.5960238600000002E-2</c:v>
                </c:pt>
                <c:pt idx="3">
                  <c:v>0.43698601939999998</c:v>
                </c:pt>
                <c:pt idx="4">
                  <c:v>0.78801180029999995</c:v>
                </c:pt>
                <c:pt idx="5">
                  <c:v>1.1390375811</c:v>
                </c:pt>
                <c:pt idx="6">
                  <c:v>1.4900633619000001</c:v>
                </c:pt>
                <c:pt idx="7">
                  <c:v>1.8410891427</c:v>
                </c:pt>
                <c:pt idx="8">
                  <c:v>2.1921149235000001</c:v>
                </c:pt>
                <c:pt idx="9">
                  <c:v>2.5431407042999998</c:v>
                </c:pt>
                <c:pt idx="10">
                  <c:v>2.8941664852</c:v>
                </c:pt>
                <c:pt idx="11">
                  <c:v>3.2451922660000001</c:v>
                </c:pt>
                <c:pt idx="12">
                  <c:v>3.5962180467999998</c:v>
                </c:pt>
                <c:pt idx="13">
                  <c:v>3.9472438275999999</c:v>
                </c:pt>
                <c:pt idx="14">
                  <c:v>4.2982696084000001</c:v>
                </c:pt>
                <c:pt idx="15">
                  <c:v>4.6492953891999997</c:v>
                </c:pt>
                <c:pt idx="16">
                  <c:v>5.0003211700000003</c:v>
                </c:pt>
                <c:pt idx="17">
                  <c:v>5.3513469509</c:v>
                </c:pt>
                <c:pt idx="18">
                  <c:v>5.7023727316999997</c:v>
                </c:pt>
                <c:pt idx="19">
                  <c:v>6.0533985125000003</c:v>
                </c:pt>
                <c:pt idx="20">
                  <c:v>6.4044242933</c:v>
                </c:pt>
                <c:pt idx="21">
                  <c:v>6.7554500740999996</c:v>
                </c:pt>
                <c:pt idx="22">
                  <c:v>7.1064758549000002</c:v>
                </c:pt>
                <c:pt idx="23">
                  <c:v>7.4575016357999999</c:v>
                </c:pt>
                <c:pt idx="24">
                  <c:v>7.8085274165999996</c:v>
                </c:pt>
                <c:pt idx="25">
                  <c:v>8.1595531973999993</c:v>
                </c:pt>
                <c:pt idx="26">
                  <c:v>8.5105789781999999</c:v>
                </c:pt>
                <c:pt idx="27">
                  <c:v>8.8616047590000004</c:v>
                </c:pt>
                <c:pt idx="28">
                  <c:v>9.2126305397999992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33-40AF-B588-FCCC1F040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305759"/>
        <c:axId val="1"/>
      </c:scatterChart>
      <c:catAx>
        <c:axId val="173930575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305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7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'202301'!$A$2:$A$79</c:f>
              <c:numCache>
                <c:formatCode>yyyy\-mm</c:formatCode>
                <c:ptCount val="7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</c:numCache>
            </c:numRef>
          </c:cat>
          <c:val>
            <c:numRef>
              <c:f>'202301'!$B$2:$B$79</c:f>
              <c:numCache>
                <c:formatCode>General</c:formatCode>
                <c:ptCount val="78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  <c:pt idx="77">
                  <c:v>9.0597579647841524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C-4D93-91D1-16952C71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974831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C-4D93-91D1-16952C71B4F2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AC-4D93-91D1-16952C71B4F2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AC-4D93-91D1-16952C71B4F2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AC-4D93-91D1-16952C71B4F2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AC-4D93-91D1-16952C71B4F2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AC-4D93-91D1-16952C71B4F2}"/>
            </c:ext>
          </c:extLst>
        </c:ser>
        <c:ser>
          <c:idx val="6"/>
          <c:order val="6"/>
          <c:tx>
            <c:v>20/03~22/06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'202301'!$C$52:$C$79</c:f>
              <c:numCache>
                <c:formatCode>General</c:formatCode>
                <c:ptCount val="28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</c:numCache>
            </c:numRef>
          </c:xVal>
          <c:yVal>
            <c:numRef>
              <c:f>'202206'!$D$52:$D$79</c:f>
              <c:numCache>
                <c:formatCode>General</c:formatCode>
                <c:ptCount val="28"/>
                <c:pt idx="0">
                  <c:v>-0.66522102260000004</c:v>
                </c:pt>
                <c:pt idx="1">
                  <c:v>-0.30873638619999999</c:v>
                </c:pt>
                <c:pt idx="2">
                  <c:v>4.77482501E-2</c:v>
                </c:pt>
                <c:pt idx="3">
                  <c:v>0.40423288639999999</c:v>
                </c:pt>
                <c:pt idx="4">
                  <c:v>0.76071752270000004</c:v>
                </c:pt>
                <c:pt idx="5">
                  <c:v>1.1172021590000001</c:v>
                </c:pt>
                <c:pt idx="6">
                  <c:v>1.4736867953999999</c:v>
                </c:pt>
                <c:pt idx="7">
                  <c:v>1.8301714317</c:v>
                </c:pt>
                <c:pt idx="8">
                  <c:v>2.186656068</c:v>
                </c:pt>
                <c:pt idx="9">
                  <c:v>2.5431407042999998</c:v>
                </c:pt>
                <c:pt idx="10">
                  <c:v>2.8996253407000001</c:v>
                </c:pt>
                <c:pt idx="11">
                  <c:v>3.2561099769999999</c:v>
                </c:pt>
                <c:pt idx="12">
                  <c:v>3.6125946133000002</c:v>
                </c:pt>
                <c:pt idx="13">
                  <c:v>3.9690792496</c:v>
                </c:pt>
                <c:pt idx="14">
                  <c:v>4.3255638859000003</c:v>
                </c:pt>
                <c:pt idx="15">
                  <c:v>4.6820485222999997</c:v>
                </c:pt>
                <c:pt idx="16">
                  <c:v>5.0385331586</c:v>
                </c:pt>
                <c:pt idx="17">
                  <c:v>5.3950177949000002</c:v>
                </c:pt>
                <c:pt idx="18">
                  <c:v>5.7515024311999996</c:v>
                </c:pt>
                <c:pt idx="19">
                  <c:v>6.1079870675999999</c:v>
                </c:pt>
                <c:pt idx="20">
                  <c:v>6.4644717039000001</c:v>
                </c:pt>
                <c:pt idx="21">
                  <c:v>6.8209563402000004</c:v>
                </c:pt>
                <c:pt idx="22">
                  <c:v>7.1774409764999998</c:v>
                </c:pt>
                <c:pt idx="23">
                  <c:v>7.5339256128000001</c:v>
                </c:pt>
                <c:pt idx="24">
                  <c:v>7.8904102492000003</c:v>
                </c:pt>
                <c:pt idx="25">
                  <c:v>8.2468948854999997</c:v>
                </c:pt>
                <c:pt idx="26">
                  <c:v>8.6033795218000009</c:v>
                </c:pt>
                <c:pt idx="27">
                  <c:v>8.9598641581000003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AC-4D93-91D1-16952C71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74831"/>
        <c:axId val="1"/>
      </c:scatterChart>
      <c:catAx>
        <c:axId val="1738974831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897483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8"/>
          <c:order val="7"/>
          <c:tx>
            <c:v>美國通貨膨脹率</c:v>
          </c:tx>
          <c:spPr>
            <a:ln w="19050">
              <a:noFill/>
            </a:ln>
          </c:spPr>
          <c:marker>
            <c:symbol val="circle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'202301'!$A$2:$A$78</c:f>
              <c:numCache>
                <c:formatCode>yyyy\-mm</c:formatCode>
                <c:ptCount val="7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</c:numCache>
            </c:numRef>
          </c:cat>
          <c:val>
            <c:numRef>
              <c:f>'202301'!$B$2:$B$78</c:f>
              <c:numCache>
                <c:formatCode>General</c:formatCode>
                <c:ptCount val="77"/>
                <c:pt idx="0">
                  <c:v>1.3730868138309948</c:v>
                </c:pt>
                <c:pt idx="1">
                  <c:v>1.0177997801654646</c:v>
                </c:pt>
                <c:pt idx="2">
                  <c:v>0.85253622114273109</c:v>
                </c:pt>
                <c:pt idx="3">
                  <c:v>1.125110418894419</c:v>
                </c:pt>
                <c:pt idx="4">
                  <c:v>1.0193225541935647</c:v>
                </c:pt>
                <c:pt idx="5">
                  <c:v>0.9973264945230832</c:v>
                </c:pt>
                <c:pt idx="6">
                  <c:v>0.82713887049870927</c:v>
                </c:pt>
                <c:pt idx="7">
                  <c:v>1.0628745027610345</c:v>
                </c:pt>
                <c:pt idx="8">
                  <c:v>1.4637836474815626</c:v>
                </c:pt>
                <c:pt idx="9">
                  <c:v>1.6359875209176076</c:v>
                </c:pt>
                <c:pt idx="10">
                  <c:v>1.6925371625037904</c:v>
                </c:pt>
                <c:pt idx="11">
                  <c:v>2.0746221329669092</c:v>
                </c:pt>
                <c:pt idx="12">
                  <c:v>2.5000422090529986</c:v>
                </c:pt>
                <c:pt idx="13">
                  <c:v>2.7379581714893106</c:v>
                </c:pt>
                <c:pt idx="14">
                  <c:v>2.3806124334402696</c:v>
                </c:pt>
                <c:pt idx="15">
                  <c:v>2.1996898784172956</c:v>
                </c:pt>
                <c:pt idx="16">
                  <c:v>1.8748777208413598</c:v>
                </c:pt>
                <c:pt idx="17">
                  <c:v>1.6334879552564587</c:v>
                </c:pt>
                <c:pt idx="18">
                  <c:v>1.7279784563724985</c:v>
                </c:pt>
                <c:pt idx="19">
                  <c:v>1.9389742120581843</c:v>
                </c:pt>
                <c:pt idx="20">
                  <c:v>2.2329638650032271</c:v>
                </c:pt>
                <c:pt idx="21">
                  <c:v>2.0411287019761786</c:v>
                </c:pt>
                <c:pt idx="22">
                  <c:v>2.2025829386831748</c:v>
                </c:pt>
                <c:pt idx="23">
                  <c:v>2.1090824745684138</c:v>
                </c:pt>
                <c:pt idx="24">
                  <c:v>2.0705076202751584</c:v>
                </c:pt>
                <c:pt idx="25">
                  <c:v>2.2117954212386568</c:v>
                </c:pt>
                <c:pt idx="26">
                  <c:v>2.3597114039729181</c:v>
                </c:pt>
                <c:pt idx="27">
                  <c:v>2.462743943334802</c:v>
                </c:pt>
                <c:pt idx="28">
                  <c:v>2.8010117148075615</c:v>
                </c:pt>
                <c:pt idx="29">
                  <c:v>2.8715478353166874</c:v>
                </c:pt>
                <c:pt idx="30">
                  <c:v>2.9495150866471116</c:v>
                </c:pt>
                <c:pt idx="31">
                  <c:v>2.6991801041874481</c:v>
                </c:pt>
                <c:pt idx="32">
                  <c:v>2.27697219419899</c:v>
                </c:pt>
                <c:pt idx="33">
                  <c:v>2.5224699286070384</c:v>
                </c:pt>
                <c:pt idx="34">
                  <c:v>2.1766010321523983</c:v>
                </c:pt>
                <c:pt idx="35">
                  <c:v>1.9101588486313719</c:v>
                </c:pt>
                <c:pt idx="36">
                  <c:v>1.5512351381991145</c:v>
                </c:pt>
                <c:pt idx="37">
                  <c:v>1.5201352659333054</c:v>
                </c:pt>
                <c:pt idx="38">
                  <c:v>1.8625227405691738</c:v>
                </c:pt>
                <c:pt idx="39">
                  <c:v>1.9964397755302459</c:v>
                </c:pt>
                <c:pt idx="40">
                  <c:v>1.7902284687663923</c:v>
                </c:pt>
                <c:pt idx="41">
                  <c:v>1.6484846560762445</c:v>
                </c:pt>
                <c:pt idx="42">
                  <c:v>1.811464806393509</c:v>
                </c:pt>
                <c:pt idx="43">
                  <c:v>1.7497798894291428</c:v>
                </c:pt>
                <c:pt idx="44">
                  <c:v>1.7113045131695268</c:v>
                </c:pt>
                <c:pt idx="45">
                  <c:v>1.7640429444213823</c:v>
                </c:pt>
                <c:pt idx="46">
                  <c:v>2.0512779818916256</c:v>
                </c:pt>
                <c:pt idx="47">
                  <c:v>2.2851297401217137</c:v>
                </c:pt>
                <c:pt idx="48">
                  <c:v>2.4865719552504508</c:v>
                </c:pt>
                <c:pt idx="49">
                  <c:v>2.3348735639459388</c:v>
                </c:pt>
                <c:pt idx="50">
                  <c:v>1.539326991919816</c:v>
                </c:pt>
                <c:pt idx="51">
                  <c:v>0.32909668633681666</c:v>
                </c:pt>
                <c:pt idx="52">
                  <c:v>0.1179263702107137</c:v>
                </c:pt>
                <c:pt idx="53">
                  <c:v>0.64573304755548788</c:v>
                </c:pt>
                <c:pt idx="54">
                  <c:v>0.98608182530370636</c:v>
                </c:pt>
                <c:pt idx="55">
                  <c:v>1.3096453823307064</c:v>
                </c:pt>
                <c:pt idx="56">
                  <c:v>1.3713248610564608</c:v>
                </c:pt>
                <c:pt idx="57">
                  <c:v>1.1820661677274849</c:v>
                </c:pt>
                <c:pt idx="58">
                  <c:v>1.1745357842679691</c:v>
                </c:pt>
                <c:pt idx="59">
                  <c:v>1.3620054947193101</c:v>
                </c:pt>
                <c:pt idx="60">
                  <c:v>1.399769741560094</c:v>
                </c:pt>
                <c:pt idx="61">
                  <c:v>1.6762152173745015</c:v>
                </c:pt>
                <c:pt idx="62">
                  <c:v>2.6197625089591847</c:v>
                </c:pt>
                <c:pt idx="63">
                  <c:v>4.159694838702114</c:v>
                </c:pt>
                <c:pt idx="64">
                  <c:v>4.9927065375944784</c:v>
                </c:pt>
                <c:pt idx="65">
                  <c:v>5.3914514133213345</c:v>
                </c:pt>
                <c:pt idx="66">
                  <c:v>5.3654752393854084</c:v>
                </c:pt>
                <c:pt idx="67">
                  <c:v>5.2512715548749993</c:v>
                </c:pt>
                <c:pt idx="68">
                  <c:v>5.3903488550791572</c:v>
                </c:pt>
                <c:pt idx="69">
                  <c:v>6.221868903328887</c:v>
                </c:pt>
                <c:pt idx="70">
                  <c:v>6.8090028398064764</c:v>
                </c:pt>
                <c:pt idx="71">
                  <c:v>7.0364028655451341</c:v>
                </c:pt>
                <c:pt idx="72">
                  <c:v>7.4798724682891145</c:v>
                </c:pt>
                <c:pt idx="73">
                  <c:v>7.8710638977392833</c:v>
                </c:pt>
                <c:pt idx="74">
                  <c:v>8.542455554842439</c:v>
                </c:pt>
                <c:pt idx="75">
                  <c:v>8.2586293408823721</c:v>
                </c:pt>
                <c:pt idx="76">
                  <c:v>8.5815115436765161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4-4478-A48F-0D09BEC61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971471"/>
        <c:axId val="1"/>
      </c:lineChart>
      <c:scatterChart>
        <c:scatterStyle val="lineMarker"/>
        <c:varyColors val="0"/>
        <c:ser>
          <c:idx val="0"/>
          <c:order val="0"/>
          <c:tx>
            <c:v>16/01~16/08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'202301'!$C$2:$C$9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'202301'!$D$2:$D$9</c:f>
              <c:numCache>
                <c:formatCode>General</c:formatCode>
                <c:ptCount val="8"/>
                <c:pt idx="0">
                  <c:v>1.1509081140999999</c:v>
                </c:pt>
                <c:pt idx="1">
                  <c:v>1.1176199263</c:v>
                </c:pt>
                <c:pt idx="2">
                  <c:v>1.0843317386</c:v>
                </c:pt>
                <c:pt idx="3">
                  <c:v>1.0510435509</c:v>
                </c:pt>
                <c:pt idx="4">
                  <c:v>1.0177553631</c:v>
                </c:pt>
                <c:pt idx="5">
                  <c:v>0.98446717539999995</c:v>
                </c:pt>
                <c:pt idx="6">
                  <c:v>0.95117898769999998</c:v>
                </c:pt>
                <c:pt idx="7">
                  <c:v>0.9178907999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4-4478-A48F-0D09BEC61FF4}"/>
            </c:ext>
          </c:extLst>
        </c:ser>
        <c:ser>
          <c:idx val="1"/>
          <c:order val="1"/>
          <c:tx>
            <c:v>16/09~17/04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'202301'!$C$10:$C$17</c:f>
              <c:numCache>
                <c:formatCode>General</c:formatCode>
                <c:ptCount val="8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</c:numCache>
            </c:numRef>
          </c:xVal>
          <c:yVal>
            <c:numRef>
              <c:f>'202301'!$D$10:$D$17</c:f>
              <c:numCache>
                <c:formatCode>General</c:formatCode>
                <c:ptCount val="8"/>
                <c:pt idx="0">
                  <c:v>1.5674811744999999</c:v>
                </c:pt>
                <c:pt idx="1">
                  <c:v>1.7155305944999999</c:v>
                </c:pt>
                <c:pt idx="2">
                  <c:v>1.8635800144000001</c:v>
                </c:pt>
                <c:pt idx="3">
                  <c:v>2.0116294344000001</c:v>
                </c:pt>
                <c:pt idx="4">
                  <c:v>2.1596788544000001</c:v>
                </c:pt>
                <c:pt idx="5">
                  <c:v>2.3077282743</c:v>
                </c:pt>
                <c:pt idx="6">
                  <c:v>2.4557776943</c:v>
                </c:pt>
                <c:pt idx="7">
                  <c:v>2.6038271142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04-4478-A48F-0D09BEC61FF4}"/>
            </c:ext>
          </c:extLst>
        </c:ser>
        <c:ser>
          <c:idx val="2"/>
          <c:order val="2"/>
          <c:tx>
            <c:v>17/05~17/12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'202301'!$C$18:$C$25</c:f>
              <c:numCache>
                <c:formatCode>General</c:formatCod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numCache>
            </c:numRef>
          </c:xVal>
          <c:yVal>
            <c:numRef>
              <c:f>'202301'!$D$18:$D$25</c:f>
              <c:numCache>
                <c:formatCode>General</c:formatCode>
                <c:ptCount val="8"/>
                <c:pt idx="0">
                  <c:v>1.7318700161</c:v>
                </c:pt>
                <c:pt idx="1">
                  <c:v>1.7999455945</c:v>
                </c:pt>
                <c:pt idx="2">
                  <c:v>1.868021173</c:v>
                </c:pt>
                <c:pt idx="3">
                  <c:v>1.9360967514</c:v>
                </c:pt>
                <c:pt idx="4">
                  <c:v>2.0041723297999998</c:v>
                </c:pt>
                <c:pt idx="5">
                  <c:v>2.0722479083000001</c:v>
                </c:pt>
                <c:pt idx="6">
                  <c:v>2.1403234866999998</c:v>
                </c:pt>
                <c:pt idx="7">
                  <c:v>2.2083990652000001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4-4478-A48F-0D09BEC61FF4}"/>
            </c:ext>
          </c:extLst>
        </c:ser>
        <c:ser>
          <c:idx val="3"/>
          <c:order val="3"/>
          <c:tx>
            <c:v>18/01~18/08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'202301'!$C$26:$C$33</c:f>
              <c:numCache>
                <c:formatCode>General</c:formatCode>
                <c:ptCount val="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</c:numCache>
            </c:numRef>
          </c:xVal>
          <c:yVal>
            <c:numRef>
              <c:f>'202301'!$D$26:$D$33</c:f>
              <c:numCache>
                <c:formatCode>General</c:formatCode>
                <c:ptCount val="8"/>
                <c:pt idx="0">
                  <c:v>2.1381231918000001</c:v>
                </c:pt>
                <c:pt idx="1">
                  <c:v>2.2567313202000001</c:v>
                </c:pt>
                <c:pt idx="2">
                  <c:v>2.3753394486000001</c:v>
                </c:pt>
                <c:pt idx="3">
                  <c:v>2.4939475769000001</c:v>
                </c:pt>
                <c:pt idx="4">
                  <c:v>2.6125557053000001</c:v>
                </c:pt>
                <c:pt idx="5">
                  <c:v>2.7311638337000002</c:v>
                </c:pt>
                <c:pt idx="6">
                  <c:v>2.8497719620000002</c:v>
                </c:pt>
                <c:pt idx="7">
                  <c:v>2.9683800904000002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04-4478-A48F-0D09BEC61FF4}"/>
            </c:ext>
          </c:extLst>
        </c:ser>
        <c:ser>
          <c:idx val="4"/>
          <c:order val="4"/>
          <c:tx>
            <c:v>18/09~19/04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'202301'!$C$34:$C$41</c:f>
              <c:numCache>
                <c:formatCode>General</c:formatCode>
                <c:ptCount val="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</c:numCache>
            </c:numRef>
          </c:xVal>
          <c:yVal>
            <c:numRef>
              <c:f>'202301'!$D$34:$D$41</c:f>
              <c:numCache>
                <c:formatCode>General</c:formatCode>
                <c:ptCount val="8"/>
                <c:pt idx="0">
                  <c:v>2.2933911937000002</c:v>
                </c:pt>
                <c:pt idx="1">
                  <c:v>2.2030128143000001</c:v>
                </c:pt>
                <c:pt idx="2">
                  <c:v>2.1126344347999999</c:v>
                </c:pt>
                <c:pt idx="3">
                  <c:v>2.0222560554000002</c:v>
                </c:pt>
                <c:pt idx="4">
                  <c:v>1.9318776759</c:v>
                </c:pt>
                <c:pt idx="5">
                  <c:v>1.8414992964000001</c:v>
                </c:pt>
                <c:pt idx="6">
                  <c:v>1.7511209169999999</c:v>
                </c:pt>
                <c:pt idx="7">
                  <c:v>1.6607425375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04-4478-A48F-0D09BEC61FF4}"/>
            </c:ext>
          </c:extLst>
        </c:ser>
        <c:ser>
          <c:idx val="5"/>
          <c:order val="5"/>
          <c:tx>
            <c:v>19/05~20/02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'202301'!$C$42:$C$51</c:f>
              <c:numCache>
                <c:formatCode>General</c:formatCode>
                <c:ptCount val="10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</c:numCache>
            </c:numRef>
          </c:xVal>
          <c:yVal>
            <c:numRef>
              <c:f>'202301'!$D$42:$D$51</c:f>
              <c:numCache>
                <c:formatCode>General</c:formatCode>
                <c:ptCount val="10"/>
                <c:pt idx="0">
                  <c:v>1.5789347337999999</c:v>
                </c:pt>
                <c:pt idx="1">
                  <c:v>1.6643527600000001</c:v>
                </c:pt>
                <c:pt idx="2">
                  <c:v>1.7497707862</c:v>
                </c:pt>
                <c:pt idx="3">
                  <c:v>1.8351888125</c:v>
                </c:pt>
                <c:pt idx="4">
                  <c:v>1.9206068386999999</c:v>
                </c:pt>
                <c:pt idx="5">
                  <c:v>2.0060248649000001</c:v>
                </c:pt>
                <c:pt idx="6">
                  <c:v>2.0914428910999998</c:v>
                </c:pt>
                <c:pt idx="7">
                  <c:v>2.1768609174</c:v>
                </c:pt>
                <c:pt idx="8">
                  <c:v>2.2622789436000001</c:v>
                </c:pt>
                <c:pt idx="9">
                  <c:v>2.3476969697999999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04-4478-A48F-0D09BEC61FF4}"/>
            </c:ext>
          </c:extLst>
        </c:ser>
        <c:ser>
          <c:idx val="6"/>
          <c:order val="6"/>
          <c:tx>
            <c:v>20/03~22/05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'202301'!$C$52:$C$78</c:f>
              <c:numCache>
                <c:formatCode>General</c:formatCode>
                <c:ptCount val="27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</c:numCache>
            </c:numRef>
          </c:xVal>
          <c:yVal>
            <c:numRef>
              <c:f>'202205'!$D$52:$D$78</c:f>
              <c:numCache>
                <c:formatCode>General</c:formatCode>
                <c:ptCount val="27"/>
                <c:pt idx="0">
                  <c:v>-0.65782148129999996</c:v>
                </c:pt>
                <c:pt idx="1">
                  <c:v>-0.30219063819999997</c:v>
                </c:pt>
                <c:pt idx="2">
                  <c:v>5.3440204900000003E-2</c:v>
                </c:pt>
                <c:pt idx="3">
                  <c:v>0.40907104799999999</c:v>
                </c:pt>
                <c:pt idx="4">
                  <c:v>0.76470189109999998</c:v>
                </c:pt>
                <c:pt idx="5">
                  <c:v>1.1203327342</c:v>
                </c:pt>
                <c:pt idx="6">
                  <c:v>1.4759635772999999</c:v>
                </c:pt>
                <c:pt idx="7">
                  <c:v>1.8315944204000001</c:v>
                </c:pt>
                <c:pt idx="8">
                  <c:v>2.1872252634999998</c:v>
                </c:pt>
                <c:pt idx="9">
                  <c:v>2.5428561065999999</c:v>
                </c:pt>
                <c:pt idx="10">
                  <c:v>2.8984869497000001</c:v>
                </c:pt>
                <c:pt idx="11">
                  <c:v>3.2541177927999998</c:v>
                </c:pt>
                <c:pt idx="12">
                  <c:v>3.6097486358999999</c:v>
                </c:pt>
                <c:pt idx="13">
                  <c:v>3.9653794790000001</c:v>
                </c:pt>
                <c:pt idx="14">
                  <c:v>4.3210103221000002</c:v>
                </c:pt>
                <c:pt idx="15">
                  <c:v>4.6766411652000004</c:v>
                </c:pt>
                <c:pt idx="16">
                  <c:v>5.0322720082999997</c:v>
                </c:pt>
                <c:pt idx="17">
                  <c:v>5.3879028513999998</c:v>
                </c:pt>
                <c:pt idx="18">
                  <c:v>5.7435336945</c:v>
                </c:pt>
                <c:pt idx="19">
                  <c:v>6.0991645376000001</c:v>
                </c:pt>
                <c:pt idx="20">
                  <c:v>6.4547953807000003</c:v>
                </c:pt>
                <c:pt idx="21">
                  <c:v>6.8104262238000004</c:v>
                </c:pt>
                <c:pt idx="22">
                  <c:v>7.1660570668999997</c:v>
                </c:pt>
                <c:pt idx="23">
                  <c:v>7.5216879099999998</c:v>
                </c:pt>
                <c:pt idx="24">
                  <c:v>7.8773187531</c:v>
                </c:pt>
                <c:pt idx="25">
                  <c:v>8.2329495961999992</c:v>
                </c:pt>
                <c:pt idx="26">
                  <c:v>8.5885804392999994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04-4478-A48F-0D09BEC61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71471"/>
        <c:axId val="1"/>
      </c:scatterChart>
      <c:catAx>
        <c:axId val="1738971471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89714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5" Type="http://schemas.openxmlformats.org/officeDocument/2006/relationships/chart" Target="../charts/chart64.xml"/><Relationship Id="rId4" Type="http://schemas.openxmlformats.org/officeDocument/2006/relationships/chart" Target="../charts/chart63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72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chart" Target="../charts/chart74.xml"/><Relationship Id="rId4" Type="http://schemas.openxmlformats.org/officeDocument/2006/relationships/image" Target="../media/image6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chart" Target="../charts/chart75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180</xdr:row>
      <xdr:rowOff>83820</xdr:rowOff>
    </xdr:from>
    <xdr:to>
      <xdr:col>6</xdr:col>
      <xdr:colOff>868680</xdr:colOff>
      <xdr:row>196</xdr:row>
      <xdr:rowOff>144780</xdr:rowOff>
    </xdr:to>
    <xdr:graphicFrame macro="">
      <xdr:nvGraphicFramePr>
        <xdr:cNvPr id="2743" name="圖表 1">
          <a:extLst>
            <a:ext uri="{FF2B5EF4-FFF2-40B4-BE49-F238E27FC236}">
              <a16:creationId xmlns:a16="http://schemas.microsoft.com/office/drawing/2014/main" id="{B4F19BFB-43D8-8D01-6CC0-484250209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548640</xdr:colOff>
      <xdr:row>117</xdr:row>
      <xdr:rowOff>83820</xdr:rowOff>
    </xdr:from>
    <xdr:to>
      <xdr:col>6</xdr:col>
      <xdr:colOff>868680</xdr:colOff>
      <xdr:row>133</xdr:row>
      <xdr:rowOff>144780</xdr:rowOff>
    </xdr:to>
    <xdr:graphicFrame macro="">
      <xdr:nvGraphicFramePr>
        <xdr:cNvPr id="2744" name="圖表 1">
          <a:extLst>
            <a:ext uri="{FF2B5EF4-FFF2-40B4-BE49-F238E27FC236}">
              <a16:creationId xmlns:a16="http://schemas.microsoft.com/office/drawing/2014/main" id="{BF330DEB-0D78-856E-0879-8E52BEE2E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0.06333</cdr:x>
      <cdr:y>0.92778</cdr:y>
    </cdr:from>
    <cdr:to>
      <cdr:x>0.26333</cdr:x>
      <cdr:y>1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89560" y="2545080"/>
          <a:ext cx="9144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/>
            <a:t>Fred: </a:t>
          </a:r>
          <a:r>
            <a:rPr lang="en-US" altLang="zh-TW" sz="800" b="0" i="0">
              <a:effectLst/>
              <a:latin typeface="+mn-lt"/>
              <a:ea typeface="+mn-ea"/>
              <a:cs typeface="+mn-cs"/>
            </a:rPr>
            <a:t>https://fred.stlouisfed.org/series/CPIAUCNS, March 20, 2023</a:t>
          </a:r>
          <a:r>
            <a:rPr lang="en-US" altLang="zh-TW" sz="800"/>
            <a:t> </a:t>
          </a:r>
          <a:endParaRPr lang="zh-TW" altLang="en-US" sz="8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464820</xdr:colOff>
      <xdr:row>85</xdr:row>
      <xdr:rowOff>99060</xdr:rowOff>
    </xdr:from>
    <xdr:to>
      <xdr:col>21</xdr:col>
      <xdr:colOff>236220</xdr:colOff>
      <xdr:row>101</xdr:row>
      <xdr:rowOff>83820</xdr:rowOff>
    </xdr:to>
    <xdr:graphicFrame macro="">
      <xdr:nvGraphicFramePr>
        <xdr:cNvPr id="16296968" name="圖表 2">
          <a:extLst>
            <a:ext uri="{FF2B5EF4-FFF2-40B4-BE49-F238E27FC236}">
              <a16:creationId xmlns:a16="http://schemas.microsoft.com/office/drawing/2014/main" id="{CE6932D7-066F-F7D6-08D3-D55FCB8A9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101</xdr:row>
      <xdr:rowOff>0</xdr:rowOff>
    </xdr:from>
    <xdr:to>
      <xdr:col>16</xdr:col>
      <xdr:colOff>381000</xdr:colOff>
      <xdr:row>116</xdr:row>
      <xdr:rowOff>175260</xdr:rowOff>
    </xdr:to>
    <xdr:graphicFrame macro="">
      <xdr:nvGraphicFramePr>
        <xdr:cNvPr id="16295941" name="圖表 2">
          <a:extLst>
            <a:ext uri="{FF2B5EF4-FFF2-40B4-BE49-F238E27FC236}">
              <a16:creationId xmlns:a16="http://schemas.microsoft.com/office/drawing/2014/main" id="{A32F4ACA-F688-4E64-6376-76AFFA64C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86</xdr:row>
      <xdr:rowOff>45720</xdr:rowOff>
    </xdr:from>
    <xdr:to>
      <xdr:col>20</xdr:col>
      <xdr:colOff>579120</xdr:colOff>
      <xdr:row>102</xdr:row>
      <xdr:rowOff>30480</xdr:rowOff>
    </xdr:to>
    <xdr:graphicFrame macro="">
      <xdr:nvGraphicFramePr>
        <xdr:cNvPr id="15867924" name="圖表 2">
          <a:extLst>
            <a:ext uri="{FF2B5EF4-FFF2-40B4-BE49-F238E27FC236}">
              <a16:creationId xmlns:a16="http://schemas.microsoft.com/office/drawing/2014/main" id="{9184D0E3-3080-C42E-0ACC-DFC68D4A0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381000</xdr:colOff>
      <xdr:row>106</xdr:row>
      <xdr:rowOff>0</xdr:rowOff>
    </xdr:from>
    <xdr:to>
      <xdr:col>36</xdr:col>
      <xdr:colOff>83820</xdr:colOff>
      <xdr:row>122</xdr:row>
      <xdr:rowOff>0</xdr:rowOff>
    </xdr:to>
    <xdr:graphicFrame macro="">
      <xdr:nvGraphicFramePr>
        <xdr:cNvPr id="15867925" name="圖表 3">
          <a:extLst>
            <a:ext uri="{FF2B5EF4-FFF2-40B4-BE49-F238E27FC236}">
              <a16:creationId xmlns:a16="http://schemas.microsoft.com/office/drawing/2014/main" id="{8AC84B9D-FBC7-8278-6CF5-4972B1057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0.5148</cdr:x>
      <cdr:y>0.46078</cdr:y>
    </cdr:from>
    <cdr:to>
      <cdr:x>0.60621</cdr:x>
      <cdr:y>0.52555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357593" y="1406682"/>
          <a:ext cx="418623" cy="198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0.47441</cdr:x>
      <cdr:y>0.1759</cdr:y>
    </cdr:from>
    <cdr:to>
      <cdr:x>0.56608</cdr:x>
      <cdr:y>0.24139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172624" y="536143"/>
          <a:ext cx="419814" cy="199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0.29114</cdr:x>
      <cdr:y>0.18815</cdr:y>
    </cdr:from>
    <cdr:to>
      <cdr:x>0.38281</cdr:x>
      <cdr:y>0.25364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333328" y="573481"/>
          <a:ext cx="419813" cy="199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0.6868</cdr:y>
    </cdr:from>
    <cdr:to>
      <cdr:x>0.44913</cdr:x>
      <cdr:y>0.75181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0.56461</cdr:y>
    </cdr:from>
    <cdr:to>
      <cdr:x>0.27749</cdr:x>
      <cdr:y>0.62986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0.70946</cdr:y>
    </cdr:from>
    <cdr:to>
      <cdr:x>0.21087</cdr:x>
      <cdr:y>0.77423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0.50962</cdr:y>
    </cdr:from>
    <cdr:to>
      <cdr:x>0.1492</cdr:x>
      <cdr:y>0.57464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0.51364</cdr:x>
      <cdr:y>0.61529</cdr:y>
    </cdr:from>
    <cdr:to>
      <cdr:x>0.6053</cdr:x>
      <cdr:y>0.6803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352266" y="1879092"/>
          <a:ext cx="419767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0.60731</cdr:x>
      <cdr:y>0.51098</cdr:y>
    </cdr:from>
    <cdr:to>
      <cdr:x>0.69897</cdr:x>
      <cdr:y>0.57575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2781228" y="155969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-0.0186%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0.66001</cdr:x>
      <cdr:y>0.64522</cdr:y>
    </cdr:from>
    <cdr:to>
      <cdr:x>0.75167</cdr:x>
      <cdr:y>0.71023</cdr:y>
    </cdr:to>
    <cdr:sp macro="" textlink="">
      <cdr:nvSpPr>
        <cdr:cNvPr id="11" name="文字方塊 1"/>
        <cdr:cNvSpPr txBox="1"/>
      </cdr:nvSpPr>
      <cdr:spPr>
        <a:xfrm xmlns:a="http://schemas.openxmlformats.org/drawingml/2006/main">
          <a:off x="3022600" y="1971040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5">
                  <a:lumMod val="60000"/>
                  <a:lumOff val="40000"/>
                </a:schemeClr>
              </a:solidFill>
            </a:rPr>
            <a:t>-0.1296%</a:t>
          </a:r>
          <a:endParaRPr lang="zh-TW" altLang="en-US" sz="700" b="1">
            <a:solidFill>
              <a:schemeClr val="accent5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449580</xdr:colOff>
      <xdr:row>88</xdr:row>
      <xdr:rowOff>129540</xdr:rowOff>
    </xdr:from>
    <xdr:to>
      <xdr:col>20</xdr:col>
      <xdr:colOff>220980</xdr:colOff>
      <xdr:row>104</xdr:row>
      <xdr:rowOff>114300</xdr:rowOff>
    </xdr:to>
    <xdr:graphicFrame macro="">
      <xdr:nvGraphicFramePr>
        <xdr:cNvPr id="14809120" name="圖表 2">
          <a:extLst>
            <a:ext uri="{FF2B5EF4-FFF2-40B4-BE49-F238E27FC236}">
              <a16:creationId xmlns:a16="http://schemas.microsoft.com/office/drawing/2014/main" id="{1535230C-0B32-6EBF-92BD-AACE7734D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411480</xdr:colOff>
      <xdr:row>106</xdr:row>
      <xdr:rowOff>167640</xdr:rowOff>
    </xdr:from>
    <xdr:to>
      <xdr:col>36</xdr:col>
      <xdr:colOff>114300</xdr:colOff>
      <xdr:row>122</xdr:row>
      <xdr:rowOff>167640</xdr:rowOff>
    </xdr:to>
    <xdr:graphicFrame macro="">
      <xdr:nvGraphicFramePr>
        <xdr:cNvPr id="14809121" name="圖表 3">
          <a:extLst>
            <a:ext uri="{FF2B5EF4-FFF2-40B4-BE49-F238E27FC236}">
              <a16:creationId xmlns:a16="http://schemas.microsoft.com/office/drawing/2014/main" id="{82B3CEBE-A216-2FF8-6E60-99DF65B3A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0.5148</cdr:x>
      <cdr:y>0.46151</cdr:y>
    </cdr:from>
    <cdr:to>
      <cdr:x>0.60621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357593" y="1406682"/>
          <a:ext cx="418623" cy="198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0.47441</cdr:x>
      <cdr:y>0.1759</cdr:y>
    </cdr:from>
    <cdr:to>
      <cdr:x>0.56608</cdr:x>
      <cdr:y>0.24139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172624" y="536143"/>
          <a:ext cx="419814" cy="199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0.29114</cdr:x>
      <cdr:y>0.18815</cdr:y>
    </cdr:from>
    <cdr:to>
      <cdr:x>0.38281</cdr:x>
      <cdr:y>0.25364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333328" y="573481"/>
          <a:ext cx="419813" cy="199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0.51364</cdr:x>
      <cdr:y>0.6165</cdr:y>
    </cdr:from>
    <cdr:to>
      <cdr:x>0.6053</cdr:x>
      <cdr:y>0.68175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352266" y="1879092"/>
          <a:ext cx="419767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0.60731</cdr:x>
      <cdr:y>0.51171</cdr:y>
    </cdr:from>
    <cdr:to>
      <cdr:x>0.69897</cdr:x>
      <cdr:y>0.57696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2781228" y="155969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-0.0186%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0.66001</cdr:x>
      <cdr:y>0.64667</cdr:y>
    </cdr:from>
    <cdr:to>
      <cdr:x>0.75167</cdr:x>
      <cdr:y>0.71192</cdr:y>
    </cdr:to>
    <cdr:sp macro="" textlink="">
      <cdr:nvSpPr>
        <cdr:cNvPr id="11" name="文字方塊 1"/>
        <cdr:cNvSpPr txBox="1"/>
      </cdr:nvSpPr>
      <cdr:spPr>
        <a:xfrm xmlns:a="http://schemas.openxmlformats.org/drawingml/2006/main">
          <a:off x="3022600" y="1971040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5">
                  <a:lumMod val="60000"/>
                  <a:lumOff val="40000"/>
                </a:schemeClr>
              </a:solidFill>
            </a:rPr>
            <a:t>-0.1215%</a:t>
          </a:r>
          <a:endParaRPr lang="zh-TW" altLang="en-US" sz="700" b="1">
            <a:solidFill>
              <a:schemeClr val="accent5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90</xdr:row>
      <xdr:rowOff>0</xdr:rowOff>
    </xdr:from>
    <xdr:to>
      <xdr:col>20</xdr:col>
      <xdr:colOff>381000</xdr:colOff>
      <xdr:row>105</xdr:row>
      <xdr:rowOff>175260</xdr:rowOff>
    </xdr:to>
    <xdr:graphicFrame macro="">
      <xdr:nvGraphicFramePr>
        <xdr:cNvPr id="14890016" name="圖表 2">
          <a:extLst>
            <a:ext uri="{FF2B5EF4-FFF2-40B4-BE49-F238E27FC236}">
              <a16:creationId xmlns:a16="http://schemas.microsoft.com/office/drawing/2014/main" id="{C608FF14-6E1E-BD5B-60CE-57F20EDE1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38100</xdr:colOff>
      <xdr:row>104</xdr:row>
      <xdr:rowOff>15240</xdr:rowOff>
    </xdr:from>
    <xdr:to>
      <xdr:col>37</xdr:col>
      <xdr:colOff>350520</xdr:colOff>
      <xdr:row>120</xdr:row>
      <xdr:rowOff>15240</xdr:rowOff>
    </xdr:to>
    <xdr:graphicFrame macro="">
      <xdr:nvGraphicFramePr>
        <xdr:cNvPr id="14890017" name="圖表 3">
          <a:extLst>
            <a:ext uri="{FF2B5EF4-FFF2-40B4-BE49-F238E27FC236}">
              <a16:creationId xmlns:a16="http://schemas.microsoft.com/office/drawing/2014/main" id="{1731FD5F-AE98-0732-8C30-423293569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0.5148</cdr:x>
      <cdr:y>0.46151</cdr:y>
    </cdr:from>
    <cdr:to>
      <cdr:x>0.60621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357593" y="1406682"/>
          <a:ext cx="418623" cy="198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0.47441</cdr:x>
      <cdr:y>0.1759</cdr:y>
    </cdr:from>
    <cdr:to>
      <cdr:x>0.56608</cdr:x>
      <cdr:y>0.24139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172624" y="536143"/>
          <a:ext cx="419814" cy="199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0.29114</cdr:x>
      <cdr:y>0.18815</cdr:y>
    </cdr:from>
    <cdr:to>
      <cdr:x>0.38281</cdr:x>
      <cdr:y>0.25364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333328" y="573481"/>
          <a:ext cx="419813" cy="199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0.51364</cdr:x>
      <cdr:y>0.6165</cdr:y>
    </cdr:from>
    <cdr:to>
      <cdr:x>0.6053</cdr:x>
      <cdr:y>0.68175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352266" y="1879092"/>
          <a:ext cx="419767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0.60731</cdr:x>
      <cdr:y>0.51171</cdr:y>
    </cdr:from>
    <cdr:to>
      <cdr:x>0.69897</cdr:x>
      <cdr:y>0.57696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2781228" y="155969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-0.0186%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0.66001</cdr:x>
      <cdr:y>0.64667</cdr:y>
    </cdr:from>
    <cdr:to>
      <cdr:x>0.75167</cdr:x>
      <cdr:y>0.71192</cdr:y>
    </cdr:to>
    <cdr:sp macro="" textlink="">
      <cdr:nvSpPr>
        <cdr:cNvPr id="11" name="文字方塊 1"/>
        <cdr:cNvSpPr txBox="1"/>
      </cdr:nvSpPr>
      <cdr:spPr>
        <a:xfrm xmlns:a="http://schemas.openxmlformats.org/drawingml/2006/main">
          <a:off x="3022600" y="1971040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5">
                  <a:lumMod val="60000"/>
                  <a:lumOff val="40000"/>
                </a:schemeClr>
              </a:solidFill>
            </a:rPr>
            <a:t>-0.1362%</a:t>
          </a:r>
          <a:endParaRPr lang="zh-TW" altLang="en-US" sz="700" b="1">
            <a:solidFill>
              <a:schemeClr val="accent5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480060</xdr:colOff>
      <xdr:row>89</xdr:row>
      <xdr:rowOff>182880</xdr:rowOff>
    </xdr:from>
    <xdr:to>
      <xdr:col>19</xdr:col>
      <xdr:colOff>251460</xdr:colOff>
      <xdr:row>105</xdr:row>
      <xdr:rowOff>167640</xdr:rowOff>
    </xdr:to>
    <xdr:graphicFrame macro="">
      <xdr:nvGraphicFramePr>
        <xdr:cNvPr id="13936704" name="圖表 2">
          <a:extLst>
            <a:ext uri="{FF2B5EF4-FFF2-40B4-BE49-F238E27FC236}">
              <a16:creationId xmlns:a16="http://schemas.microsoft.com/office/drawing/2014/main" id="{F6FF9847-0011-3508-86E2-C1D707748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274320</xdr:colOff>
      <xdr:row>87</xdr:row>
      <xdr:rowOff>38100</xdr:rowOff>
    </xdr:from>
    <xdr:to>
      <xdr:col>40</xdr:col>
      <xdr:colOff>586740</xdr:colOff>
      <xdr:row>103</xdr:row>
      <xdr:rowOff>38100</xdr:rowOff>
    </xdr:to>
    <xdr:graphicFrame macro="">
      <xdr:nvGraphicFramePr>
        <xdr:cNvPr id="13936705" name="圖表 3">
          <a:extLst>
            <a:ext uri="{FF2B5EF4-FFF2-40B4-BE49-F238E27FC236}">
              <a16:creationId xmlns:a16="http://schemas.microsoft.com/office/drawing/2014/main" id="{97891790-CE44-7073-A17C-0568A867C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0.53144</cdr:x>
      <cdr:y>0.44901</cdr:y>
    </cdr:from>
    <cdr:to>
      <cdr:x>0.62285</cdr:x>
      <cdr:y>0.51402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433780" y="1368582"/>
          <a:ext cx="418623" cy="198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0.29114</cdr:x>
      <cdr:y>0.18815</cdr:y>
    </cdr:from>
    <cdr:to>
      <cdr:x>0.38281</cdr:x>
      <cdr:y>0.25364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333328" y="573481"/>
          <a:ext cx="419813" cy="199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0.54026</cdr:x>
      <cdr:y>0.6265</cdr:y>
    </cdr:from>
    <cdr:to>
      <cdr:x>0.63192</cdr:x>
      <cdr:y>0.69175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474193" y="190957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0.66055</cdr:x>
      <cdr:y>0.53171</cdr:y>
    </cdr:from>
    <cdr:to>
      <cdr:x>0.75221</cdr:x>
      <cdr:y>0.59696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3025068" y="162065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0.0038%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104</xdr:row>
      <xdr:rowOff>60960</xdr:rowOff>
    </xdr:from>
    <xdr:to>
      <xdr:col>16</xdr:col>
      <xdr:colOff>350520</xdr:colOff>
      <xdr:row>120</xdr:row>
      <xdr:rowOff>45720</xdr:rowOff>
    </xdr:to>
    <xdr:graphicFrame macro="">
      <xdr:nvGraphicFramePr>
        <xdr:cNvPr id="12696673" name="圖表 2">
          <a:extLst>
            <a:ext uri="{FF2B5EF4-FFF2-40B4-BE49-F238E27FC236}">
              <a16:creationId xmlns:a16="http://schemas.microsoft.com/office/drawing/2014/main" id="{BBA51445-ADAD-0C2C-F8C6-0FA039EFE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60960</xdr:colOff>
      <xdr:row>86</xdr:row>
      <xdr:rowOff>7620</xdr:rowOff>
    </xdr:from>
    <xdr:to>
      <xdr:col>42</xdr:col>
      <xdr:colOff>373380</xdr:colOff>
      <xdr:row>102</xdr:row>
      <xdr:rowOff>7620</xdr:rowOff>
    </xdr:to>
    <xdr:graphicFrame macro="">
      <xdr:nvGraphicFramePr>
        <xdr:cNvPr id="12696674" name="圖表 3">
          <a:extLst>
            <a:ext uri="{FF2B5EF4-FFF2-40B4-BE49-F238E27FC236}">
              <a16:creationId xmlns:a16="http://schemas.microsoft.com/office/drawing/2014/main" id="{D9BFF749-A443-628B-E7AF-96267ECB1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0.53144</cdr:x>
      <cdr:y>0.44901</cdr:y>
    </cdr:from>
    <cdr:to>
      <cdr:x>0.62285</cdr:x>
      <cdr:y>0.51402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433780" y="1368582"/>
          <a:ext cx="418623" cy="198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0.29114</cdr:x>
      <cdr:y>0.18815</cdr:y>
    </cdr:from>
    <cdr:to>
      <cdr:x>0.38281</cdr:x>
      <cdr:y>0.25364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333328" y="573481"/>
          <a:ext cx="419813" cy="199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0.54026</cdr:x>
      <cdr:y>0.6265</cdr:y>
    </cdr:from>
    <cdr:to>
      <cdr:x>0.63192</cdr:x>
      <cdr:y>0.69175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474193" y="190957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0.66055</cdr:x>
      <cdr:y>0.53171</cdr:y>
    </cdr:from>
    <cdr:to>
      <cdr:x>0.75221</cdr:x>
      <cdr:y>0.59696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3025068" y="162065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0.0065%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104</xdr:row>
      <xdr:rowOff>106680</xdr:rowOff>
    </xdr:from>
    <xdr:to>
      <xdr:col>16</xdr:col>
      <xdr:colOff>91440</xdr:colOff>
      <xdr:row>120</xdr:row>
      <xdr:rowOff>91440</xdr:rowOff>
    </xdr:to>
    <xdr:graphicFrame macro="">
      <xdr:nvGraphicFramePr>
        <xdr:cNvPr id="12092532" name="圖表 2">
          <a:extLst>
            <a:ext uri="{FF2B5EF4-FFF2-40B4-BE49-F238E27FC236}">
              <a16:creationId xmlns:a16="http://schemas.microsoft.com/office/drawing/2014/main" id="{D540D58E-E3D1-EE2E-3FAF-81F090F42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350520</xdr:colOff>
      <xdr:row>109</xdr:row>
      <xdr:rowOff>160020</xdr:rowOff>
    </xdr:from>
    <xdr:to>
      <xdr:col>36</xdr:col>
      <xdr:colOff>53340</xdr:colOff>
      <xdr:row>125</xdr:row>
      <xdr:rowOff>160020</xdr:rowOff>
    </xdr:to>
    <xdr:graphicFrame macro="">
      <xdr:nvGraphicFramePr>
        <xdr:cNvPr id="12092533" name="圖表 3">
          <a:extLst>
            <a:ext uri="{FF2B5EF4-FFF2-40B4-BE49-F238E27FC236}">
              <a16:creationId xmlns:a16="http://schemas.microsoft.com/office/drawing/2014/main" id="{D1DF8217-C77D-4757-9777-2A1FFE3F2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0.56522</cdr:x>
      <cdr:y>0.624</cdr:y>
    </cdr:from>
    <cdr:to>
      <cdr:x>0.65688</cdr:x>
      <cdr:y>0.68925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9881" y="188294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-0.0122%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0.66055</cdr:x>
      <cdr:y>0.53171</cdr:y>
    </cdr:from>
    <cdr:to>
      <cdr:x>0.75221</cdr:x>
      <cdr:y>0.59696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3025068" y="162065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0.0050%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</xdr:colOff>
      <xdr:row>96</xdr:row>
      <xdr:rowOff>106680</xdr:rowOff>
    </xdr:from>
    <xdr:to>
      <xdr:col>17</xdr:col>
      <xdr:colOff>449580</xdr:colOff>
      <xdr:row>112</xdr:row>
      <xdr:rowOff>91440</xdr:rowOff>
    </xdr:to>
    <xdr:graphicFrame macro="">
      <xdr:nvGraphicFramePr>
        <xdr:cNvPr id="11575428" name="圖表 2">
          <a:extLst>
            <a:ext uri="{FF2B5EF4-FFF2-40B4-BE49-F238E27FC236}">
              <a16:creationId xmlns:a16="http://schemas.microsoft.com/office/drawing/2014/main" id="{8AFED0F7-0A57-2F38-C88F-860ACE46A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53340</xdr:colOff>
      <xdr:row>100</xdr:row>
      <xdr:rowOff>76200</xdr:rowOff>
    </xdr:from>
    <xdr:to>
      <xdr:col>39</xdr:col>
      <xdr:colOff>365760</xdr:colOff>
      <xdr:row>116</xdr:row>
      <xdr:rowOff>76200</xdr:rowOff>
    </xdr:to>
    <xdr:graphicFrame macro="">
      <xdr:nvGraphicFramePr>
        <xdr:cNvPr id="11575429" name="圖表 3">
          <a:extLst>
            <a:ext uri="{FF2B5EF4-FFF2-40B4-BE49-F238E27FC236}">
              <a16:creationId xmlns:a16="http://schemas.microsoft.com/office/drawing/2014/main" id="{5D487D14-7BC3-A63E-6078-964F5761D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0.56522</cdr:x>
      <cdr:y>0.624</cdr:y>
    </cdr:from>
    <cdr:to>
      <cdr:x>0.65688</cdr:x>
      <cdr:y>0.68925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9881" y="188294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-0.0122%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0.66055</cdr:x>
      <cdr:y>0.53171</cdr:y>
    </cdr:from>
    <cdr:to>
      <cdr:x>0.75221</cdr:x>
      <cdr:y>0.59696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3025068" y="1620652"/>
          <a:ext cx="419768" cy="1988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-0.0186%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274320</xdr:colOff>
      <xdr:row>98</xdr:row>
      <xdr:rowOff>137160</xdr:rowOff>
    </xdr:from>
    <xdr:to>
      <xdr:col>16</xdr:col>
      <xdr:colOff>45720</xdr:colOff>
      <xdr:row>114</xdr:row>
      <xdr:rowOff>121920</xdr:rowOff>
    </xdr:to>
    <xdr:graphicFrame macro="">
      <xdr:nvGraphicFramePr>
        <xdr:cNvPr id="11219084" name="圖表 2">
          <a:extLst>
            <a:ext uri="{FF2B5EF4-FFF2-40B4-BE49-F238E27FC236}">
              <a16:creationId xmlns:a16="http://schemas.microsoft.com/office/drawing/2014/main" id="{EC0BEFB6-F4D1-AF04-C498-0BF7AF7D5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100</xdr:row>
      <xdr:rowOff>0</xdr:rowOff>
    </xdr:from>
    <xdr:to>
      <xdr:col>41</xdr:col>
      <xdr:colOff>312420</xdr:colOff>
      <xdr:row>116</xdr:row>
      <xdr:rowOff>0</xdr:rowOff>
    </xdr:to>
    <xdr:graphicFrame macro="">
      <xdr:nvGraphicFramePr>
        <xdr:cNvPr id="11219085" name="圖表 3">
          <a:extLst>
            <a:ext uri="{FF2B5EF4-FFF2-40B4-BE49-F238E27FC236}">
              <a16:creationId xmlns:a16="http://schemas.microsoft.com/office/drawing/2014/main" id="{FBB53EB7-9092-54F6-E965-7827ABFD4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0.56522</cdr:x>
      <cdr:y>0.624</cdr:y>
    </cdr:from>
    <cdr:to>
      <cdr:x>0.65688</cdr:x>
      <cdr:y>0.68925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9881" y="188294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-0.0122%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0.66055</cdr:x>
      <cdr:y>0.50421</cdr:y>
    </cdr:from>
    <cdr:to>
      <cdr:x>0.75221</cdr:x>
      <cdr:y>0.56946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3014980" y="1521460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-0.0526%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335280</xdr:colOff>
      <xdr:row>88</xdr:row>
      <xdr:rowOff>152400</xdr:rowOff>
    </xdr:from>
    <xdr:to>
      <xdr:col>21</xdr:col>
      <xdr:colOff>91440</xdr:colOff>
      <xdr:row>104</xdr:row>
      <xdr:rowOff>106680</xdr:rowOff>
    </xdr:to>
    <xdr:graphicFrame macro="">
      <xdr:nvGraphicFramePr>
        <xdr:cNvPr id="9975976" name="圖表 2">
          <a:extLst>
            <a:ext uri="{FF2B5EF4-FFF2-40B4-BE49-F238E27FC236}">
              <a16:creationId xmlns:a16="http://schemas.microsoft.com/office/drawing/2014/main" id="{A018F78C-D039-231C-3819-F031FB954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335280</xdr:colOff>
      <xdr:row>104</xdr:row>
      <xdr:rowOff>121920</xdr:rowOff>
    </xdr:from>
    <xdr:to>
      <xdr:col>37</xdr:col>
      <xdr:colOff>22860</xdr:colOff>
      <xdr:row>120</xdr:row>
      <xdr:rowOff>91440</xdr:rowOff>
    </xdr:to>
    <xdr:graphicFrame macro="">
      <xdr:nvGraphicFramePr>
        <xdr:cNvPr id="9975977" name="圖表 3">
          <a:extLst>
            <a:ext uri="{FF2B5EF4-FFF2-40B4-BE49-F238E27FC236}">
              <a16:creationId xmlns:a16="http://schemas.microsoft.com/office/drawing/2014/main" id="{13E7EF91-F389-37EF-4EF0-70157F17A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0.56522</cdr:x>
      <cdr:y>0.624</cdr:y>
    </cdr:from>
    <cdr:to>
      <cdr:x>0.65688</cdr:x>
      <cdr:y>0.68925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9881" y="188294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-0.0122%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0.66055</cdr:x>
      <cdr:y>0.50421</cdr:y>
    </cdr:from>
    <cdr:to>
      <cdr:x>0.75221</cdr:x>
      <cdr:y>0.56946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3014980" y="1521460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-0.0878%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100</xdr:row>
      <xdr:rowOff>175260</xdr:rowOff>
    </xdr:from>
    <xdr:to>
      <xdr:col>16</xdr:col>
      <xdr:colOff>213360</xdr:colOff>
      <xdr:row>116</xdr:row>
      <xdr:rowOff>129540</xdr:rowOff>
    </xdr:to>
    <xdr:graphicFrame macro="">
      <xdr:nvGraphicFramePr>
        <xdr:cNvPr id="9441468" name="圖表 2">
          <a:extLst>
            <a:ext uri="{FF2B5EF4-FFF2-40B4-BE49-F238E27FC236}">
              <a16:creationId xmlns:a16="http://schemas.microsoft.com/office/drawing/2014/main" id="{20C49A95-8876-11C9-9CF0-AA29E4899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108</xdr:row>
      <xdr:rowOff>0</xdr:rowOff>
    </xdr:from>
    <xdr:to>
      <xdr:col>36</xdr:col>
      <xdr:colOff>297180</xdr:colOff>
      <xdr:row>123</xdr:row>
      <xdr:rowOff>160020</xdr:rowOff>
    </xdr:to>
    <xdr:graphicFrame macro="">
      <xdr:nvGraphicFramePr>
        <xdr:cNvPr id="9441469" name="圖表 3">
          <a:extLst>
            <a:ext uri="{FF2B5EF4-FFF2-40B4-BE49-F238E27FC236}">
              <a16:creationId xmlns:a16="http://schemas.microsoft.com/office/drawing/2014/main" id="{1B341663-0C0F-DA71-6746-E4A86BC82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0.56522</cdr:x>
      <cdr:y>0.624</cdr:y>
    </cdr:from>
    <cdr:to>
      <cdr:x>0.65688</cdr:x>
      <cdr:y>0.68925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9881" y="188294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-0.0122%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0.66055</cdr:x>
      <cdr:y>0.50421</cdr:y>
    </cdr:from>
    <cdr:to>
      <cdr:x>0.75221</cdr:x>
      <cdr:y>0.56946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3014980" y="1521460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-0.1475%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97</xdr:row>
      <xdr:rowOff>0</xdr:rowOff>
    </xdr:from>
    <xdr:to>
      <xdr:col>16</xdr:col>
      <xdr:colOff>556260</xdr:colOff>
      <xdr:row>112</xdr:row>
      <xdr:rowOff>144780</xdr:rowOff>
    </xdr:to>
    <xdr:graphicFrame macro="">
      <xdr:nvGraphicFramePr>
        <xdr:cNvPr id="9049293" name="圖表 2">
          <a:extLst>
            <a:ext uri="{FF2B5EF4-FFF2-40B4-BE49-F238E27FC236}">
              <a16:creationId xmlns:a16="http://schemas.microsoft.com/office/drawing/2014/main" id="{8B1DF6F8-29EB-6F42-ABC5-71AA6FB24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108</xdr:row>
      <xdr:rowOff>0</xdr:rowOff>
    </xdr:from>
    <xdr:to>
      <xdr:col>36</xdr:col>
      <xdr:colOff>297180</xdr:colOff>
      <xdr:row>123</xdr:row>
      <xdr:rowOff>160020</xdr:rowOff>
    </xdr:to>
    <xdr:graphicFrame macro="">
      <xdr:nvGraphicFramePr>
        <xdr:cNvPr id="9049294" name="圖表 3">
          <a:extLst>
            <a:ext uri="{FF2B5EF4-FFF2-40B4-BE49-F238E27FC236}">
              <a16:creationId xmlns:a16="http://schemas.microsoft.com/office/drawing/2014/main" id="{535E9228-9372-FC41-64B5-94B9AC2EF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0.56522</cdr:x>
      <cdr:y>0.624</cdr:y>
    </cdr:from>
    <cdr:to>
      <cdr:x>0.65688</cdr:x>
      <cdr:y>0.68925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9881" y="188294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-0.0122%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0.66055</cdr:x>
      <cdr:y>0.50421</cdr:y>
    </cdr:from>
    <cdr:to>
      <cdr:x>0.75221</cdr:x>
      <cdr:y>0.56946</cdr:y>
    </cdr:to>
    <cdr:sp macro="" textlink="">
      <cdr:nvSpPr>
        <cdr:cNvPr id="10" name="文字方塊 1"/>
        <cdr:cNvSpPr txBox="1"/>
      </cdr:nvSpPr>
      <cdr:spPr>
        <a:xfrm xmlns:a="http://schemas.openxmlformats.org/drawingml/2006/main">
          <a:off x="3014980" y="1521460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 b="1">
              <a:solidFill>
                <a:schemeClr val="accent4">
                  <a:lumMod val="60000"/>
                  <a:lumOff val="40000"/>
                </a:schemeClr>
              </a:solidFill>
            </a:rPr>
            <a:t>-0.1763%</a:t>
          </a:r>
          <a:endParaRPr lang="zh-TW" altLang="en-US" sz="700" b="1">
            <a:solidFill>
              <a:schemeClr val="accent4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556260</xdr:colOff>
      <xdr:row>97</xdr:row>
      <xdr:rowOff>22860</xdr:rowOff>
    </xdr:from>
    <xdr:to>
      <xdr:col>16</xdr:col>
      <xdr:colOff>312420</xdr:colOff>
      <xdr:row>112</xdr:row>
      <xdr:rowOff>167640</xdr:rowOff>
    </xdr:to>
    <xdr:graphicFrame macro="">
      <xdr:nvGraphicFramePr>
        <xdr:cNvPr id="8420572" name="圖表 2">
          <a:extLst>
            <a:ext uri="{FF2B5EF4-FFF2-40B4-BE49-F238E27FC236}">
              <a16:creationId xmlns:a16="http://schemas.microsoft.com/office/drawing/2014/main" id="{416B9DAA-7326-131D-0E0F-48C23C226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103</xdr:row>
      <xdr:rowOff>0</xdr:rowOff>
    </xdr:from>
    <xdr:to>
      <xdr:col>35</xdr:col>
      <xdr:colOff>297180</xdr:colOff>
      <xdr:row>118</xdr:row>
      <xdr:rowOff>160020</xdr:rowOff>
    </xdr:to>
    <xdr:graphicFrame macro="">
      <xdr:nvGraphicFramePr>
        <xdr:cNvPr id="8420573" name="圖表 3">
          <a:extLst>
            <a:ext uri="{FF2B5EF4-FFF2-40B4-BE49-F238E27FC236}">
              <a16:creationId xmlns:a16="http://schemas.microsoft.com/office/drawing/2014/main" id="{B31D63DA-F5C2-4B7A-52D9-E2614E148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0.62699</cdr:x>
      <cdr:y>0.64673</cdr:y>
    </cdr:from>
    <cdr:to>
      <cdr:x>0.71865</cdr:x>
      <cdr:y>0.71198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861808" y="195151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-0.0590%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82</xdr:row>
      <xdr:rowOff>0</xdr:rowOff>
    </xdr:from>
    <xdr:to>
      <xdr:col>20</xdr:col>
      <xdr:colOff>365760</xdr:colOff>
      <xdr:row>99</xdr:row>
      <xdr:rowOff>152400</xdr:rowOff>
    </xdr:to>
    <xdr:graphicFrame macro="">
      <xdr:nvGraphicFramePr>
        <xdr:cNvPr id="7812336" name="圖表 2">
          <a:extLst>
            <a:ext uri="{FF2B5EF4-FFF2-40B4-BE49-F238E27FC236}">
              <a16:creationId xmlns:a16="http://schemas.microsoft.com/office/drawing/2014/main" id="{FE571516-B1F1-E0D7-47E3-53A21AECA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107</xdr:row>
      <xdr:rowOff>0</xdr:rowOff>
    </xdr:from>
    <xdr:to>
      <xdr:col>36</xdr:col>
      <xdr:colOff>297180</xdr:colOff>
      <xdr:row>125</xdr:row>
      <xdr:rowOff>0</xdr:rowOff>
    </xdr:to>
    <xdr:graphicFrame macro="">
      <xdr:nvGraphicFramePr>
        <xdr:cNvPr id="7812337" name="圖表 3">
          <a:extLst>
            <a:ext uri="{FF2B5EF4-FFF2-40B4-BE49-F238E27FC236}">
              <a16:creationId xmlns:a16="http://schemas.microsoft.com/office/drawing/2014/main" id="{468BFD1B-0A8D-B221-3D18-891E9DE19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0.62699</cdr:x>
      <cdr:y>0.64673</cdr:y>
    </cdr:from>
    <cdr:to>
      <cdr:x>0.71865</cdr:x>
      <cdr:y>0.71198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861808" y="195151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-0.0531%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83</xdr:row>
      <xdr:rowOff>0</xdr:rowOff>
    </xdr:from>
    <xdr:to>
      <xdr:col>21</xdr:col>
      <xdr:colOff>365760</xdr:colOff>
      <xdr:row>98</xdr:row>
      <xdr:rowOff>144780</xdr:rowOff>
    </xdr:to>
    <xdr:graphicFrame macro="">
      <xdr:nvGraphicFramePr>
        <xdr:cNvPr id="7053570" name="圖表 2">
          <a:extLst>
            <a:ext uri="{FF2B5EF4-FFF2-40B4-BE49-F238E27FC236}">
              <a16:creationId xmlns:a16="http://schemas.microsoft.com/office/drawing/2014/main" id="{368CEE5C-E1B4-CE10-86B6-9337A0AF4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95</xdr:row>
      <xdr:rowOff>0</xdr:rowOff>
    </xdr:from>
    <xdr:to>
      <xdr:col>41</xdr:col>
      <xdr:colOff>297180</xdr:colOff>
      <xdr:row>110</xdr:row>
      <xdr:rowOff>160020</xdr:rowOff>
    </xdr:to>
    <xdr:graphicFrame macro="">
      <xdr:nvGraphicFramePr>
        <xdr:cNvPr id="7053571" name="圖表 3">
          <a:extLst>
            <a:ext uri="{FF2B5EF4-FFF2-40B4-BE49-F238E27FC236}">
              <a16:creationId xmlns:a16="http://schemas.microsoft.com/office/drawing/2014/main" id="{579C62A3-8554-A1C2-FA74-A0579B0B6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0.62699</cdr:x>
      <cdr:y>0.64673</cdr:y>
    </cdr:from>
    <cdr:to>
      <cdr:x>0.71865</cdr:x>
      <cdr:y>0.71198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861808" y="195151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-0.0638%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312420</xdr:colOff>
      <xdr:row>79</xdr:row>
      <xdr:rowOff>60960</xdr:rowOff>
    </xdr:from>
    <xdr:to>
      <xdr:col>21</xdr:col>
      <xdr:colOff>68580</xdr:colOff>
      <xdr:row>97</xdr:row>
      <xdr:rowOff>45720</xdr:rowOff>
    </xdr:to>
    <xdr:graphicFrame macro="">
      <xdr:nvGraphicFramePr>
        <xdr:cNvPr id="6433190" name="圖表 2">
          <a:extLst>
            <a:ext uri="{FF2B5EF4-FFF2-40B4-BE49-F238E27FC236}">
              <a16:creationId xmlns:a16="http://schemas.microsoft.com/office/drawing/2014/main" id="{4F71BDE9-D129-5282-7B19-69EEFBE9D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472440</xdr:colOff>
      <xdr:row>87</xdr:row>
      <xdr:rowOff>152400</xdr:rowOff>
    </xdr:from>
    <xdr:to>
      <xdr:col>41</xdr:col>
      <xdr:colOff>160020</xdr:colOff>
      <xdr:row>105</xdr:row>
      <xdr:rowOff>152400</xdr:rowOff>
    </xdr:to>
    <xdr:graphicFrame macro="">
      <xdr:nvGraphicFramePr>
        <xdr:cNvPr id="6433191" name="圖表 3">
          <a:extLst>
            <a:ext uri="{FF2B5EF4-FFF2-40B4-BE49-F238E27FC236}">
              <a16:creationId xmlns:a16="http://schemas.microsoft.com/office/drawing/2014/main" id="{AB90A645-697C-AF5D-F191-44CF925F3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434340</xdr:colOff>
      <xdr:row>69</xdr:row>
      <xdr:rowOff>114300</xdr:rowOff>
    </xdr:from>
    <xdr:to>
      <xdr:col>41</xdr:col>
      <xdr:colOff>510540</xdr:colOff>
      <xdr:row>87</xdr:row>
      <xdr:rowOff>99060</xdr:rowOff>
    </xdr:to>
    <xdr:pic>
      <xdr:nvPicPr>
        <xdr:cNvPr id="6433192" name="圖片 3">
          <a:extLst>
            <a:ext uri="{FF2B5EF4-FFF2-40B4-BE49-F238E27FC236}">
              <a16:creationId xmlns:a16="http://schemas.microsoft.com/office/drawing/2014/main" id="{D122E108-5EC1-E816-7FDA-46DEF5A8F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20560" y="11719560"/>
          <a:ext cx="4953000" cy="3002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0.57969</cdr:x>
      <cdr:y>0.46151</cdr:y>
    </cdr:from>
    <cdr:to>
      <cdr:x>0.6711</cdr:x>
      <cdr:y>0.52652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645945" y="1392628"/>
          <a:ext cx="417230" cy="196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0.52932</cdr:x>
      <cdr:y>0.2234</cdr:y>
    </cdr:from>
    <cdr:to>
      <cdr:x>0.62099</cdr:x>
      <cdr:y>0.28889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416032" y="674106"/>
          <a:ext cx="418417" cy="197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0.34938</cdr:x>
      <cdr:y>0.19065</cdr:y>
    </cdr:from>
    <cdr:to>
      <cdr:x>0.44105</cdr:x>
      <cdr:y>0.25614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594710" y="575296"/>
          <a:ext cx="418417" cy="197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0.35747</cdr:x>
      <cdr:y>0.68825</cdr:y>
    </cdr:from>
    <cdr:to>
      <cdr:x>0.44913</cdr:x>
      <cdr:y>0.7535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631644" y="2076794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0.18606</cdr:x>
      <cdr:y>0.56582</cdr:y>
    </cdr:from>
    <cdr:to>
      <cdr:x>0.27749</cdr:x>
      <cdr:y>0.63107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849248" y="1707363"/>
          <a:ext cx="417321" cy="196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0.62699</cdr:x>
      <cdr:y>0.64673</cdr:y>
    </cdr:from>
    <cdr:to>
      <cdr:x>0.71865</cdr:x>
      <cdr:y>0.71198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861808" y="195151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-0.0901%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129540</xdr:colOff>
      <xdr:row>73</xdr:row>
      <xdr:rowOff>91440</xdr:rowOff>
    </xdr:from>
    <xdr:to>
      <xdr:col>20</xdr:col>
      <xdr:colOff>495300</xdr:colOff>
      <xdr:row>89</xdr:row>
      <xdr:rowOff>45720</xdr:rowOff>
    </xdr:to>
    <xdr:graphicFrame macro="">
      <xdr:nvGraphicFramePr>
        <xdr:cNvPr id="5996848" name="圖表 2">
          <a:extLst>
            <a:ext uri="{FF2B5EF4-FFF2-40B4-BE49-F238E27FC236}">
              <a16:creationId xmlns:a16="http://schemas.microsoft.com/office/drawing/2014/main" id="{F546A43C-34B8-24EB-5EA1-0FAF69760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97</xdr:row>
      <xdr:rowOff>0</xdr:rowOff>
    </xdr:from>
    <xdr:to>
      <xdr:col>36</xdr:col>
      <xdr:colOff>297180</xdr:colOff>
      <xdr:row>112</xdr:row>
      <xdr:rowOff>160020</xdr:rowOff>
    </xdr:to>
    <xdr:graphicFrame macro="">
      <xdr:nvGraphicFramePr>
        <xdr:cNvPr id="5996849" name="圖表 3">
          <a:extLst>
            <a:ext uri="{FF2B5EF4-FFF2-40B4-BE49-F238E27FC236}">
              <a16:creationId xmlns:a16="http://schemas.microsoft.com/office/drawing/2014/main" id="{A1D87B34-6FEA-4649-456F-E5F2DB041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0.6231</cdr:x>
      <cdr:y>0.46909</cdr:y>
    </cdr:from>
    <cdr:to>
      <cdr:x>0.71451</cdr:x>
      <cdr:y>0.5341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849895" y="1424938"/>
          <a:ext cx="419070" cy="198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0.59944</cdr:x>
      <cdr:y>0.20067</cdr:y>
    </cdr:from>
    <cdr:to>
      <cdr:x>0.69111</cdr:x>
      <cdr:y>0.26616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740660" y="60706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0.38444</cdr:x>
      <cdr:y>0.17045</cdr:y>
    </cdr:from>
    <cdr:to>
      <cdr:x>0.47611</cdr:x>
      <cdr:y>0.23594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757680" y="51562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0.39754</cdr:x>
      <cdr:y>0.68572</cdr:y>
    </cdr:from>
    <cdr:to>
      <cdr:x>0.4892</cdr:x>
      <cdr:y>0.75097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818640" y="20853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0.21611</cdr:x>
      <cdr:y>0.54814</cdr:y>
    </cdr:from>
    <cdr:to>
      <cdr:x>0.30754</cdr:x>
      <cdr:y>0.61339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988060" y="16662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0.62699</cdr:x>
      <cdr:y>0.64673</cdr:y>
    </cdr:from>
    <cdr:to>
      <cdr:x>0.71865</cdr:x>
      <cdr:y>0.71198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861808" y="1951511"/>
          <a:ext cx="418371" cy="19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-0.1215%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175260</xdr:colOff>
      <xdr:row>92</xdr:row>
      <xdr:rowOff>38100</xdr:rowOff>
    </xdr:from>
    <xdr:to>
      <xdr:col>16</xdr:col>
      <xdr:colOff>541020</xdr:colOff>
      <xdr:row>110</xdr:row>
      <xdr:rowOff>22860</xdr:rowOff>
    </xdr:to>
    <xdr:graphicFrame macro="">
      <xdr:nvGraphicFramePr>
        <xdr:cNvPr id="5416263" name="圖表 2">
          <a:extLst>
            <a:ext uri="{FF2B5EF4-FFF2-40B4-BE49-F238E27FC236}">
              <a16:creationId xmlns:a16="http://schemas.microsoft.com/office/drawing/2014/main" id="{24AA49EA-BA65-27A6-830D-655B0E79C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97</xdr:row>
      <xdr:rowOff>0</xdr:rowOff>
    </xdr:from>
    <xdr:to>
      <xdr:col>36</xdr:col>
      <xdr:colOff>297180</xdr:colOff>
      <xdr:row>114</xdr:row>
      <xdr:rowOff>167640</xdr:rowOff>
    </xdr:to>
    <xdr:graphicFrame macro="">
      <xdr:nvGraphicFramePr>
        <xdr:cNvPr id="5416264" name="圖表 3">
          <a:extLst>
            <a:ext uri="{FF2B5EF4-FFF2-40B4-BE49-F238E27FC236}">
              <a16:creationId xmlns:a16="http://schemas.microsoft.com/office/drawing/2014/main" id="{3790ADD4-96BC-1563-2844-44556573D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0.6231</cdr:x>
      <cdr:y>0.46909</cdr:y>
    </cdr:from>
    <cdr:to>
      <cdr:x>0.71451</cdr:x>
      <cdr:y>0.5341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849895" y="1424938"/>
          <a:ext cx="419070" cy="198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0.59944</cdr:x>
      <cdr:y>0.20067</cdr:y>
    </cdr:from>
    <cdr:to>
      <cdr:x>0.69111</cdr:x>
      <cdr:y>0.26616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740660" y="60706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0.38444</cdr:x>
      <cdr:y>0.17045</cdr:y>
    </cdr:from>
    <cdr:to>
      <cdr:x>0.47611</cdr:x>
      <cdr:y>0.23594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757680" y="51562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0.39754</cdr:x>
      <cdr:y>0.68572</cdr:y>
    </cdr:from>
    <cdr:to>
      <cdr:x>0.4892</cdr:x>
      <cdr:y>0.75097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818640" y="20853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0.21611</cdr:x>
      <cdr:y>0.54814</cdr:y>
    </cdr:from>
    <cdr:to>
      <cdr:x>0.30754</cdr:x>
      <cdr:y>0.61339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988060" y="16662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0.71091</cdr:y>
    </cdr:from>
    <cdr:to>
      <cdr:x>0.21087</cdr:x>
      <cdr:y>0.77592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0.51059</cdr:y>
    </cdr:from>
    <cdr:to>
      <cdr:x>0.1492</cdr:x>
      <cdr:y>0.57561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0.64869</cdr:x>
      <cdr:y>0.62905</cdr:y>
    </cdr:from>
    <cdr:to>
      <cdr:x>0.74035</cdr:x>
      <cdr:y>0.6943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966617" y="1895776"/>
          <a:ext cx="418868" cy="1963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-0.1551%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91</xdr:row>
      <xdr:rowOff>0</xdr:rowOff>
    </xdr:from>
    <xdr:to>
      <xdr:col>12</xdr:col>
      <xdr:colOff>1143000</xdr:colOff>
      <xdr:row>108</xdr:row>
      <xdr:rowOff>114300</xdr:rowOff>
    </xdr:to>
    <xdr:graphicFrame macro="">
      <xdr:nvGraphicFramePr>
        <xdr:cNvPr id="5211476" name="圖表 2">
          <a:extLst>
            <a:ext uri="{FF2B5EF4-FFF2-40B4-BE49-F238E27FC236}">
              <a16:creationId xmlns:a16="http://schemas.microsoft.com/office/drawing/2014/main" id="{96FDBD9A-E3DA-02DE-272F-EEDF67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106680</xdr:colOff>
      <xdr:row>96</xdr:row>
      <xdr:rowOff>15240</xdr:rowOff>
    </xdr:from>
    <xdr:to>
      <xdr:col>31</xdr:col>
      <xdr:colOff>426720</xdr:colOff>
      <xdr:row>113</xdr:row>
      <xdr:rowOff>121920</xdr:rowOff>
    </xdr:to>
    <xdr:graphicFrame macro="">
      <xdr:nvGraphicFramePr>
        <xdr:cNvPr id="5211477" name="圖表 3">
          <a:extLst>
            <a:ext uri="{FF2B5EF4-FFF2-40B4-BE49-F238E27FC236}">
              <a16:creationId xmlns:a16="http://schemas.microsoft.com/office/drawing/2014/main" id="{DF4EAE79-341B-71E5-B886-CC1EC9AE2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0.62359</cdr:x>
      <cdr:y>0.46981</cdr:y>
    </cdr:from>
    <cdr:to>
      <cdr:x>0.715</cdr:x>
      <cdr:y>0.53507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849895" y="1424938"/>
          <a:ext cx="419070" cy="198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0.59944</cdr:x>
      <cdr:y>0.20067</cdr:y>
    </cdr:from>
    <cdr:to>
      <cdr:x>0.69111</cdr:x>
      <cdr:y>0.26616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740660" y="60706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0.38444</cdr:x>
      <cdr:y>0.17045</cdr:y>
    </cdr:from>
    <cdr:to>
      <cdr:x>0.47611</cdr:x>
      <cdr:y>0.23594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757680" y="51562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0.39922</cdr:x>
      <cdr:y>0.69201</cdr:y>
    </cdr:from>
    <cdr:to>
      <cdr:x>0.49113</cdr:x>
      <cdr:y>0.75776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818640" y="20853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0.21611</cdr:x>
      <cdr:y>0.54814</cdr:y>
    </cdr:from>
    <cdr:to>
      <cdr:x>0.30754</cdr:x>
      <cdr:y>0.61339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988060" y="16662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0.11968</cdr:x>
      <cdr:y>0.7172</cdr:y>
    </cdr:from>
    <cdr:to>
      <cdr:x>0.21255</cdr:x>
      <cdr:y>0.78271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0.51131</cdr:y>
    </cdr:from>
    <cdr:to>
      <cdr:x>0.1492</cdr:x>
      <cdr:y>0.57658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0.64967</cdr:x>
      <cdr:y>0.63074</cdr:y>
    </cdr:from>
    <cdr:to>
      <cdr:x>0.74133</cdr:x>
      <cdr:y>0.69624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966617" y="1895776"/>
          <a:ext cx="418868" cy="1963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-0.1835%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502920</xdr:colOff>
      <xdr:row>96</xdr:row>
      <xdr:rowOff>7620</xdr:rowOff>
    </xdr:from>
    <xdr:to>
      <xdr:col>18</xdr:col>
      <xdr:colOff>251460</xdr:colOff>
      <xdr:row>113</xdr:row>
      <xdr:rowOff>121920</xdr:rowOff>
    </xdr:to>
    <xdr:graphicFrame macro="">
      <xdr:nvGraphicFramePr>
        <xdr:cNvPr id="4969818" name="圖表 2">
          <a:extLst>
            <a:ext uri="{FF2B5EF4-FFF2-40B4-BE49-F238E27FC236}">
              <a16:creationId xmlns:a16="http://schemas.microsoft.com/office/drawing/2014/main" id="{66B49BA5-EB17-538B-25A1-48A506094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97</xdr:row>
      <xdr:rowOff>0</xdr:rowOff>
    </xdr:from>
    <xdr:to>
      <xdr:col>37</xdr:col>
      <xdr:colOff>304800</xdr:colOff>
      <xdr:row>115</xdr:row>
      <xdr:rowOff>7620</xdr:rowOff>
    </xdr:to>
    <xdr:graphicFrame macro="">
      <xdr:nvGraphicFramePr>
        <xdr:cNvPr id="4969819" name="圖表 3">
          <a:extLst>
            <a:ext uri="{FF2B5EF4-FFF2-40B4-BE49-F238E27FC236}">
              <a16:creationId xmlns:a16="http://schemas.microsoft.com/office/drawing/2014/main" id="{0C881255-5919-7E2D-E1D5-61689FDE1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0.62334</cdr:x>
      <cdr:y>0.50301</cdr:y>
    </cdr:from>
    <cdr:to>
      <cdr:x>0.715</cdr:x>
      <cdr:y>0.56362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849895" y="1424938"/>
          <a:ext cx="419070" cy="198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0.59944</cdr:x>
      <cdr:y>0.25209</cdr:y>
    </cdr:from>
    <cdr:to>
      <cdr:x>0.69111</cdr:x>
      <cdr:y>0.31302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740660" y="60706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0.38444</cdr:x>
      <cdr:y>0.22451</cdr:y>
    </cdr:from>
    <cdr:to>
      <cdr:x>0.47611</cdr:x>
      <cdr:y>0.2852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757680" y="51562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0.39778</cdr:x>
      <cdr:y>0.68934</cdr:y>
    </cdr:from>
    <cdr:to>
      <cdr:x>0.48944</cdr:x>
      <cdr:y>0.75483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818640" y="20853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0.21611</cdr:x>
      <cdr:y>0.55177</cdr:y>
    </cdr:from>
    <cdr:to>
      <cdr:x>0.30778</cdr:x>
      <cdr:y>0.61701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988060" y="16662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0.71453</cdr:y>
    </cdr:from>
    <cdr:to>
      <cdr:x>0.21111</cdr:x>
      <cdr:y>0.78002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0.54211</cdr:y>
    </cdr:from>
    <cdr:to>
      <cdr:x>0.14944</cdr:x>
      <cdr:y>0.60261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0.65944</cdr:x>
      <cdr:y>0.60873</cdr:y>
    </cdr:from>
    <cdr:to>
      <cdr:x>0.7511</cdr:x>
      <cdr:y>0.67422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3014980" y="1841500"/>
          <a:ext cx="419070" cy="198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-0.1834%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90</xdr:row>
      <xdr:rowOff>30480</xdr:rowOff>
    </xdr:from>
    <xdr:to>
      <xdr:col>15</xdr:col>
      <xdr:colOff>91440</xdr:colOff>
      <xdr:row>107</xdr:row>
      <xdr:rowOff>144780</xdr:rowOff>
    </xdr:to>
    <xdr:graphicFrame macro="">
      <xdr:nvGraphicFramePr>
        <xdr:cNvPr id="4691302" name="圖表 2">
          <a:extLst>
            <a:ext uri="{FF2B5EF4-FFF2-40B4-BE49-F238E27FC236}">
              <a16:creationId xmlns:a16="http://schemas.microsoft.com/office/drawing/2014/main" id="{9DDD0828-A957-6B54-841B-8835BEFFB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236220</xdr:colOff>
      <xdr:row>95</xdr:row>
      <xdr:rowOff>129540</xdr:rowOff>
    </xdr:from>
    <xdr:to>
      <xdr:col>35</xdr:col>
      <xdr:colOff>541020</xdr:colOff>
      <xdr:row>113</xdr:row>
      <xdr:rowOff>137160</xdr:rowOff>
    </xdr:to>
    <xdr:graphicFrame macro="">
      <xdr:nvGraphicFramePr>
        <xdr:cNvPr id="4691303" name="圖表 3">
          <a:extLst>
            <a:ext uri="{FF2B5EF4-FFF2-40B4-BE49-F238E27FC236}">
              <a16:creationId xmlns:a16="http://schemas.microsoft.com/office/drawing/2014/main" id="{8AC859EE-4D4F-5AC0-BD88-A7FA75F98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0.62334</cdr:x>
      <cdr:y>0.47103</cdr:y>
    </cdr:from>
    <cdr:to>
      <cdr:x>0.715</cdr:x>
      <cdr:y>0.53652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849895" y="1424938"/>
          <a:ext cx="419070" cy="198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-0.0119%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0.59944</cdr:x>
      <cdr:y>0.20067</cdr:y>
    </cdr:from>
    <cdr:to>
      <cdr:x>0.69111</cdr:x>
      <cdr:y>0.26616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740660" y="60706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0.38444</cdr:x>
      <cdr:y>0.17045</cdr:y>
    </cdr:from>
    <cdr:to>
      <cdr:x>0.47611</cdr:x>
      <cdr:y>0.23594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757680" y="51562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0.39778</cdr:x>
      <cdr:y>0.68934</cdr:y>
    </cdr:from>
    <cdr:to>
      <cdr:x>0.48944</cdr:x>
      <cdr:y>0.75483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818640" y="20853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0.21611</cdr:x>
      <cdr:y>0.5508</cdr:y>
    </cdr:from>
    <cdr:to>
      <cdr:x>0.30778</cdr:x>
      <cdr:y>0.61629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988060" y="16662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0.71453</cdr:y>
    </cdr:from>
    <cdr:to>
      <cdr:x>0.21111</cdr:x>
      <cdr:y>0.78002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0.51301</cdr:y>
    </cdr:from>
    <cdr:to>
      <cdr:x>0.14944</cdr:x>
      <cdr:y>0.57851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0.65944</cdr:x>
      <cdr:y>0.60873</cdr:y>
    </cdr:from>
    <cdr:to>
      <cdr:x>0.7511</cdr:x>
      <cdr:y>0.67422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3014980" y="1841500"/>
          <a:ext cx="419070" cy="198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>
                  <a:lumMod val="60000"/>
                  <a:lumOff val="40000"/>
                </a:schemeClr>
              </a:solidFill>
            </a:rPr>
            <a:t>-0.1551%</a:t>
          </a:r>
          <a:endParaRPr lang="zh-TW" altLang="en-US" sz="700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220980</xdr:colOff>
      <xdr:row>82</xdr:row>
      <xdr:rowOff>160020</xdr:rowOff>
    </xdr:from>
    <xdr:to>
      <xdr:col>52</xdr:col>
      <xdr:colOff>525780</xdr:colOff>
      <xdr:row>100</xdr:row>
      <xdr:rowOff>106680</xdr:rowOff>
    </xdr:to>
    <xdr:graphicFrame macro="">
      <xdr:nvGraphicFramePr>
        <xdr:cNvPr id="4298286" name="圖表 2">
          <a:extLst>
            <a:ext uri="{FF2B5EF4-FFF2-40B4-BE49-F238E27FC236}">
              <a16:creationId xmlns:a16="http://schemas.microsoft.com/office/drawing/2014/main" id="{1A5FDA61-7316-3D9B-0061-4E165571A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86</xdr:row>
      <xdr:rowOff>0</xdr:rowOff>
    </xdr:from>
    <xdr:to>
      <xdr:col>16</xdr:col>
      <xdr:colOff>358140</xdr:colOff>
      <xdr:row>103</xdr:row>
      <xdr:rowOff>114300</xdr:rowOff>
    </xdr:to>
    <xdr:graphicFrame macro="">
      <xdr:nvGraphicFramePr>
        <xdr:cNvPr id="4298287" name="圖表 2">
          <a:extLst>
            <a:ext uri="{FF2B5EF4-FFF2-40B4-BE49-F238E27FC236}">
              <a16:creationId xmlns:a16="http://schemas.microsoft.com/office/drawing/2014/main" id="{13399325-A925-2192-9EBC-1422272DC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94</xdr:row>
      <xdr:rowOff>0</xdr:rowOff>
    </xdr:from>
    <xdr:to>
      <xdr:col>37</xdr:col>
      <xdr:colOff>304800</xdr:colOff>
      <xdr:row>112</xdr:row>
      <xdr:rowOff>7620</xdr:rowOff>
    </xdr:to>
    <xdr:graphicFrame macro="">
      <xdr:nvGraphicFramePr>
        <xdr:cNvPr id="4298288" name="圖表 3">
          <a:extLst>
            <a:ext uri="{FF2B5EF4-FFF2-40B4-BE49-F238E27FC236}">
              <a16:creationId xmlns:a16="http://schemas.microsoft.com/office/drawing/2014/main" id="{7D5AD634-54DE-317D-58E7-886EDE149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0.66167</cdr:x>
      <cdr:y>0.47607</cdr:y>
    </cdr:from>
    <cdr:to>
      <cdr:x>0.75333</cdr:x>
      <cdr:y>0.54156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3025140" y="144018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-0.0091%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0.59944</cdr:x>
      <cdr:y>0.20067</cdr:y>
    </cdr:from>
    <cdr:to>
      <cdr:x>0.69111</cdr:x>
      <cdr:y>0.26616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740660" y="60706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0.38444</cdr:x>
      <cdr:y>0.17045</cdr:y>
    </cdr:from>
    <cdr:to>
      <cdr:x>0.47611</cdr:x>
      <cdr:y>0.23594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757680" y="51562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0.39778</cdr:x>
      <cdr:y>0.68934</cdr:y>
    </cdr:from>
    <cdr:to>
      <cdr:x>0.48944</cdr:x>
      <cdr:y>0.75483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818640" y="20853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0.21611</cdr:x>
      <cdr:y>0.5508</cdr:y>
    </cdr:from>
    <cdr:to>
      <cdr:x>0.30778</cdr:x>
      <cdr:y>0.61629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988060" y="16662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0.71453</cdr:y>
    </cdr:from>
    <cdr:to>
      <cdr:x>0.21111</cdr:x>
      <cdr:y>0.78002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0.51301</cdr:y>
    </cdr:from>
    <cdr:to>
      <cdr:x>0.14944</cdr:x>
      <cdr:y>0.57851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86</xdr:row>
      <xdr:rowOff>0</xdr:rowOff>
    </xdr:from>
    <xdr:to>
      <xdr:col>16</xdr:col>
      <xdr:colOff>358140</xdr:colOff>
      <xdr:row>103</xdr:row>
      <xdr:rowOff>114300</xdr:rowOff>
    </xdr:to>
    <xdr:graphicFrame macro="">
      <xdr:nvGraphicFramePr>
        <xdr:cNvPr id="3888518" name="圖表 2">
          <a:extLst>
            <a:ext uri="{FF2B5EF4-FFF2-40B4-BE49-F238E27FC236}">
              <a16:creationId xmlns:a16="http://schemas.microsoft.com/office/drawing/2014/main" id="{3C9B1F7D-C69E-9BCD-E21A-D0DD5379C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93</xdr:row>
      <xdr:rowOff>0</xdr:rowOff>
    </xdr:from>
    <xdr:to>
      <xdr:col>37</xdr:col>
      <xdr:colOff>304800</xdr:colOff>
      <xdr:row>111</xdr:row>
      <xdr:rowOff>7620</xdr:rowOff>
    </xdr:to>
    <xdr:graphicFrame macro="">
      <xdr:nvGraphicFramePr>
        <xdr:cNvPr id="3888519" name="圖表 3">
          <a:extLst>
            <a:ext uri="{FF2B5EF4-FFF2-40B4-BE49-F238E27FC236}">
              <a16:creationId xmlns:a16="http://schemas.microsoft.com/office/drawing/2014/main" id="{40CF4704-D672-136D-3585-9FF4E90F3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0.66167</cdr:x>
      <cdr:y>0.47607</cdr:y>
    </cdr:from>
    <cdr:to>
      <cdr:x>0.75333</cdr:x>
      <cdr:y>0.54156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3025140" y="144018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0.0022%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0.59944</cdr:x>
      <cdr:y>0.20067</cdr:y>
    </cdr:from>
    <cdr:to>
      <cdr:x>0.69111</cdr:x>
      <cdr:y>0.26616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740660" y="60706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0.38444</cdr:x>
      <cdr:y>0.17045</cdr:y>
    </cdr:from>
    <cdr:to>
      <cdr:x>0.47611</cdr:x>
      <cdr:y>0.23594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757680" y="51562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0.39778</cdr:x>
      <cdr:y>0.68934</cdr:y>
    </cdr:from>
    <cdr:to>
      <cdr:x>0.48944</cdr:x>
      <cdr:y>0.75483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818640" y="20853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0.21611</cdr:x>
      <cdr:y>0.5508</cdr:y>
    </cdr:from>
    <cdr:to>
      <cdr:x>0.30778</cdr:x>
      <cdr:y>0.61629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988060" y="16662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0.71453</cdr:y>
    </cdr:from>
    <cdr:to>
      <cdr:x>0.21111</cdr:x>
      <cdr:y>0.78002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0.51301</cdr:y>
    </cdr:from>
    <cdr:to>
      <cdr:x>0.14944</cdr:x>
      <cdr:y>0.57851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85</xdr:row>
      <xdr:rowOff>121920</xdr:rowOff>
    </xdr:from>
    <xdr:to>
      <xdr:col>11</xdr:col>
      <xdr:colOff>563880</xdr:colOff>
      <xdr:row>103</xdr:row>
      <xdr:rowOff>68580</xdr:rowOff>
    </xdr:to>
    <xdr:graphicFrame macro="">
      <xdr:nvGraphicFramePr>
        <xdr:cNvPr id="3498395" name="圖表 2">
          <a:extLst>
            <a:ext uri="{FF2B5EF4-FFF2-40B4-BE49-F238E27FC236}">
              <a16:creationId xmlns:a16="http://schemas.microsoft.com/office/drawing/2014/main" id="{8A8BCEC8-9E7C-ED88-DDEC-5B33A7AB9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1043940</xdr:colOff>
      <xdr:row>76</xdr:row>
      <xdr:rowOff>144780</xdr:rowOff>
    </xdr:from>
    <xdr:to>
      <xdr:col>34</xdr:col>
      <xdr:colOff>1363980</xdr:colOff>
      <xdr:row>94</xdr:row>
      <xdr:rowOff>152400</xdr:rowOff>
    </xdr:to>
    <xdr:graphicFrame macro="">
      <xdr:nvGraphicFramePr>
        <xdr:cNvPr id="3498396" name="圖表 3">
          <a:extLst>
            <a:ext uri="{FF2B5EF4-FFF2-40B4-BE49-F238E27FC236}">
              <a16:creationId xmlns:a16="http://schemas.microsoft.com/office/drawing/2014/main" id="{04C5EF6C-7B9F-0ED4-4583-827063272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0.66167</cdr:x>
      <cdr:y>0.47607</cdr:y>
    </cdr:from>
    <cdr:to>
      <cdr:x>0.75333</cdr:x>
      <cdr:y>0.54156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3025140" y="144018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1">
                  <a:lumMod val="50000"/>
                </a:schemeClr>
              </a:solidFill>
            </a:rPr>
            <a:t>0.0045%</a:t>
          </a:r>
          <a:endParaRPr lang="zh-TW" altLang="en-US" sz="7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0.59944</cdr:x>
      <cdr:y>0.20067</cdr:y>
    </cdr:from>
    <cdr:to>
      <cdr:x>0.69111</cdr:x>
      <cdr:y>0.26616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2740660" y="60706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6"/>
              </a:solidFill>
            </a:rPr>
            <a:t>-0.4499%</a:t>
          </a:r>
          <a:endParaRPr lang="zh-TW" altLang="en-US" sz="7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0.38444</cdr:x>
      <cdr:y>0.17045</cdr:y>
    </cdr:from>
    <cdr:to>
      <cdr:x>0.47611</cdr:x>
      <cdr:y>0.23594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757680" y="51562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5"/>
              </a:solidFill>
            </a:rPr>
            <a:t>0.3419%</a:t>
          </a:r>
          <a:endParaRPr lang="zh-TW" altLang="en-US" sz="7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0.39778</cdr:x>
      <cdr:y>0.68934</cdr:y>
    </cdr:from>
    <cdr:to>
      <cdr:x>0.48944</cdr:x>
      <cdr:y>0.75483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818640" y="20853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4"/>
              </a:solidFill>
            </a:rPr>
            <a:t>0.1601%</a:t>
          </a:r>
          <a:endParaRPr lang="zh-TW" altLang="en-US" sz="7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0.21611</cdr:x>
      <cdr:y>0.5508</cdr:y>
    </cdr:from>
    <cdr:to>
      <cdr:x>0.30778</cdr:x>
      <cdr:y>0.61629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988060" y="16662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3"/>
              </a:solidFill>
            </a:rPr>
            <a:t>0.0456%</a:t>
          </a:r>
          <a:endParaRPr lang="zh-TW" altLang="en-US" sz="7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0.11944</cdr:x>
      <cdr:y>0.71453</cdr:y>
    </cdr:from>
    <cdr:to>
      <cdr:x>0.21111</cdr:x>
      <cdr:y>0.78002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546100" y="21615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2"/>
              </a:solidFill>
            </a:rPr>
            <a:t>-0.0695%</a:t>
          </a:r>
          <a:endParaRPr lang="zh-TW" altLang="en-US" sz="7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0.05778</cdr:x>
      <cdr:y>0.51301</cdr:y>
    </cdr:from>
    <cdr:to>
      <cdr:x>0.14944</cdr:x>
      <cdr:y>0.57851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64160" y="1551940"/>
          <a:ext cx="4191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700">
              <a:solidFill>
                <a:schemeClr val="accent1"/>
              </a:solidFill>
            </a:rPr>
            <a:t>0.0646%</a:t>
          </a:r>
          <a:endParaRPr lang="zh-TW" altLang="en-US" sz="700">
            <a:solidFill>
              <a:schemeClr val="accent1"/>
            </a:solidFill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87</xdr:row>
      <xdr:rowOff>68580</xdr:rowOff>
    </xdr:from>
    <xdr:to>
      <xdr:col>18</xdr:col>
      <xdr:colOff>15240</xdr:colOff>
      <xdr:row>105</xdr:row>
      <xdr:rowOff>15240</xdr:rowOff>
    </xdr:to>
    <xdr:graphicFrame macro="">
      <xdr:nvGraphicFramePr>
        <xdr:cNvPr id="3090865" name="圖表 2">
          <a:extLst>
            <a:ext uri="{FF2B5EF4-FFF2-40B4-BE49-F238E27FC236}">
              <a16:creationId xmlns:a16="http://schemas.microsoft.com/office/drawing/2014/main" id="{515B1912-5E8C-5082-05F3-29145782B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91</xdr:row>
      <xdr:rowOff>167640</xdr:rowOff>
    </xdr:from>
    <xdr:to>
      <xdr:col>36</xdr:col>
      <xdr:colOff>304800</xdr:colOff>
      <xdr:row>110</xdr:row>
      <xdr:rowOff>7620</xdr:rowOff>
    </xdr:to>
    <xdr:graphicFrame macro="">
      <xdr:nvGraphicFramePr>
        <xdr:cNvPr id="3090866" name="圖表 3">
          <a:extLst>
            <a:ext uri="{FF2B5EF4-FFF2-40B4-BE49-F238E27FC236}">
              <a16:creationId xmlns:a16="http://schemas.microsoft.com/office/drawing/2014/main" id="{159A2FD3-2AB5-2936-EB79-59B5E92D0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89</xdr:row>
      <xdr:rowOff>0</xdr:rowOff>
    </xdr:from>
    <xdr:to>
      <xdr:col>23</xdr:col>
      <xdr:colOff>365760</xdr:colOff>
      <xdr:row>106</xdr:row>
      <xdr:rowOff>45720</xdr:rowOff>
    </xdr:to>
    <xdr:graphicFrame macro="">
      <xdr:nvGraphicFramePr>
        <xdr:cNvPr id="2580138" name="圖表 2">
          <a:extLst>
            <a:ext uri="{FF2B5EF4-FFF2-40B4-BE49-F238E27FC236}">
              <a16:creationId xmlns:a16="http://schemas.microsoft.com/office/drawing/2014/main" id="{AB427F13-C9DE-81E7-B258-E20C70C08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723900</xdr:colOff>
      <xdr:row>66</xdr:row>
      <xdr:rowOff>15240</xdr:rowOff>
    </xdr:from>
    <xdr:to>
      <xdr:col>15</xdr:col>
      <xdr:colOff>1051560</xdr:colOff>
      <xdr:row>84</xdr:row>
      <xdr:rowOff>7620</xdr:rowOff>
    </xdr:to>
    <xdr:graphicFrame macro="">
      <xdr:nvGraphicFramePr>
        <xdr:cNvPr id="2580139" name="圖表 2">
          <a:extLst>
            <a:ext uri="{FF2B5EF4-FFF2-40B4-BE49-F238E27FC236}">
              <a16:creationId xmlns:a16="http://schemas.microsoft.com/office/drawing/2014/main" id="{2086C64B-34D2-8349-4310-B4FB6B85E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15240</xdr:colOff>
      <xdr:row>96</xdr:row>
      <xdr:rowOff>15240</xdr:rowOff>
    </xdr:from>
    <xdr:to>
      <xdr:col>35</xdr:col>
      <xdr:colOff>335280</xdr:colOff>
      <xdr:row>114</xdr:row>
      <xdr:rowOff>22860</xdr:rowOff>
    </xdr:to>
    <xdr:graphicFrame macro="">
      <xdr:nvGraphicFramePr>
        <xdr:cNvPr id="2580140" name="圖表 3">
          <a:extLst>
            <a:ext uri="{FF2B5EF4-FFF2-40B4-BE49-F238E27FC236}">
              <a16:creationId xmlns:a16="http://schemas.microsoft.com/office/drawing/2014/main" id="{EF97647E-E2F5-EF41-4289-C1EB3AF9E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0.07027</cdr:x>
      <cdr:y>0.43997</cdr:y>
    </cdr:from>
    <cdr:to>
      <cdr:x>0.14352</cdr:x>
      <cdr:y>0.4902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75167" y="1549401"/>
          <a:ext cx="381000" cy="194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0.065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0.15055</cdr:x>
      <cdr:y>0.4902</cdr:y>
    </cdr:from>
    <cdr:to>
      <cdr:x>0.23148</cdr:x>
      <cdr:y>0.54034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677334" y="1744133"/>
          <a:ext cx="381000" cy="194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-0.070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0.22737</cdr:x>
      <cdr:y>0.47668</cdr:y>
    </cdr:from>
    <cdr:to>
      <cdr:x>0.30926</cdr:x>
      <cdr:y>0.52754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032933" y="1693334"/>
          <a:ext cx="381000" cy="194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0.046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0.32455</cdr:x>
      <cdr:y>0.51013</cdr:y>
    </cdr:from>
    <cdr:to>
      <cdr:x>0.40741</cdr:x>
      <cdr:y>0.56011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481667" y="1820334"/>
          <a:ext cx="381000" cy="194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0.160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0.39815</cdr:x>
      <cdr:y>0.20891</cdr:y>
    </cdr:from>
    <cdr:to>
      <cdr:x>0.48148</cdr:x>
      <cdr:y>0.27298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1820333" y="635000"/>
          <a:ext cx="381000" cy="194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0.342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0.62222</cdr:x>
      <cdr:y>0.19777</cdr:y>
    </cdr:from>
    <cdr:to>
      <cdr:x>0.70556</cdr:x>
      <cdr:y>0.26184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2844800" y="601133"/>
          <a:ext cx="381000" cy="194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-0.450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0.67037</cdr:x>
      <cdr:y>0.51652</cdr:y>
    </cdr:from>
    <cdr:to>
      <cdr:x>0.74362</cdr:x>
      <cdr:y>0.56679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3064933" y="1845733"/>
          <a:ext cx="381000" cy="194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-0.012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0.0769</cdr:x>
      <cdr:y>0.55238</cdr:y>
    </cdr:from>
    <cdr:to>
      <cdr:x>0.15146</cdr:x>
      <cdr:y>0.61768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309880" y="1787921"/>
          <a:ext cx="381487" cy="220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0.900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0.10555</cdr:x>
      <cdr:y>0.66088</cdr:y>
    </cdr:from>
    <cdr:to>
      <cdr:x>0.18899</cdr:x>
      <cdr:y>0.72499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477078" y="2160426"/>
          <a:ext cx="381487" cy="220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0.223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0.15825</cdr:x>
      <cdr:y>0.54781</cdr:y>
    </cdr:from>
    <cdr:to>
      <cdr:x>0.23785</cdr:x>
      <cdr:y>0.61215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705952" y="1772059"/>
          <a:ext cx="381488" cy="220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0.740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0.23666</cdr:x>
      <cdr:y>0.52489</cdr:y>
    </cdr:from>
    <cdr:to>
      <cdr:x>0.31962</cdr:x>
      <cdr:y>0.58947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079804" y="1695908"/>
          <a:ext cx="381488" cy="220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0.264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0.29507</cdr:x>
      <cdr:y>0.51331</cdr:y>
    </cdr:from>
    <cdr:to>
      <cdr:x>0.37803</cdr:x>
      <cdr:y>0.57909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1346855" y="1650218"/>
          <a:ext cx="381488" cy="220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0.895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0.39805</cdr:x>
      <cdr:y>0.39342</cdr:y>
    </cdr:from>
    <cdr:to>
      <cdr:x>0.48149</cdr:x>
      <cdr:y>0.46082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1819874" y="1216130"/>
          <a:ext cx="381488" cy="2208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1.530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0.45646</cdr:x>
      <cdr:y>0.24616</cdr:y>
    </cdr:from>
    <cdr:to>
      <cdr:x>0.5399</cdr:x>
      <cdr:y>0.31867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086924" y="736382"/>
          <a:ext cx="381488" cy="220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2.475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0.57136</cdr:x>
      <cdr:y>0.13592</cdr:y>
    </cdr:from>
    <cdr:to>
      <cdr:x>0.6548</cdr:x>
      <cdr:y>0.2089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613345" y="401320"/>
          <a:ext cx="381487" cy="220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0.797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88</xdr:row>
      <xdr:rowOff>0</xdr:rowOff>
    </xdr:from>
    <xdr:to>
      <xdr:col>23</xdr:col>
      <xdr:colOff>335280</xdr:colOff>
      <xdr:row>105</xdr:row>
      <xdr:rowOff>38100</xdr:rowOff>
    </xdr:to>
    <xdr:graphicFrame macro="">
      <xdr:nvGraphicFramePr>
        <xdr:cNvPr id="1960669" name="圖表 2">
          <a:extLst>
            <a:ext uri="{FF2B5EF4-FFF2-40B4-BE49-F238E27FC236}">
              <a16:creationId xmlns:a16="http://schemas.microsoft.com/office/drawing/2014/main" id="{04FB5E0B-8DAD-8C60-13CC-EA294B412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518160</xdr:colOff>
      <xdr:row>81</xdr:row>
      <xdr:rowOff>38100</xdr:rowOff>
    </xdr:from>
    <xdr:to>
      <xdr:col>32</xdr:col>
      <xdr:colOff>830580</xdr:colOff>
      <xdr:row>99</xdr:row>
      <xdr:rowOff>30480</xdr:rowOff>
    </xdr:to>
    <xdr:graphicFrame macro="">
      <xdr:nvGraphicFramePr>
        <xdr:cNvPr id="1960670" name="圖表 2">
          <a:extLst>
            <a:ext uri="{FF2B5EF4-FFF2-40B4-BE49-F238E27FC236}">
              <a16:creationId xmlns:a16="http://schemas.microsoft.com/office/drawing/2014/main" id="{09414F6E-DE96-6FA6-95B7-B0348890D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1409700</xdr:colOff>
      <xdr:row>97</xdr:row>
      <xdr:rowOff>15240</xdr:rowOff>
    </xdr:from>
    <xdr:to>
      <xdr:col>43</xdr:col>
      <xdr:colOff>312420</xdr:colOff>
      <xdr:row>115</xdr:row>
      <xdr:rowOff>0</xdr:rowOff>
    </xdr:to>
    <xdr:graphicFrame macro="">
      <xdr:nvGraphicFramePr>
        <xdr:cNvPr id="1960671" name="圖表 3">
          <a:extLst>
            <a:ext uri="{FF2B5EF4-FFF2-40B4-BE49-F238E27FC236}">
              <a16:creationId xmlns:a16="http://schemas.microsoft.com/office/drawing/2014/main" id="{6C7FC78F-6DDC-9C19-33FC-D091C63F4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0.06875</cdr:x>
      <cdr:y>0.51084</cdr:y>
    </cdr:from>
    <cdr:to>
      <cdr:x>0.15625</cdr:x>
      <cdr:y>0.58204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314325" y="1571626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0.065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0.1567</cdr:x>
      <cdr:y>0.58283</cdr:y>
    </cdr:from>
    <cdr:to>
      <cdr:x>0.2442</cdr:x>
      <cdr:y>0.65428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717550" y="1793875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-0.070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0.23611</cdr:x>
      <cdr:y>0.54495</cdr:y>
    </cdr:from>
    <cdr:to>
      <cdr:x>0.32337</cdr:x>
      <cdr:y>0.61616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079500" y="1679575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0.046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0.34004</cdr:x>
      <cdr:y>0.59163</cdr:y>
    </cdr:from>
    <cdr:to>
      <cdr:x>0.42754</cdr:x>
      <cdr:y>0.66236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555750" y="1822450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0.160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0.41736</cdr:x>
      <cdr:y>0.20537</cdr:y>
    </cdr:from>
    <cdr:to>
      <cdr:x>0.50486</cdr:x>
      <cdr:y>0.27657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1908175" y="631825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0.342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0.60903</cdr:x>
      <cdr:y>0.10939</cdr:y>
    </cdr:from>
    <cdr:to>
      <cdr:x>0.69653</cdr:x>
      <cdr:y>0.1806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2784475" y="336550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-0.450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0.68979</cdr:x>
      <cdr:y>0.59449</cdr:y>
    </cdr:from>
    <cdr:to>
      <cdr:x>0.77754</cdr:x>
      <cdr:y>0.66546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3155950" y="1831975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-0.004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57.xml><?xml version="1.0" encoding="utf-8"?>
<c:userShapes xmlns:c="http://schemas.openxmlformats.org/drawingml/2006/chart">
  <cdr:relSizeAnchor xmlns:cdr="http://schemas.openxmlformats.org/drawingml/2006/chartDrawing">
    <cdr:from>
      <cdr:x>0.06778</cdr:x>
      <cdr:y>0.59646</cdr:y>
    </cdr:from>
    <cdr:to>
      <cdr:x>0.15122</cdr:x>
      <cdr:y>0.67016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309880" y="1787921"/>
          <a:ext cx="381487" cy="220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0.900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0.10435</cdr:x>
      <cdr:y>0.72061</cdr:y>
    </cdr:from>
    <cdr:to>
      <cdr:x>0.18779</cdr:x>
      <cdr:y>0.79432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477078" y="2160426"/>
          <a:ext cx="381487" cy="220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0.223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0.15441</cdr:x>
      <cdr:y>0.59094</cdr:y>
    </cdr:from>
    <cdr:to>
      <cdr:x>0.23785</cdr:x>
      <cdr:y>0.66464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705952" y="1772059"/>
          <a:ext cx="381488" cy="220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0.740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0.23618</cdr:x>
      <cdr:y>0.56585</cdr:y>
    </cdr:from>
    <cdr:to>
      <cdr:x>0.31962</cdr:x>
      <cdr:y>0.63931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079804" y="1695908"/>
          <a:ext cx="381488" cy="220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0.264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0.29459</cdr:x>
      <cdr:y>0.55065</cdr:y>
    </cdr:from>
    <cdr:to>
      <cdr:x>0.37803</cdr:x>
      <cdr:y>0.62411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1346855" y="1650218"/>
          <a:ext cx="381488" cy="220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0.895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0.39805</cdr:x>
      <cdr:y>0.40577</cdr:y>
    </cdr:from>
    <cdr:to>
      <cdr:x>0.48149</cdr:x>
      <cdr:y>0.47924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1819874" y="1216130"/>
          <a:ext cx="381488" cy="2208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1.530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0.45646</cdr:x>
      <cdr:y>0.24568</cdr:y>
    </cdr:from>
    <cdr:to>
      <cdr:x>0.5399</cdr:x>
      <cdr:y>0.3194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086924" y="736382"/>
          <a:ext cx="381488" cy="220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2.475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0.5716</cdr:x>
      <cdr:y>0.1335</cdr:y>
    </cdr:from>
    <cdr:to>
      <cdr:x>0.65504</cdr:x>
      <cdr:y>0.20697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613345" y="401320"/>
          <a:ext cx="381487" cy="220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0.798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</c:userShapes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640080</xdr:colOff>
      <xdr:row>93</xdr:row>
      <xdr:rowOff>76200</xdr:rowOff>
    </xdr:from>
    <xdr:to>
      <xdr:col>20</xdr:col>
      <xdr:colOff>586740</xdr:colOff>
      <xdr:row>110</xdr:row>
      <xdr:rowOff>114300</xdr:rowOff>
    </xdr:to>
    <xdr:graphicFrame macro="">
      <xdr:nvGraphicFramePr>
        <xdr:cNvPr id="11918644" name="圖表 2">
          <a:extLst>
            <a:ext uri="{FF2B5EF4-FFF2-40B4-BE49-F238E27FC236}">
              <a16:creationId xmlns:a16="http://schemas.microsoft.com/office/drawing/2014/main" id="{BF9B68A1-0D28-53CC-8861-96AEC7CD3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94</xdr:row>
      <xdr:rowOff>167640</xdr:rowOff>
    </xdr:from>
    <xdr:to>
      <xdr:col>13</xdr:col>
      <xdr:colOff>312420</xdr:colOff>
      <xdr:row>112</xdr:row>
      <xdr:rowOff>160020</xdr:rowOff>
    </xdr:to>
    <xdr:graphicFrame macro="">
      <xdr:nvGraphicFramePr>
        <xdr:cNvPr id="11918645" name="圖表 2">
          <a:extLst>
            <a:ext uri="{FF2B5EF4-FFF2-40B4-BE49-F238E27FC236}">
              <a16:creationId xmlns:a16="http://schemas.microsoft.com/office/drawing/2014/main" id="{7E857A15-5279-4B7B-296A-CC7ABA4E4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144780</xdr:colOff>
      <xdr:row>60</xdr:row>
      <xdr:rowOff>76200</xdr:rowOff>
    </xdr:from>
    <xdr:to>
      <xdr:col>36</xdr:col>
      <xdr:colOff>464820</xdr:colOff>
      <xdr:row>78</xdr:row>
      <xdr:rowOff>68580</xdr:rowOff>
    </xdr:to>
    <xdr:graphicFrame macro="">
      <xdr:nvGraphicFramePr>
        <xdr:cNvPr id="11918646" name="圖表 1">
          <a:extLst>
            <a:ext uri="{FF2B5EF4-FFF2-40B4-BE49-F238E27FC236}">
              <a16:creationId xmlns:a16="http://schemas.microsoft.com/office/drawing/2014/main" id="{EAFC755F-3D29-F0F0-3C75-9CC44BB50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0</xdr:colOff>
      <xdr:row>81</xdr:row>
      <xdr:rowOff>0</xdr:rowOff>
    </xdr:from>
    <xdr:to>
      <xdr:col>36</xdr:col>
      <xdr:colOff>312420</xdr:colOff>
      <xdr:row>98</xdr:row>
      <xdr:rowOff>160020</xdr:rowOff>
    </xdr:to>
    <xdr:graphicFrame macro="">
      <xdr:nvGraphicFramePr>
        <xdr:cNvPr id="11918647" name="圖表 4">
          <a:extLst>
            <a:ext uri="{FF2B5EF4-FFF2-40B4-BE49-F238E27FC236}">
              <a16:creationId xmlns:a16="http://schemas.microsoft.com/office/drawing/2014/main" id="{84154C23-25D9-A994-69D9-A8C93B526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0</xdr:colOff>
      <xdr:row>100</xdr:row>
      <xdr:rowOff>0</xdr:rowOff>
    </xdr:from>
    <xdr:to>
      <xdr:col>36</xdr:col>
      <xdr:colOff>312420</xdr:colOff>
      <xdr:row>117</xdr:row>
      <xdr:rowOff>160020</xdr:rowOff>
    </xdr:to>
    <xdr:graphicFrame macro="">
      <xdr:nvGraphicFramePr>
        <xdr:cNvPr id="11918648" name="圖表 5">
          <a:extLst>
            <a:ext uri="{FF2B5EF4-FFF2-40B4-BE49-F238E27FC236}">
              <a16:creationId xmlns:a16="http://schemas.microsoft.com/office/drawing/2014/main" id="{0E75CBD2-6390-F8B9-4054-3BAC5AC19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0.06875</cdr:x>
      <cdr:y>0.54947</cdr:y>
    </cdr:from>
    <cdr:to>
      <cdr:x>0.15625</cdr:x>
      <cdr:y>0.62883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314325" y="1571626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0.065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0.1567</cdr:x>
      <cdr:y>0.62866</cdr:y>
    </cdr:from>
    <cdr:to>
      <cdr:x>0.24228</cdr:x>
      <cdr:y>0.70955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717550" y="1793875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-0.070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0.23611</cdr:x>
      <cdr:y>0.58766</cdr:y>
    </cdr:from>
    <cdr:to>
      <cdr:x>0.32241</cdr:x>
      <cdr:y>0.66607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079500" y="1679575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0.046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0.33692</cdr:x>
      <cdr:y>0.63962</cdr:y>
    </cdr:from>
    <cdr:to>
      <cdr:x>0.42202</cdr:x>
      <cdr:y>0.7181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555750" y="1822450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0.160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0.41712</cdr:x>
      <cdr:y>0.20585</cdr:y>
    </cdr:from>
    <cdr:to>
      <cdr:x>0.50462</cdr:x>
      <cdr:y>0.27754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1908175" y="631825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0.342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0.60903</cdr:x>
      <cdr:y>0.10939</cdr:y>
    </cdr:from>
    <cdr:to>
      <cdr:x>0.69653</cdr:x>
      <cdr:y>0.1806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2784475" y="336550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-0.450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0.67952</cdr:x>
      <cdr:y>0.6432</cdr:y>
    </cdr:from>
    <cdr:to>
      <cdr:x>0.76727</cdr:x>
      <cdr:y>0.7207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3155950" y="1831975"/>
          <a:ext cx="4000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0.023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0.05966</cdr:x>
      <cdr:y>0.64517</cdr:y>
    </cdr:from>
    <cdr:to>
      <cdr:x>0.1431</cdr:x>
      <cdr:y>0.72534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72415" y="1796416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0.900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0.09623</cdr:x>
      <cdr:y>0.7806</cdr:y>
    </cdr:from>
    <cdr:to>
      <cdr:x>0.17967</cdr:x>
      <cdr:y>0.85662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439420" y="216916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0.223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0.14629</cdr:x>
      <cdr:y>0.63846</cdr:y>
    </cdr:from>
    <cdr:to>
      <cdr:x>0.22973</cdr:x>
      <cdr:y>0.72031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668020" y="17805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0.740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0.22806</cdr:x>
      <cdr:y>0.61028</cdr:y>
    </cdr:from>
    <cdr:to>
      <cdr:x>0.3115</cdr:x>
      <cdr:y>0.69134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041400" y="17043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0.264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0.28647</cdr:x>
      <cdr:y>0.59246</cdr:y>
    </cdr:from>
    <cdr:to>
      <cdr:x>0.36991</cdr:x>
      <cdr:y>0.67567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1308100" y="165862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0.895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0.38993</cdr:x>
      <cdr:y>0.4324</cdr:y>
    </cdr:from>
    <cdr:to>
      <cdr:x>0.47337</cdr:x>
      <cdr:y>0.51418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1780540" y="122428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1.530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0.44834</cdr:x>
      <cdr:y>0.24974</cdr:y>
    </cdr:from>
    <cdr:to>
      <cdr:x>0.53178</cdr:x>
      <cdr:y>0.32459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047240" y="74422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2.475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0.56348</cdr:x>
      <cdr:y>0.13578</cdr:y>
    </cdr:from>
    <cdr:to>
      <cdr:x>0.64692</cdr:x>
      <cdr:y>0.20915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3020" y="4089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0.823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0.05966</cdr:x>
      <cdr:y>0.64517</cdr:y>
    </cdr:from>
    <cdr:to>
      <cdr:x>0.1431</cdr:x>
      <cdr:y>0.72534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72415" y="1796416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0.900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0.09623</cdr:x>
      <cdr:y>0.7806</cdr:y>
    </cdr:from>
    <cdr:to>
      <cdr:x>0.17967</cdr:x>
      <cdr:y>0.85662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439420" y="216916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0.223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0.14629</cdr:x>
      <cdr:y>0.63846</cdr:y>
    </cdr:from>
    <cdr:to>
      <cdr:x>0.22973</cdr:x>
      <cdr:y>0.72031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668020" y="17805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0.740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0.22806</cdr:x>
      <cdr:y>0.61028</cdr:y>
    </cdr:from>
    <cdr:to>
      <cdr:x>0.3115</cdr:x>
      <cdr:y>0.69134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041400" y="17043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0.264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0.28647</cdr:x>
      <cdr:y>0.59246</cdr:y>
    </cdr:from>
    <cdr:to>
      <cdr:x>0.36991</cdr:x>
      <cdr:y>0.67543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1308100" y="165862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0.895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0.38993</cdr:x>
      <cdr:y>0.4324</cdr:y>
    </cdr:from>
    <cdr:to>
      <cdr:x>0.47337</cdr:x>
      <cdr:y>0.51418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1780540" y="122428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1.530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0.44834</cdr:x>
      <cdr:y>0.24974</cdr:y>
    </cdr:from>
    <cdr:to>
      <cdr:x>0.53178</cdr:x>
      <cdr:y>0.32459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047240" y="74422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2.475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0.56348</cdr:x>
      <cdr:y>0.13578</cdr:y>
    </cdr:from>
    <cdr:to>
      <cdr:x>0.64692</cdr:x>
      <cdr:y>0.20915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3020" y="4089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0.823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</c:userShapes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0.05966</cdr:x>
      <cdr:y>0.64517</cdr:y>
    </cdr:from>
    <cdr:to>
      <cdr:x>0.1431</cdr:x>
      <cdr:y>0.72534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272415" y="1796416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0.900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0.09623</cdr:x>
      <cdr:y>0.7806</cdr:y>
    </cdr:from>
    <cdr:to>
      <cdr:x>0.17967</cdr:x>
      <cdr:y>0.85662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439420" y="216916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0.223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0.14629</cdr:x>
      <cdr:y>0.63846</cdr:y>
    </cdr:from>
    <cdr:to>
      <cdr:x>0.22973</cdr:x>
      <cdr:y>0.72031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668020" y="17805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/>
              </a:solidFill>
            </a:rPr>
            <a:t>0.740</a:t>
          </a:r>
          <a:endParaRPr lang="zh-TW" altLang="en-US" sz="8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0.22806</cdr:x>
      <cdr:y>0.61028</cdr:y>
    </cdr:from>
    <cdr:to>
      <cdr:x>0.3115</cdr:x>
      <cdr:y>0.69134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041400" y="17043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0.264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0.28647</cdr:x>
      <cdr:y>0.59246</cdr:y>
    </cdr:from>
    <cdr:to>
      <cdr:x>0.36991</cdr:x>
      <cdr:y>0.67543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1308100" y="165862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0.895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0.38993</cdr:x>
      <cdr:y>0.4324</cdr:y>
    </cdr:from>
    <cdr:to>
      <cdr:x>0.47337</cdr:x>
      <cdr:y>0.51418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1780540" y="122428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1.530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0.44834</cdr:x>
      <cdr:y>0.24974</cdr:y>
    </cdr:from>
    <cdr:to>
      <cdr:x>0.53178</cdr:x>
      <cdr:y>0.32459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047240" y="74422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2.475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0.56348</cdr:x>
      <cdr:y>0.13578</cdr:y>
    </cdr:from>
    <cdr:to>
      <cdr:x>0.64692</cdr:x>
      <cdr:y>0.20915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2573020" y="408940"/>
          <a:ext cx="3810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0.823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105</xdr:row>
      <xdr:rowOff>22860</xdr:rowOff>
    </xdr:from>
    <xdr:to>
      <xdr:col>25</xdr:col>
      <xdr:colOff>327660</xdr:colOff>
      <xdr:row>122</xdr:row>
      <xdr:rowOff>129540</xdr:rowOff>
    </xdr:to>
    <xdr:graphicFrame macro="">
      <xdr:nvGraphicFramePr>
        <xdr:cNvPr id="1272086" name="圖表 2">
          <a:extLst>
            <a:ext uri="{FF2B5EF4-FFF2-40B4-BE49-F238E27FC236}">
              <a16:creationId xmlns:a16="http://schemas.microsoft.com/office/drawing/2014/main" id="{F47F06FF-0F47-B373-207F-77A7521B7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103</xdr:row>
      <xdr:rowOff>0</xdr:rowOff>
    </xdr:from>
    <xdr:to>
      <xdr:col>21</xdr:col>
      <xdr:colOff>342900</xdr:colOff>
      <xdr:row>120</xdr:row>
      <xdr:rowOff>106680</xdr:rowOff>
    </xdr:to>
    <xdr:graphicFrame macro="">
      <xdr:nvGraphicFramePr>
        <xdr:cNvPr id="956994" name="圖表 2">
          <a:extLst>
            <a:ext uri="{FF2B5EF4-FFF2-40B4-BE49-F238E27FC236}">
              <a16:creationId xmlns:a16="http://schemas.microsoft.com/office/drawing/2014/main" id="{A29F9E63-D0D1-A8C0-41B8-89DD7CAA6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579120</xdr:colOff>
      <xdr:row>51</xdr:row>
      <xdr:rowOff>106680</xdr:rowOff>
    </xdr:from>
    <xdr:to>
      <xdr:col>15</xdr:col>
      <xdr:colOff>411480</xdr:colOff>
      <xdr:row>69</xdr:row>
      <xdr:rowOff>129540</xdr:rowOff>
    </xdr:to>
    <xdr:graphicFrame macro="">
      <xdr:nvGraphicFramePr>
        <xdr:cNvPr id="956995" name="圖表 1">
          <a:extLst>
            <a:ext uri="{FF2B5EF4-FFF2-40B4-BE49-F238E27FC236}">
              <a16:creationId xmlns:a16="http://schemas.microsoft.com/office/drawing/2014/main" id="{3B6D75BF-317F-9FA2-F1A1-4E59962EE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5.xml><?xml version="1.0" encoding="utf-8"?>
<c:userShapes xmlns:c="http://schemas.openxmlformats.org/drawingml/2006/chart">
  <cdr:relSizeAnchor xmlns:cdr="http://schemas.openxmlformats.org/drawingml/2006/chartDrawing">
    <cdr:from>
      <cdr:x>0.07333</cdr:x>
      <cdr:y>0.60385</cdr:y>
    </cdr:from>
    <cdr:to>
      <cdr:x>0.155</cdr:x>
      <cdr:y>0.68749</cdr:y>
    </cdr:to>
    <cdr:sp macro="" textlink="">
      <cdr:nvSpPr>
        <cdr:cNvPr id="2" name="文字方塊 1"/>
        <cdr:cNvSpPr txBox="1"/>
      </cdr:nvSpPr>
      <cdr:spPr>
        <a:xfrm xmlns:a="http://schemas.openxmlformats.org/drawingml/2006/main">
          <a:off x="335280" y="1619250"/>
          <a:ext cx="37338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800">
              <a:solidFill>
                <a:schemeClr val="accent1"/>
              </a:solidFill>
            </a:rPr>
            <a:t>0.113</a:t>
          </a:r>
          <a:endParaRPr lang="zh-TW" altLang="en-US" sz="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0.19611</cdr:x>
      <cdr:y>0.59282</cdr:y>
    </cdr:from>
    <cdr:to>
      <cdr:x>0.27778</cdr:x>
      <cdr:y>0.67645</cdr:y>
    </cdr:to>
    <cdr:sp macro="" textlink="">
      <cdr:nvSpPr>
        <cdr:cNvPr id="3" name="文字方塊 1"/>
        <cdr:cNvSpPr txBox="1"/>
      </cdr:nvSpPr>
      <cdr:spPr>
        <a:xfrm xmlns:a="http://schemas.openxmlformats.org/drawingml/2006/main">
          <a:off x="896620" y="1590040"/>
          <a:ext cx="37338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/>
              </a:solidFill>
            </a:rPr>
            <a:t>0.078</a:t>
          </a:r>
          <a:endParaRPr lang="zh-TW" altLang="en-US" sz="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0.30611</cdr:x>
      <cdr:y>0.6471</cdr:y>
    </cdr:from>
    <cdr:to>
      <cdr:x>0.38442</cdr:x>
      <cdr:y>0.73198</cdr:y>
    </cdr:to>
    <cdr:sp macro="" textlink="">
      <cdr:nvSpPr>
        <cdr:cNvPr id="4" name="文字方塊 1"/>
        <cdr:cNvSpPr txBox="1"/>
      </cdr:nvSpPr>
      <cdr:spPr>
        <a:xfrm xmlns:a="http://schemas.openxmlformats.org/drawingml/2006/main">
          <a:off x="1399540" y="1734820"/>
          <a:ext cx="37338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3">
                  <a:lumMod val="75000"/>
                </a:schemeClr>
              </a:solidFill>
            </a:rPr>
            <a:t>-0.072</a:t>
          </a:r>
          <a:endParaRPr lang="zh-TW" altLang="en-US" sz="800">
            <a:solidFill>
              <a:schemeClr val="accent3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0.37536</cdr:x>
      <cdr:y>0.61572</cdr:y>
    </cdr:from>
    <cdr:to>
      <cdr:x>0.45052</cdr:x>
      <cdr:y>0.70032</cdr:y>
    </cdr:to>
    <cdr:sp macro="" textlink="">
      <cdr:nvSpPr>
        <cdr:cNvPr id="5" name="文字方塊 1"/>
        <cdr:cNvSpPr txBox="1"/>
      </cdr:nvSpPr>
      <cdr:spPr>
        <a:xfrm xmlns:a="http://schemas.openxmlformats.org/drawingml/2006/main">
          <a:off x="1734820" y="1651000"/>
          <a:ext cx="37338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4"/>
              </a:solidFill>
            </a:rPr>
            <a:t>0.046</a:t>
          </a:r>
          <a:endParaRPr lang="zh-TW" altLang="en-US" sz="800">
            <a:solidFill>
              <a:schemeClr val="accent4"/>
            </a:solidFill>
          </a:endParaRPr>
        </a:p>
      </cdr:txBody>
    </cdr:sp>
  </cdr:relSizeAnchor>
  <cdr:relSizeAnchor xmlns:cdr="http://schemas.openxmlformats.org/drawingml/2006/chartDrawing">
    <cdr:from>
      <cdr:x>0.43769</cdr:x>
      <cdr:y>0.62766</cdr:y>
    </cdr:from>
    <cdr:to>
      <cdr:x>0.51735</cdr:x>
      <cdr:y>0.71129</cdr:y>
    </cdr:to>
    <cdr:sp macro="" textlink="">
      <cdr:nvSpPr>
        <cdr:cNvPr id="6" name="文字方塊 1"/>
        <cdr:cNvSpPr txBox="1"/>
      </cdr:nvSpPr>
      <cdr:spPr>
        <a:xfrm xmlns:a="http://schemas.openxmlformats.org/drawingml/2006/main">
          <a:off x="2047240" y="1681480"/>
          <a:ext cx="37338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5"/>
              </a:solidFill>
            </a:rPr>
            <a:t>0.160</a:t>
          </a:r>
          <a:endParaRPr lang="zh-TW" altLang="en-US" sz="800">
            <a:solidFill>
              <a:schemeClr val="accent5"/>
            </a:solidFill>
          </a:endParaRPr>
        </a:p>
      </cdr:txBody>
    </cdr:sp>
  </cdr:relSizeAnchor>
  <cdr:relSizeAnchor xmlns:cdr="http://schemas.openxmlformats.org/drawingml/2006/chartDrawing">
    <cdr:from>
      <cdr:x>0.49444</cdr:x>
      <cdr:y>0.13433</cdr:y>
    </cdr:from>
    <cdr:to>
      <cdr:x>0.57611</cdr:x>
      <cdr:y>0.20693</cdr:y>
    </cdr:to>
    <cdr:sp macro="" textlink="">
      <cdr:nvSpPr>
        <cdr:cNvPr id="7" name="文字方塊 1"/>
        <cdr:cNvSpPr txBox="1"/>
      </cdr:nvSpPr>
      <cdr:spPr>
        <a:xfrm xmlns:a="http://schemas.openxmlformats.org/drawingml/2006/main">
          <a:off x="2260600" y="408940"/>
          <a:ext cx="37338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6"/>
              </a:solidFill>
            </a:rPr>
            <a:t>0.342</a:t>
          </a:r>
          <a:endParaRPr lang="zh-TW" altLang="en-US" sz="8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0.65278</cdr:x>
      <cdr:y>0.08678</cdr:y>
    </cdr:from>
    <cdr:to>
      <cdr:x>0.73</cdr:x>
      <cdr:y>0.16646</cdr:y>
    </cdr:to>
    <cdr:sp macro="" textlink="">
      <cdr:nvSpPr>
        <cdr:cNvPr id="8" name="文字方塊 1"/>
        <cdr:cNvSpPr txBox="1"/>
      </cdr:nvSpPr>
      <cdr:spPr>
        <a:xfrm xmlns:a="http://schemas.openxmlformats.org/drawingml/2006/main">
          <a:off x="2984500" y="264160"/>
          <a:ext cx="353060" cy="2425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1">
                  <a:lumMod val="50000"/>
                </a:schemeClr>
              </a:solidFill>
            </a:rPr>
            <a:t>-0.450</a:t>
          </a:r>
          <a:endParaRPr lang="zh-TW" altLang="en-US" sz="800">
            <a:solidFill>
              <a:schemeClr val="accent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0.65644</cdr:x>
      <cdr:y>0.68039</cdr:y>
    </cdr:from>
    <cdr:to>
      <cdr:x>0.73435</cdr:x>
      <cdr:y>0.7654</cdr:y>
    </cdr:to>
    <cdr:sp macro="" textlink="">
      <cdr:nvSpPr>
        <cdr:cNvPr id="9" name="文字方塊 1"/>
        <cdr:cNvSpPr txBox="1"/>
      </cdr:nvSpPr>
      <cdr:spPr>
        <a:xfrm xmlns:a="http://schemas.openxmlformats.org/drawingml/2006/main">
          <a:off x="3075940" y="1818640"/>
          <a:ext cx="37338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800">
              <a:solidFill>
                <a:schemeClr val="accent2">
                  <a:lumMod val="50000"/>
                </a:schemeClr>
              </a:solidFill>
            </a:rPr>
            <a:t>0.107</a:t>
          </a:r>
          <a:endParaRPr lang="zh-TW" altLang="en-US" sz="800">
            <a:solidFill>
              <a:schemeClr val="accent2">
                <a:lumMod val="50000"/>
              </a:schemeClr>
            </a:solidFill>
          </a:endParaRPr>
        </a:p>
      </cdr:txBody>
    </cdr:sp>
  </cdr:relSizeAnchor>
</c:userShapes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94</xdr:row>
      <xdr:rowOff>0</xdr:rowOff>
    </xdr:from>
    <xdr:to>
      <xdr:col>20</xdr:col>
      <xdr:colOff>342900</xdr:colOff>
      <xdr:row>111</xdr:row>
      <xdr:rowOff>106680</xdr:rowOff>
    </xdr:to>
    <xdr:graphicFrame macro="">
      <xdr:nvGraphicFramePr>
        <xdr:cNvPr id="727342" name="圖表 2">
          <a:extLst>
            <a:ext uri="{FF2B5EF4-FFF2-40B4-BE49-F238E27FC236}">
              <a16:creationId xmlns:a16="http://schemas.microsoft.com/office/drawing/2014/main" id="{D050C456-0D1E-6C21-FF3B-9E2CDB25D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358140</xdr:colOff>
      <xdr:row>23</xdr:row>
      <xdr:rowOff>121920</xdr:rowOff>
    </xdr:from>
    <xdr:to>
      <xdr:col>32</xdr:col>
      <xdr:colOff>76200</xdr:colOff>
      <xdr:row>41</xdr:row>
      <xdr:rowOff>53340</xdr:rowOff>
    </xdr:to>
    <xdr:graphicFrame macro="">
      <xdr:nvGraphicFramePr>
        <xdr:cNvPr id="521126" name="圖表 1">
          <a:extLst>
            <a:ext uri="{FF2B5EF4-FFF2-40B4-BE49-F238E27FC236}">
              <a16:creationId xmlns:a16="http://schemas.microsoft.com/office/drawing/2014/main" id="{E6966278-F1D9-BA4A-E6CD-04C1D7423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101</xdr:row>
      <xdr:rowOff>0</xdr:rowOff>
    </xdr:from>
    <xdr:to>
      <xdr:col>27</xdr:col>
      <xdr:colOff>327660</xdr:colOff>
      <xdr:row>118</xdr:row>
      <xdr:rowOff>106680</xdr:rowOff>
    </xdr:to>
    <xdr:graphicFrame macro="">
      <xdr:nvGraphicFramePr>
        <xdr:cNvPr id="521127" name="圖表 1">
          <a:extLst>
            <a:ext uri="{FF2B5EF4-FFF2-40B4-BE49-F238E27FC236}">
              <a16:creationId xmlns:a16="http://schemas.microsoft.com/office/drawing/2014/main" id="{13A68AD2-4429-8645-D1B7-A687C34D5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117</xdr:row>
      <xdr:rowOff>38100</xdr:rowOff>
    </xdr:from>
    <xdr:to>
      <xdr:col>17</xdr:col>
      <xdr:colOff>68580</xdr:colOff>
      <xdr:row>134</xdr:row>
      <xdr:rowOff>144780</xdr:rowOff>
    </xdr:to>
    <xdr:graphicFrame macro="">
      <xdr:nvGraphicFramePr>
        <xdr:cNvPr id="521128" name="圖表 1">
          <a:extLst>
            <a:ext uri="{FF2B5EF4-FFF2-40B4-BE49-F238E27FC236}">
              <a16:creationId xmlns:a16="http://schemas.microsoft.com/office/drawing/2014/main" id="{FF780E8C-8F45-9EFB-52B9-AC7621A6A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33</xdr:row>
      <xdr:rowOff>0</xdr:rowOff>
    </xdr:from>
    <xdr:to>
      <xdr:col>15</xdr:col>
      <xdr:colOff>342900</xdr:colOff>
      <xdr:row>50</xdr:row>
      <xdr:rowOff>99060</xdr:rowOff>
    </xdr:to>
    <xdr:graphicFrame macro="">
      <xdr:nvGraphicFramePr>
        <xdr:cNvPr id="435136" name="圖表 1">
          <a:extLst>
            <a:ext uri="{FF2B5EF4-FFF2-40B4-BE49-F238E27FC236}">
              <a16:creationId xmlns:a16="http://schemas.microsoft.com/office/drawing/2014/main" id="{030243A9-F539-B715-F6C8-C80419BA5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0</xdr:colOff>
      <xdr:row>30</xdr:row>
      <xdr:rowOff>0</xdr:rowOff>
    </xdr:from>
    <xdr:ext cx="318052" cy="604064"/>
    <xdr:pic>
      <xdr:nvPicPr>
        <xdr:cNvPr id="3" name="圖片 2">
          <a:extLst>
            <a:ext uri="{FF2B5EF4-FFF2-40B4-BE49-F238E27FC236}">
              <a16:creationId xmlns:a16="http://schemas.microsoft.com/office/drawing/2014/main" id="{58D55F7F-4FF6-8C86-E461-6FE2EA8D0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32720" y="5036820"/>
          <a:ext cx="318052" cy="604064"/>
        </a:xfrm>
        <a:prstGeom prst="ellipse">
          <a:avLst/>
        </a:prstGeom>
      </xdr:spPr>
    </xdr:pic>
    <xdr:clientData/>
  </xdr:oneCellAnchor>
  <xdr:oneCellAnchor>
    <xdr:from>
      <xdr:col>12</xdr:col>
      <xdr:colOff>295138</xdr:colOff>
      <xdr:row>30</xdr:row>
      <xdr:rowOff>42220</xdr:rowOff>
    </xdr:from>
    <xdr:ext cx="1172116" cy="580287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B7268BBF-DE67-E01A-8334-2B9CF72F97C6}"/>
            </a:ext>
          </a:extLst>
        </xdr:cNvPr>
        <xdr:cNvSpPr txBox="1"/>
      </xdr:nvSpPr>
      <xdr:spPr>
        <a:xfrm>
          <a:off x="10825978" y="5079040"/>
          <a:ext cx="1172116" cy="580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solidFill>
                <a:schemeClr val="accent5"/>
              </a:solidFill>
              <a:latin typeface="源泉圓體 M" panose="020B0600000000000000" pitchFamily="34" charset="-120"/>
              <a:ea typeface="源泉圓體 M" panose="020B0600000000000000" pitchFamily="34" charset="-120"/>
            </a:rPr>
            <a:t>李玫郁的讀書會</a:t>
          </a:r>
          <a:endParaRPr lang="en-US" altLang="zh-TW" sz="1100">
            <a:solidFill>
              <a:schemeClr val="accent5"/>
            </a:solidFill>
            <a:latin typeface="源泉圓體 M" panose="020B0600000000000000" pitchFamily="34" charset="-120"/>
            <a:ea typeface="源泉圓體 M" panose="020B0600000000000000" pitchFamily="34" charset="-120"/>
          </a:endParaRPr>
        </a:p>
        <a:p>
          <a:r>
            <a:rPr lang="en-US" altLang="zh-TW" sz="1100">
              <a:solidFill>
                <a:schemeClr val="accent5"/>
              </a:solidFill>
              <a:latin typeface="源泉圓體 M" panose="020B0600000000000000" pitchFamily="34" charset="-120"/>
              <a:ea typeface="源泉圓體 M" panose="020B0600000000000000" pitchFamily="34" charset="-120"/>
            </a:rPr>
            <a:t>meiyulee.tw</a:t>
          </a:r>
          <a:endParaRPr lang="zh-TW" altLang="en-US" sz="1100">
            <a:solidFill>
              <a:schemeClr val="accent5"/>
            </a:solidFill>
            <a:latin typeface="源泉圓體 M" panose="020B0600000000000000" pitchFamily="34" charset="-120"/>
            <a:ea typeface="源泉圓體 M" panose="020B0600000000000000" pitchFamily="34" charset="-120"/>
          </a:endParaRPr>
        </a:p>
      </xdr:txBody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24</xdr:col>
      <xdr:colOff>327660</xdr:colOff>
      <xdr:row>28</xdr:row>
      <xdr:rowOff>91440</xdr:rowOff>
    </xdr:to>
    <xdr:graphicFrame macro="">
      <xdr:nvGraphicFramePr>
        <xdr:cNvPr id="367944" name="圖表 1">
          <a:extLst>
            <a:ext uri="{FF2B5EF4-FFF2-40B4-BE49-F238E27FC236}">
              <a16:creationId xmlns:a16="http://schemas.microsoft.com/office/drawing/2014/main" id="{C8808261-F019-CFF5-600E-939CB92F0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358140</xdr:colOff>
      <xdr:row>21</xdr:row>
      <xdr:rowOff>22860</xdr:rowOff>
    </xdr:from>
    <xdr:to>
      <xdr:col>24</xdr:col>
      <xdr:colOff>434340</xdr:colOff>
      <xdr:row>38</xdr:row>
      <xdr:rowOff>160020</xdr:rowOff>
    </xdr:to>
    <xdr:pic>
      <xdr:nvPicPr>
        <xdr:cNvPr id="7679603" name="圖片 2">
          <a:extLst>
            <a:ext uri="{FF2B5EF4-FFF2-40B4-BE49-F238E27FC236}">
              <a16:creationId xmlns:a16="http://schemas.microsoft.com/office/drawing/2014/main" id="{2E45E35F-7DB3-47DF-B6F0-60010741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0280" y="3543300"/>
          <a:ext cx="4953000" cy="3002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510540</xdr:colOff>
      <xdr:row>22</xdr:row>
      <xdr:rowOff>7620</xdr:rowOff>
    </xdr:from>
    <xdr:to>
      <xdr:col>24</xdr:col>
      <xdr:colOff>586740</xdr:colOff>
      <xdr:row>39</xdr:row>
      <xdr:rowOff>137160</xdr:rowOff>
    </xdr:to>
    <xdr:pic>
      <xdr:nvPicPr>
        <xdr:cNvPr id="7679604" name="圖片 4">
          <a:extLst>
            <a:ext uri="{FF2B5EF4-FFF2-40B4-BE49-F238E27FC236}">
              <a16:creationId xmlns:a16="http://schemas.microsoft.com/office/drawing/2014/main" id="{BF511D8E-9504-DB26-CCE8-58CBB101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680" y="3695700"/>
          <a:ext cx="4953000" cy="299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49</xdr:col>
      <xdr:colOff>76200</xdr:colOff>
      <xdr:row>39</xdr:row>
      <xdr:rowOff>137160</xdr:rowOff>
    </xdr:to>
    <xdr:pic>
      <xdr:nvPicPr>
        <xdr:cNvPr id="7679605" name="圖片 6">
          <a:extLst>
            <a:ext uri="{FF2B5EF4-FFF2-40B4-BE49-F238E27FC236}">
              <a16:creationId xmlns:a16="http://schemas.microsoft.com/office/drawing/2014/main" id="{0FFD59C7-1498-AFE9-61FD-6852C0BC5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62080" y="3688080"/>
          <a:ext cx="4953000" cy="3002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152400</xdr:colOff>
      <xdr:row>22</xdr:row>
      <xdr:rowOff>152400</xdr:rowOff>
    </xdr:from>
    <xdr:to>
      <xdr:col>49</xdr:col>
      <xdr:colOff>228600</xdr:colOff>
      <xdr:row>40</xdr:row>
      <xdr:rowOff>114300</xdr:rowOff>
    </xdr:to>
    <xdr:pic>
      <xdr:nvPicPr>
        <xdr:cNvPr id="7679606" name="圖片 8">
          <a:extLst>
            <a:ext uri="{FF2B5EF4-FFF2-40B4-BE49-F238E27FC236}">
              <a16:creationId xmlns:a16="http://schemas.microsoft.com/office/drawing/2014/main" id="{978EAA52-1222-A160-C03A-8BE0E1CE9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14480" y="3840480"/>
          <a:ext cx="4953000" cy="299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0</xdr:colOff>
      <xdr:row>42</xdr:row>
      <xdr:rowOff>0</xdr:rowOff>
    </xdr:from>
    <xdr:to>
      <xdr:col>23</xdr:col>
      <xdr:colOff>327660</xdr:colOff>
      <xdr:row>59</xdr:row>
      <xdr:rowOff>91440</xdr:rowOff>
    </xdr:to>
    <xdr:graphicFrame macro="">
      <xdr:nvGraphicFramePr>
        <xdr:cNvPr id="7679607" name="圖表 1">
          <a:extLst>
            <a:ext uri="{FF2B5EF4-FFF2-40B4-BE49-F238E27FC236}">
              <a16:creationId xmlns:a16="http://schemas.microsoft.com/office/drawing/2014/main" id="{23C2D6A1-4022-11DF-A466-281E1507C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24</xdr:row>
      <xdr:rowOff>0</xdr:rowOff>
    </xdr:from>
    <xdr:to>
      <xdr:col>21</xdr:col>
      <xdr:colOff>304800</xdr:colOff>
      <xdr:row>41</xdr:row>
      <xdr:rowOff>99060</xdr:rowOff>
    </xdr:to>
    <xdr:graphicFrame macro="">
      <xdr:nvGraphicFramePr>
        <xdr:cNvPr id="221167" name="圖表 1">
          <a:extLst>
            <a:ext uri="{FF2B5EF4-FFF2-40B4-BE49-F238E27FC236}">
              <a16:creationId xmlns:a16="http://schemas.microsoft.com/office/drawing/2014/main" id="{30A47D71-4B32-AAC0-2625-B45CB3D68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30480</xdr:colOff>
      <xdr:row>7</xdr:row>
      <xdr:rowOff>68580</xdr:rowOff>
    </xdr:from>
    <xdr:to>
      <xdr:col>32</xdr:col>
      <xdr:colOff>76200</xdr:colOff>
      <xdr:row>25</xdr:row>
      <xdr:rowOff>53340</xdr:rowOff>
    </xdr:to>
    <xdr:pic>
      <xdr:nvPicPr>
        <xdr:cNvPr id="221168" name="圖片 3">
          <a:extLst>
            <a:ext uri="{FF2B5EF4-FFF2-40B4-BE49-F238E27FC236}">
              <a16:creationId xmlns:a16="http://schemas.microsoft.com/office/drawing/2014/main" id="{327EF81B-156F-2CC1-A187-6EAFA9C90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8380" y="1249680"/>
          <a:ext cx="4922520" cy="3002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175260</xdr:colOff>
      <xdr:row>8</xdr:row>
      <xdr:rowOff>45720</xdr:rowOff>
    </xdr:from>
    <xdr:to>
      <xdr:col>32</xdr:col>
      <xdr:colOff>220980</xdr:colOff>
      <xdr:row>26</xdr:row>
      <xdr:rowOff>38100</xdr:rowOff>
    </xdr:to>
    <xdr:pic>
      <xdr:nvPicPr>
        <xdr:cNvPr id="221169" name="圖片 5">
          <a:extLst>
            <a:ext uri="{FF2B5EF4-FFF2-40B4-BE49-F238E27FC236}">
              <a16:creationId xmlns:a16="http://schemas.microsoft.com/office/drawing/2014/main" id="{FAE1EAA6-92BD-2BE3-4B16-72D118AFF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3160" y="1394460"/>
          <a:ext cx="4922520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40</xdr:row>
      <xdr:rowOff>106680</xdr:rowOff>
    </xdr:from>
    <xdr:to>
      <xdr:col>19</xdr:col>
      <xdr:colOff>182880</xdr:colOff>
      <xdr:row>58</xdr:row>
      <xdr:rowOff>38100</xdr:rowOff>
    </xdr:to>
    <xdr:graphicFrame macro="">
      <xdr:nvGraphicFramePr>
        <xdr:cNvPr id="141654" name="圖表 1">
          <a:extLst>
            <a:ext uri="{FF2B5EF4-FFF2-40B4-BE49-F238E27FC236}">
              <a16:creationId xmlns:a16="http://schemas.microsoft.com/office/drawing/2014/main" id="{9A7113B0-94CF-E763-F6A6-911AAAC00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304800</xdr:colOff>
      <xdr:row>19</xdr:row>
      <xdr:rowOff>167640</xdr:rowOff>
    </xdr:to>
    <xdr:graphicFrame macro="">
      <xdr:nvGraphicFramePr>
        <xdr:cNvPr id="52574" name="圖表 1">
          <a:extLst>
            <a:ext uri="{FF2B5EF4-FFF2-40B4-BE49-F238E27FC236}">
              <a16:creationId xmlns:a16="http://schemas.microsoft.com/office/drawing/2014/main" id="{2756FA8D-01E0-9466-3769-B3B3CFD7C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472440</xdr:colOff>
      <xdr:row>3</xdr:row>
      <xdr:rowOff>160020</xdr:rowOff>
    </xdr:from>
    <xdr:to>
      <xdr:col>18</xdr:col>
      <xdr:colOff>167640</xdr:colOff>
      <xdr:row>20</xdr:row>
      <xdr:rowOff>45720</xdr:rowOff>
    </xdr:to>
    <xdr:graphicFrame macro="">
      <xdr:nvGraphicFramePr>
        <xdr:cNvPr id="1383" name="圖表 1">
          <a:extLst>
            <a:ext uri="{FF2B5EF4-FFF2-40B4-BE49-F238E27FC236}">
              <a16:creationId xmlns:a16="http://schemas.microsoft.com/office/drawing/2014/main" id="{A0092A3F-5BA9-487A-430F-A729EB19D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304800</xdr:colOff>
      <xdr:row>18</xdr:row>
      <xdr:rowOff>137160</xdr:rowOff>
    </xdr:to>
    <xdr:graphicFrame macro="">
      <xdr:nvGraphicFramePr>
        <xdr:cNvPr id="4455" name="圖表 1">
          <a:extLst>
            <a:ext uri="{FF2B5EF4-FFF2-40B4-BE49-F238E27FC236}">
              <a16:creationId xmlns:a16="http://schemas.microsoft.com/office/drawing/2014/main" id="{8C33E54C-064B-5287-5A65-AAB26659E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19</xdr:row>
      <xdr:rowOff>60960</xdr:rowOff>
    </xdr:to>
    <xdr:graphicFrame macro="">
      <xdr:nvGraphicFramePr>
        <xdr:cNvPr id="5477" name="圖表 1">
          <a:extLst>
            <a:ext uri="{FF2B5EF4-FFF2-40B4-BE49-F238E27FC236}">
              <a16:creationId xmlns:a16="http://schemas.microsoft.com/office/drawing/2014/main" id="{7DA2B981-A4BD-5013-7333-8D322D397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19</xdr:row>
      <xdr:rowOff>60960</xdr:rowOff>
    </xdr:to>
    <xdr:graphicFrame macro="">
      <xdr:nvGraphicFramePr>
        <xdr:cNvPr id="6501" name="圖表 1">
          <a:extLst>
            <a:ext uri="{FF2B5EF4-FFF2-40B4-BE49-F238E27FC236}">
              <a16:creationId xmlns:a16="http://schemas.microsoft.com/office/drawing/2014/main" id="{7F760286-AF16-4ECF-FF25-FF94C6DEC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19</xdr:row>
      <xdr:rowOff>60960</xdr:rowOff>
    </xdr:to>
    <xdr:graphicFrame macro="">
      <xdr:nvGraphicFramePr>
        <xdr:cNvPr id="7524" name="圖表 1">
          <a:extLst>
            <a:ext uri="{FF2B5EF4-FFF2-40B4-BE49-F238E27FC236}">
              <a16:creationId xmlns:a16="http://schemas.microsoft.com/office/drawing/2014/main" id="{E9D6F183-D637-94D2-D0DE-E1AA37913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19</xdr:row>
      <xdr:rowOff>60960</xdr:rowOff>
    </xdr:to>
    <xdr:graphicFrame macro="">
      <xdr:nvGraphicFramePr>
        <xdr:cNvPr id="8548" name="圖表 1">
          <a:extLst>
            <a:ext uri="{FF2B5EF4-FFF2-40B4-BE49-F238E27FC236}">
              <a16:creationId xmlns:a16="http://schemas.microsoft.com/office/drawing/2014/main" id="{BE409589-55FE-BAD8-AFEC-A7A2E27DD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19</xdr:row>
      <xdr:rowOff>60960</xdr:rowOff>
    </xdr:to>
    <xdr:graphicFrame macro="">
      <xdr:nvGraphicFramePr>
        <xdr:cNvPr id="3428" name="圖表 1">
          <a:extLst>
            <a:ext uri="{FF2B5EF4-FFF2-40B4-BE49-F238E27FC236}">
              <a16:creationId xmlns:a16="http://schemas.microsoft.com/office/drawing/2014/main" id="{ADD5FE48-1AE9-7165-91B2-1E6AFFFDA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17</xdr:col>
      <xdr:colOff>304800</xdr:colOff>
      <xdr:row>20</xdr:row>
      <xdr:rowOff>60960</xdr:rowOff>
    </xdr:to>
    <xdr:graphicFrame macro="">
      <xdr:nvGraphicFramePr>
        <xdr:cNvPr id="24930" name="圖表 1">
          <a:extLst>
            <a:ext uri="{FF2B5EF4-FFF2-40B4-BE49-F238E27FC236}">
              <a16:creationId xmlns:a16="http://schemas.microsoft.com/office/drawing/2014/main" id="{E43A726D-4A4C-AE1C-6EAD-F43F3AFF9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304800</xdr:colOff>
      <xdr:row>19</xdr:row>
      <xdr:rowOff>60960</xdr:rowOff>
    </xdr:to>
    <xdr:graphicFrame macro="">
      <xdr:nvGraphicFramePr>
        <xdr:cNvPr id="25954" name="圖表 1">
          <a:extLst>
            <a:ext uri="{FF2B5EF4-FFF2-40B4-BE49-F238E27FC236}">
              <a16:creationId xmlns:a16="http://schemas.microsoft.com/office/drawing/2014/main" id="{2777FF84-23E4-FE74-2796-EC2F338F4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F76B-419E-4D54-8399-FFF49E2A40CA}">
  <dimension ref="A1:C215"/>
  <sheetViews>
    <sheetView topLeftCell="A112" workbookViewId="0">
      <selection activeCell="A129" sqref="A118:B129"/>
    </sheetView>
  </sheetViews>
  <sheetFormatPr defaultColWidth="20.6640625" defaultRowHeight="13.2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312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38777</v>
      </c>
      <c r="B12" s="2">
        <v>199.8</v>
      </c>
    </row>
    <row r="13" spans="1:2" x14ac:dyDescent="0.25">
      <c r="A13" s="1">
        <v>38808</v>
      </c>
      <c r="B13" s="2">
        <v>201.5</v>
      </c>
    </row>
    <row r="14" spans="1:2" x14ac:dyDescent="0.25">
      <c r="A14" s="1">
        <v>38838</v>
      </c>
      <c r="B14" s="2">
        <v>202.5</v>
      </c>
    </row>
    <row r="15" spans="1:2" x14ac:dyDescent="0.25">
      <c r="A15" s="1">
        <v>38869</v>
      </c>
      <c r="B15" s="2">
        <v>202.9</v>
      </c>
    </row>
    <row r="16" spans="1:2" x14ac:dyDescent="0.25">
      <c r="A16" s="1">
        <v>38899</v>
      </c>
      <c r="B16" s="2">
        <v>203.5</v>
      </c>
    </row>
    <row r="17" spans="1:3" x14ac:dyDescent="0.25">
      <c r="A17" s="1">
        <v>38930</v>
      </c>
      <c r="B17" s="2">
        <v>203.9</v>
      </c>
    </row>
    <row r="18" spans="1:3" x14ac:dyDescent="0.25">
      <c r="A18" s="1">
        <v>38961</v>
      </c>
      <c r="B18" s="2">
        <v>202.9</v>
      </c>
    </row>
    <row r="19" spans="1:3" x14ac:dyDescent="0.25">
      <c r="A19" s="1">
        <v>38991</v>
      </c>
      <c r="B19" s="2">
        <v>201.8</v>
      </c>
    </row>
    <row r="20" spans="1:3" x14ac:dyDescent="0.25">
      <c r="A20" s="1">
        <v>39022</v>
      </c>
      <c r="B20" s="2">
        <v>201.5</v>
      </c>
    </row>
    <row r="21" spans="1:3" x14ac:dyDescent="0.25">
      <c r="A21" s="1">
        <v>39052</v>
      </c>
      <c r="B21" s="2">
        <v>201.8</v>
      </c>
    </row>
    <row r="22" spans="1:3" x14ac:dyDescent="0.25">
      <c r="A22" s="1">
        <v>39083</v>
      </c>
      <c r="B22" s="2">
        <v>202.416</v>
      </c>
      <c r="C22" t="e">
        <f t="shared" ref="C22:C85" si="0">100*(B22-B10)/B10</f>
        <v>#DIV/0!</v>
      </c>
    </row>
    <row r="23" spans="1:3" x14ac:dyDescent="0.25">
      <c r="A23" s="1">
        <v>39114</v>
      </c>
      <c r="B23" s="2">
        <v>203.499</v>
      </c>
      <c r="C23" t="e">
        <f t="shared" si="0"/>
        <v>#VALUE!</v>
      </c>
    </row>
    <row r="24" spans="1:3" x14ac:dyDescent="0.25">
      <c r="A24" s="1">
        <v>39142</v>
      </c>
      <c r="B24" s="2">
        <v>205.352</v>
      </c>
      <c r="C24">
        <f t="shared" si="0"/>
        <v>2.7787787787787748</v>
      </c>
    </row>
    <row r="25" spans="1:3" x14ac:dyDescent="0.25">
      <c r="A25" s="1">
        <v>39173</v>
      </c>
      <c r="B25" s="2">
        <v>206.68600000000001</v>
      </c>
      <c r="C25">
        <f t="shared" si="0"/>
        <v>2.5736972704714676</v>
      </c>
    </row>
    <row r="26" spans="1:3" x14ac:dyDescent="0.25">
      <c r="A26" s="1">
        <v>39203</v>
      </c>
      <c r="B26" s="2">
        <v>207.94900000000001</v>
      </c>
      <c r="C26">
        <f t="shared" si="0"/>
        <v>2.6908641975308702</v>
      </c>
    </row>
    <row r="27" spans="1:3" x14ac:dyDescent="0.25">
      <c r="A27" s="1">
        <v>39234</v>
      </c>
      <c r="B27" s="2">
        <v>208.352</v>
      </c>
      <c r="C27">
        <f t="shared" si="0"/>
        <v>2.6870379497289294</v>
      </c>
    </row>
    <row r="28" spans="1:3" x14ac:dyDescent="0.25">
      <c r="A28" s="1">
        <v>39264</v>
      </c>
      <c r="B28" s="2">
        <v>208.29900000000001</v>
      </c>
      <c r="C28">
        <f t="shared" si="0"/>
        <v>2.3582309582309615</v>
      </c>
    </row>
    <row r="29" spans="1:3" x14ac:dyDescent="0.25">
      <c r="A29" s="1">
        <v>39295</v>
      </c>
      <c r="B29" s="2">
        <v>207.917</v>
      </c>
      <c r="C29">
        <f t="shared" si="0"/>
        <v>1.9700833742030386</v>
      </c>
    </row>
    <row r="30" spans="1:3" x14ac:dyDescent="0.25">
      <c r="A30" s="1">
        <v>39326</v>
      </c>
      <c r="B30" s="2">
        <v>208.49</v>
      </c>
      <c r="C30">
        <f t="shared" si="0"/>
        <v>2.7550517496303613</v>
      </c>
    </row>
    <row r="31" spans="1:3" x14ac:dyDescent="0.25">
      <c r="A31" s="1">
        <v>39356</v>
      </c>
      <c r="B31" s="2">
        <v>208.93600000000001</v>
      </c>
      <c r="C31">
        <f t="shared" si="0"/>
        <v>3.5361744301288383</v>
      </c>
    </row>
    <row r="32" spans="1:3" x14ac:dyDescent="0.25">
      <c r="A32" s="1">
        <v>39387</v>
      </c>
      <c r="B32" s="2">
        <v>210.17699999999999</v>
      </c>
      <c r="C32">
        <f t="shared" si="0"/>
        <v>4.3062034739454056</v>
      </c>
    </row>
    <row r="33" spans="1:3" x14ac:dyDescent="0.25">
      <c r="A33" s="1">
        <v>39417</v>
      </c>
      <c r="B33" s="2">
        <v>210.036</v>
      </c>
      <c r="C33">
        <f t="shared" si="0"/>
        <v>4.0812685827551975</v>
      </c>
    </row>
    <row r="34" spans="1:3" x14ac:dyDescent="0.25">
      <c r="A34" s="1">
        <v>39448</v>
      </c>
      <c r="B34" s="2">
        <v>211.08</v>
      </c>
      <c r="C34">
        <f t="shared" si="0"/>
        <v>4.2802940479013598</v>
      </c>
    </row>
    <row r="35" spans="1:3" x14ac:dyDescent="0.25">
      <c r="A35" s="1">
        <v>39479</v>
      </c>
      <c r="B35" s="2">
        <v>211.69300000000001</v>
      </c>
      <c r="C35">
        <f t="shared" si="0"/>
        <v>4.0265554130487216</v>
      </c>
    </row>
    <row r="36" spans="1:3" x14ac:dyDescent="0.25">
      <c r="A36" s="1">
        <v>39508</v>
      </c>
      <c r="B36" s="2">
        <v>213.52799999999999</v>
      </c>
      <c r="C36">
        <f t="shared" si="0"/>
        <v>3.9814562312516983</v>
      </c>
    </row>
    <row r="37" spans="1:3" x14ac:dyDescent="0.25">
      <c r="A37" s="1">
        <v>39539</v>
      </c>
      <c r="B37" s="2">
        <v>214.82300000000001</v>
      </c>
      <c r="C37">
        <f t="shared" si="0"/>
        <v>3.9368897748275162</v>
      </c>
    </row>
    <row r="38" spans="1:3" x14ac:dyDescent="0.25">
      <c r="A38" s="1">
        <v>39569</v>
      </c>
      <c r="B38" s="2">
        <v>216.63200000000001</v>
      </c>
      <c r="C38">
        <f t="shared" si="0"/>
        <v>4.1755430418035155</v>
      </c>
    </row>
    <row r="39" spans="1:3" x14ac:dyDescent="0.25">
      <c r="A39" s="1">
        <v>39600</v>
      </c>
      <c r="B39" s="2">
        <v>218.815</v>
      </c>
      <c r="C39">
        <f t="shared" si="0"/>
        <v>5.0217900476117308</v>
      </c>
    </row>
    <row r="40" spans="1:3" x14ac:dyDescent="0.25">
      <c r="A40" s="1">
        <v>39630</v>
      </c>
      <c r="B40" s="2">
        <v>219.964</v>
      </c>
      <c r="C40">
        <f t="shared" si="0"/>
        <v>5.6001229002539574</v>
      </c>
    </row>
    <row r="41" spans="1:3" x14ac:dyDescent="0.25">
      <c r="A41" s="1">
        <v>39661</v>
      </c>
      <c r="B41" s="2">
        <v>219.08600000000001</v>
      </c>
      <c r="C41">
        <f t="shared" si="0"/>
        <v>5.3718551152623446</v>
      </c>
    </row>
    <row r="42" spans="1:3" x14ac:dyDescent="0.25">
      <c r="A42" s="1">
        <v>39692</v>
      </c>
      <c r="B42" s="2">
        <v>218.78299999999999</v>
      </c>
      <c r="C42">
        <f t="shared" si="0"/>
        <v>4.9369274305721991</v>
      </c>
    </row>
    <row r="43" spans="1:3" x14ac:dyDescent="0.25">
      <c r="A43" s="1">
        <v>39722</v>
      </c>
      <c r="B43" s="2">
        <v>216.57300000000001</v>
      </c>
      <c r="C43">
        <f t="shared" si="0"/>
        <v>3.6551862771374966</v>
      </c>
    </row>
    <row r="44" spans="1:3" x14ac:dyDescent="0.25">
      <c r="A44" s="1">
        <v>39753</v>
      </c>
      <c r="B44" s="2">
        <v>212.42500000000001</v>
      </c>
      <c r="C44">
        <f t="shared" si="0"/>
        <v>1.0695746918073905</v>
      </c>
    </row>
    <row r="45" spans="1:3" x14ac:dyDescent="0.25">
      <c r="A45" s="1">
        <v>39783</v>
      </c>
      <c r="B45" s="2">
        <v>210.22800000000001</v>
      </c>
      <c r="C45">
        <f t="shared" si="0"/>
        <v>9.1412900645607073E-2</v>
      </c>
    </row>
    <row r="46" spans="1:3" x14ac:dyDescent="0.25">
      <c r="A46" s="1">
        <v>39814</v>
      </c>
      <c r="B46" s="2">
        <v>211.143</v>
      </c>
      <c r="C46">
        <f t="shared" si="0"/>
        <v>2.9846503695275806E-2</v>
      </c>
    </row>
    <row r="47" spans="1:3" x14ac:dyDescent="0.25">
      <c r="A47" s="1">
        <v>39845</v>
      </c>
      <c r="B47" s="2">
        <v>212.19300000000001</v>
      </c>
      <c r="C47">
        <f t="shared" si="0"/>
        <v>0.23619108803786615</v>
      </c>
    </row>
    <row r="48" spans="1:3" x14ac:dyDescent="0.25">
      <c r="A48" s="1">
        <v>39873</v>
      </c>
      <c r="B48" s="2">
        <v>212.709</v>
      </c>
      <c r="C48">
        <f t="shared" si="0"/>
        <v>-0.38355625491738249</v>
      </c>
    </row>
    <row r="49" spans="1:3" x14ac:dyDescent="0.25">
      <c r="A49" s="1">
        <v>39904</v>
      </c>
      <c r="B49" s="2">
        <v>213.24</v>
      </c>
      <c r="C49">
        <f t="shared" si="0"/>
        <v>-0.73688571521671253</v>
      </c>
    </row>
    <row r="50" spans="1:3" x14ac:dyDescent="0.25">
      <c r="A50" s="1">
        <v>39934</v>
      </c>
      <c r="B50" s="2">
        <v>213.85599999999999</v>
      </c>
      <c r="C50">
        <f t="shared" si="0"/>
        <v>-1.2814357989586074</v>
      </c>
    </row>
    <row r="51" spans="1:3" x14ac:dyDescent="0.25">
      <c r="A51" s="1">
        <v>39965</v>
      </c>
      <c r="B51" s="2">
        <v>215.69300000000001</v>
      </c>
      <c r="C51">
        <f t="shared" si="0"/>
        <v>-1.4267760436898684</v>
      </c>
    </row>
    <row r="52" spans="1:3" x14ac:dyDescent="0.25">
      <c r="A52" s="1">
        <v>39995</v>
      </c>
      <c r="B52" s="2">
        <v>215.351</v>
      </c>
      <c r="C52">
        <f t="shared" si="0"/>
        <v>-2.0971613536760558</v>
      </c>
    </row>
    <row r="53" spans="1:3" x14ac:dyDescent="0.25">
      <c r="A53" s="1">
        <v>40026</v>
      </c>
      <c r="B53" s="2">
        <v>215.834</v>
      </c>
      <c r="C53">
        <f t="shared" si="0"/>
        <v>-1.4843486119606042</v>
      </c>
    </row>
    <row r="54" spans="1:3" x14ac:dyDescent="0.25">
      <c r="A54" s="1">
        <v>40057</v>
      </c>
      <c r="B54" s="2">
        <v>215.96899999999999</v>
      </c>
      <c r="C54">
        <f t="shared" si="0"/>
        <v>-1.2862059666427432</v>
      </c>
    </row>
    <row r="55" spans="1:3" x14ac:dyDescent="0.25">
      <c r="A55" s="1">
        <v>40087</v>
      </c>
      <c r="B55" s="2">
        <v>216.17699999999999</v>
      </c>
      <c r="C55">
        <f t="shared" si="0"/>
        <v>-0.18284827748612015</v>
      </c>
    </row>
    <row r="56" spans="1:3" x14ac:dyDescent="0.25">
      <c r="A56" s="1">
        <v>40118</v>
      </c>
      <c r="B56" s="2">
        <v>216.33</v>
      </c>
      <c r="C56">
        <f t="shared" si="0"/>
        <v>1.8382958691302818</v>
      </c>
    </row>
    <row r="57" spans="1:3" x14ac:dyDescent="0.25">
      <c r="A57" s="1">
        <v>40148</v>
      </c>
      <c r="B57" s="2">
        <v>215.94900000000001</v>
      </c>
      <c r="C57">
        <f t="shared" si="0"/>
        <v>2.7213311262058353</v>
      </c>
    </row>
    <row r="58" spans="1:3" x14ac:dyDescent="0.25">
      <c r="A58" s="1">
        <v>40179</v>
      </c>
      <c r="B58" s="2">
        <v>216.68700000000001</v>
      </c>
      <c r="C58">
        <f t="shared" si="0"/>
        <v>2.6257086429576217</v>
      </c>
    </row>
    <row r="59" spans="1:3" x14ac:dyDescent="0.25">
      <c r="A59" s="1">
        <v>40210</v>
      </c>
      <c r="B59" s="2">
        <v>216.74100000000001</v>
      </c>
      <c r="C59">
        <f t="shared" si="0"/>
        <v>2.1433317781453685</v>
      </c>
    </row>
    <row r="60" spans="1:3" x14ac:dyDescent="0.25">
      <c r="A60" s="1">
        <v>40238</v>
      </c>
      <c r="B60" s="2">
        <v>217.631</v>
      </c>
      <c r="C60">
        <f t="shared" si="0"/>
        <v>2.3139594469439455</v>
      </c>
    </row>
    <row r="61" spans="1:3" x14ac:dyDescent="0.25">
      <c r="A61" s="1">
        <v>40269</v>
      </c>
      <c r="B61" s="2">
        <v>218.00899999999999</v>
      </c>
      <c r="C61">
        <f t="shared" si="0"/>
        <v>2.2364471956480854</v>
      </c>
    </row>
    <row r="62" spans="1:3" x14ac:dyDescent="0.25">
      <c r="A62" s="1">
        <v>40299</v>
      </c>
      <c r="B62" s="2">
        <v>218.178</v>
      </c>
      <c r="C62">
        <f t="shared" si="0"/>
        <v>2.0209860840939711</v>
      </c>
    </row>
    <row r="63" spans="1:3" x14ac:dyDescent="0.25">
      <c r="A63" s="1">
        <v>40330</v>
      </c>
      <c r="B63" s="2">
        <v>217.965</v>
      </c>
      <c r="C63">
        <f t="shared" si="0"/>
        <v>1.0533489728456609</v>
      </c>
    </row>
    <row r="64" spans="1:3" x14ac:dyDescent="0.25">
      <c r="A64" s="1">
        <v>40360</v>
      </c>
      <c r="B64" s="2">
        <v>218.011</v>
      </c>
      <c r="C64">
        <f t="shared" si="0"/>
        <v>1.2351927783014691</v>
      </c>
    </row>
    <row r="65" spans="1:3" x14ac:dyDescent="0.25">
      <c r="A65" s="1">
        <v>40391</v>
      </c>
      <c r="B65" s="2">
        <v>218.31200000000001</v>
      </c>
      <c r="C65">
        <f t="shared" si="0"/>
        <v>1.1481045618391952</v>
      </c>
    </row>
    <row r="66" spans="1:3" x14ac:dyDescent="0.25">
      <c r="A66" s="1">
        <v>40422</v>
      </c>
      <c r="B66" s="2">
        <v>218.43899999999999</v>
      </c>
      <c r="C66">
        <f t="shared" si="0"/>
        <v>1.1436826581592723</v>
      </c>
    </row>
    <row r="67" spans="1:3" x14ac:dyDescent="0.25">
      <c r="A67" s="1">
        <v>40452</v>
      </c>
      <c r="B67" s="2">
        <v>218.71100000000001</v>
      </c>
      <c r="C67">
        <f t="shared" si="0"/>
        <v>1.1721876055269618</v>
      </c>
    </row>
    <row r="68" spans="1:3" x14ac:dyDescent="0.25">
      <c r="A68" s="1">
        <v>40483</v>
      </c>
      <c r="B68" s="2">
        <v>218.803</v>
      </c>
      <c r="C68">
        <f t="shared" si="0"/>
        <v>1.143160911570279</v>
      </c>
    </row>
    <row r="69" spans="1:3" x14ac:dyDescent="0.25">
      <c r="A69" s="1">
        <v>40513</v>
      </c>
      <c r="B69" s="2">
        <v>219.179</v>
      </c>
      <c r="C69">
        <f t="shared" si="0"/>
        <v>1.4957235273143148</v>
      </c>
    </row>
    <row r="70" spans="1:3" x14ac:dyDescent="0.25">
      <c r="A70" s="1">
        <v>40544</v>
      </c>
      <c r="B70" s="2">
        <v>220.22300000000001</v>
      </c>
      <c r="C70">
        <f t="shared" si="0"/>
        <v>1.631846857448763</v>
      </c>
    </row>
    <row r="71" spans="1:3" x14ac:dyDescent="0.25">
      <c r="A71" s="1">
        <v>40575</v>
      </c>
      <c r="B71" s="2">
        <v>221.309</v>
      </c>
      <c r="C71">
        <f t="shared" si="0"/>
        <v>2.1075846286581603</v>
      </c>
    </row>
    <row r="72" spans="1:3" x14ac:dyDescent="0.25">
      <c r="A72" s="1">
        <v>40603</v>
      </c>
      <c r="B72" s="2">
        <v>223.46700000000001</v>
      </c>
      <c r="C72">
        <f t="shared" si="0"/>
        <v>2.681603264240854</v>
      </c>
    </row>
    <row r="73" spans="1:3" x14ac:dyDescent="0.25">
      <c r="A73" s="1">
        <v>40634</v>
      </c>
      <c r="B73" s="2">
        <v>224.90600000000001</v>
      </c>
      <c r="C73">
        <f t="shared" si="0"/>
        <v>3.163630859276461</v>
      </c>
    </row>
    <row r="74" spans="1:3" x14ac:dyDescent="0.25">
      <c r="A74" s="1">
        <v>40664</v>
      </c>
      <c r="B74" s="2">
        <v>225.964</v>
      </c>
      <c r="C74">
        <f t="shared" si="0"/>
        <v>3.5686457846345649</v>
      </c>
    </row>
    <row r="75" spans="1:3" x14ac:dyDescent="0.25">
      <c r="A75" s="1">
        <v>40695</v>
      </c>
      <c r="B75" s="2">
        <v>225.72200000000001</v>
      </c>
      <c r="C75">
        <f t="shared" si="0"/>
        <v>3.5588282522423347</v>
      </c>
    </row>
    <row r="76" spans="1:3" x14ac:dyDescent="0.25">
      <c r="A76" s="1">
        <v>40725</v>
      </c>
      <c r="B76" s="2">
        <v>225.922</v>
      </c>
      <c r="C76">
        <f t="shared" si="0"/>
        <v>3.6287159822210815</v>
      </c>
    </row>
    <row r="77" spans="1:3" x14ac:dyDescent="0.25">
      <c r="A77" s="1">
        <v>40756</v>
      </c>
      <c r="B77" s="2">
        <v>226.54499999999999</v>
      </c>
      <c r="C77">
        <f t="shared" si="0"/>
        <v>3.7712081791197805</v>
      </c>
    </row>
    <row r="78" spans="1:3" x14ac:dyDescent="0.25">
      <c r="A78" s="1">
        <v>40787</v>
      </c>
      <c r="B78" s="2">
        <v>226.88900000000001</v>
      </c>
      <c r="C78">
        <f t="shared" si="0"/>
        <v>3.8683568410402982</v>
      </c>
    </row>
    <row r="79" spans="1:3" x14ac:dyDescent="0.25">
      <c r="A79" s="1">
        <v>40817</v>
      </c>
      <c r="B79" s="2">
        <v>226.42099999999999</v>
      </c>
      <c r="C79">
        <f t="shared" si="0"/>
        <v>3.5251999213573981</v>
      </c>
    </row>
    <row r="80" spans="1:3" x14ac:dyDescent="0.25">
      <c r="A80" s="1">
        <v>40848</v>
      </c>
      <c r="B80" s="2">
        <v>226.23</v>
      </c>
      <c r="C80">
        <f t="shared" si="0"/>
        <v>3.394377590800854</v>
      </c>
    </row>
    <row r="81" spans="1:3" x14ac:dyDescent="0.25">
      <c r="A81" s="1">
        <v>40878</v>
      </c>
      <c r="B81" s="2">
        <v>225.672</v>
      </c>
      <c r="C81">
        <f t="shared" si="0"/>
        <v>2.9624188448710846</v>
      </c>
    </row>
    <row r="82" spans="1:3" x14ac:dyDescent="0.25">
      <c r="A82" s="1">
        <v>40909</v>
      </c>
      <c r="B82" s="2">
        <v>226.66499999999999</v>
      </c>
      <c r="C82">
        <f t="shared" si="0"/>
        <v>2.9252167121508554</v>
      </c>
    </row>
    <row r="83" spans="1:3" x14ac:dyDescent="0.25">
      <c r="A83" s="1">
        <v>40940</v>
      </c>
      <c r="B83" s="2">
        <v>227.66300000000001</v>
      </c>
      <c r="C83">
        <f t="shared" si="0"/>
        <v>2.8710987804382171</v>
      </c>
    </row>
    <row r="84" spans="1:3" x14ac:dyDescent="0.25">
      <c r="A84" s="1">
        <v>40969</v>
      </c>
      <c r="B84" s="2">
        <v>229.392</v>
      </c>
      <c r="C84">
        <f t="shared" si="0"/>
        <v>2.6513981930217807</v>
      </c>
    </row>
    <row r="85" spans="1:3" x14ac:dyDescent="0.25">
      <c r="A85" s="1">
        <v>41000</v>
      </c>
      <c r="B85" s="2">
        <v>230.08500000000001</v>
      </c>
      <c r="C85">
        <f t="shared" si="0"/>
        <v>2.3027398112989435</v>
      </c>
    </row>
    <row r="86" spans="1:3" x14ac:dyDescent="0.25">
      <c r="A86" s="1">
        <v>41030</v>
      </c>
      <c r="B86" s="2">
        <v>229.815</v>
      </c>
      <c r="C86">
        <f t="shared" ref="C86:C129" si="1">100*(B86-B74)/B74</f>
        <v>1.7042537749376003</v>
      </c>
    </row>
    <row r="87" spans="1:3" x14ac:dyDescent="0.25">
      <c r="A87" s="1">
        <v>41061</v>
      </c>
      <c r="B87" s="2">
        <v>229.47800000000001</v>
      </c>
      <c r="C87">
        <f t="shared" si="1"/>
        <v>1.6639937622385057</v>
      </c>
    </row>
    <row r="88" spans="1:3" x14ac:dyDescent="0.25">
      <c r="A88" s="1">
        <v>41091</v>
      </c>
      <c r="B88" s="2">
        <v>229.10400000000001</v>
      </c>
      <c r="C88">
        <f t="shared" si="1"/>
        <v>1.4084507042253593</v>
      </c>
    </row>
    <row r="89" spans="1:3" x14ac:dyDescent="0.25">
      <c r="A89" s="1">
        <v>41122</v>
      </c>
      <c r="B89" s="2">
        <v>230.37899999999999</v>
      </c>
      <c r="C89">
        <f t="shared" si="1"/>
        <v>1.6923789975501571</v>
      </c>
    </row>
    <row r="90" spans="1:3" x14ac:dyDescent="0.25">
      <c r="A90" s="1">
        <v>41153</v>
      </c>
      <c r="B90" s="2">
        <v>231.40700000000001</v>
      </c>
      <c r="C90">
        <f t="shared" si="1"/>
        <v>1.9912820806649949</v>
      </c>
    </row>
    <row r="91" spans="1:3" x14ac:dyDescent="0.25">
      <c r="A91" s="1">
        <v>41183</v>
      </c>
      <c r="B91" s="2">
        <v>231.31700000000001</v>
      </c>
      <c r="C91">
        <f t="shared" si="1"/>
        <v>2.1623435988711361</v>
      </c>
    </row>
    <row r="92" spans="1:3" x14ac:dyDescent="0.25">
      <c r="A92" s="1">
        <v>41214</v>
      </c>
      <c r="B92" s="2">
        <v>230.221</v>
      </c>
      <c r="C92">
        <f t="shared" si="1"/>
        <v>1.764133846085848</v>
      </c>
    </row>
    <row r="93" spans="1:3" x14ac:dyDescent="0.25">
      <c r="A93" s="1">
        <v>41244</v>
      </c>
      <c r="B93" s="2">
        <v>229.601</v>
      </c>
      <c r="C93">
        <f t="shared" si="1"/>
        <v>1.7410223687475637</v>
      </c>
    </row>
    <row r="94" spans="1:3" x14ac:dyDescent="0.25">
      <c r="A94" s="1">
        <v>41275</v>
      </c>
      <c r="B94" s="2">
        <v>230.28</v>
      </c>
      <c r="C94">
        <f t="shared" si="1"/>
        <v>1.5948646681225638</v>
      </c>
    </row>
    <row r="95" spans="1:3" x14ac:dyDescent="0.25">
      <c r="A95" s="1">
        <v>41306</v>
      </c>
      <c r="B95" s="2">
        <v>232.166</v>
      </c>
      <c r="C95">
        <f t="shared" si="1"/>
        <v>1.9779235097490526</v>
      </c>
    </row>
    <row r="96" spans="1:3" x14ac:dyDescent="0.25">
      <c r="A96" s="1">
        <v>41334</v>
      </c>
      <c r="B96" s="2">
        <v>232.773</v>
      </c>
      <c r="C96">
        <f t="shared" si="1"/>
        <v>1.4738962125967776</v>
      </c>
    </row>
    <row r="97" spans="1:3" x14ac:dyDescent="0.25">
      <c r="A97" s="1">
        <v>41365</v>
      </c>
      <c r="B97" s="2">
        <v>232.53100000000001</v>
      </c>
      <c r="C97">
        <f t="shared" si="1"/>
        <v>1.0630853814894485</v>
      </c>
    </row>
    <row r="98" spans="1:3" x14ac:dyDescent="0.25">
      <c r="A98" s="1">
        <v>41395</v>
      </c>
      <c r="B98" s="2">
        <v>232.94499999999999</v>
      </c>
      <c r="C98">
        <f t="shared" si="1"/>
        <v>1.3619650588516832</v>
      </c>
    </row>
    <row r="99" spans="1:3" x14ac:dyDescent="0.25">
      <c r="A99" s="1">
        <v>41426</v>
      </c>
      <c r="B99" s="2">
        <v>233.50399999999999</v>
      </c>
      <c r="C99">
        <f t="shared" si="1"/>
        <v>1.754416545376891</v>
      </c>
    </row>
    <row r="100" spans="1:3" x14ac:dyDescent="0.25">
      <c r="A100" s="1">
        <v>41456</v>
      </c>
      <c r="B100" s="2">
        <v>233.596</v>
      </c>
      <c r="C100">
        <f t="shared" si="1"/>
        <v>1.9606816118443982</v>
      </c>
    </row>
    <row r="101" spans="1:3" x14ac:dyDescent="0.25">
      <c r="A101" s="1">
        <v>41487</v>
      </c>
      <c r="B101" s="2">
        <v>233.87700000000001</v>
      </c>
      <c r="C101">
        <f t="shared" si="1"/>
        <v>1.5183675595431958</v>
      </c>
    </row>
    <row r="102" spans="1:3" x14ac:dyDescent="0.25">
      <c r="A102" s="1">
        <v>41518</v>
      </c>
      <c r="B102" s="2">
        <v>234.149</v>
      </c>
      <c r="C102">
        <f t="shared" si="1"/>
        <v>1.1849252615521528</v>
      </c>
    </row>
    <row r="103" spans="1:3" x14ac:dyDescent="0.25">
      <c r="A103" s="1">
        <v>41548</v>
      </c>
      <c r="B103" s="2">
        <v>233.54599999999999</v>
      </c>
      <c r="C103">
        <f t="shared" si="1"/>
        <v>0.96361270464340487</v>
      </c>
    </row>
    <row r="104" spans="1:3" x14ac:dyDescent="0.25">
      <c r="A104" s="1">
        <v>41579</v>
      </c>
      <c r="B104" s="2">
        <v>233.06899999999999</v>
      </c>
      <c r="C104">
        <f t="shared" si="1"/>
        <v>1.2370722045338978</v>
      </c>
    </row>
    <row r="105" spans="1:3" x14ac:dyDescent="0.25">
      <c r="A105" s="1">
        <v>41609</v>
      </c>
      <c r="B105" s="2">
        <v>233.04900000000001</v>
      </c>
      <c r="C105">
        <f t="shared" si="1"/>
        <v>1.5017356196183846</v>
      </c>
    </row>
    <row r="106" spans="1:3" x14ac:dyDescent="0.25">
      <c r="A106" s="3">
        <v>41640</v>
      </c>
      <c r="B106" s="2">
        <v>233.916</v>
      </c>
      <c r="C106">
        <f t="shared" si="1"/>
        <v>1.5789473684210507</v>
      </c>
    </row>
    <row r="107" spans="1:3" x14ac:dyDescent="0.25">
      <c r="A107" s="3">
        <v>41671</v>
      </c>
      <c r="B107" s="2">
        <v>234.78100000000001</v>
      </c>
      <c r="C107">
        <f t="shared" si="1"/>
        <v>1.1263492501055319</v>
      </c>
    </row>
    <row r="108" spans="1:3" x14ac:dyDescent="0.25">
      <c r="A108" s="3">
        <v>41699</v>
      </c>
      <c r="B108" s="2">
        <v>236.29300000000001</v>
      </c>
      <c r="C108">
        <f t="shared" si="1"/>
        <v>1.512202875763087</v>
      </c>
    </row>
    <row r="109" spans="1:3" x14ac:dyDescent="0.25">
      <c r="A109" s="3">
        <v>41730</v>
      </c>
      <c r="B109" s="2">
        <v>237.072</v>
      </c>
      <c r="C109">
        <f t="shared" si="1"/>
        <v>1.9528578985167555</v>
      </c>
    </row>
    <row r="110" spans="1:3" x14ac:dyDescent="0.25">
      <c r="A110" s="3">
        <v>41760</v>
      </c>
      <c r="B110" s="2">
        <v>237.9</v>
      </c>
      <c r="C110">
        <f t="shared" si="1"/>
        <v>2.1271115499366857</v>
      </c>
    </row>
    <row r="111" spans="1:3" x14ac:dyDescent="0.25">
      <c r="A111" s="3">
        <v>41791</v>
      </c>
      <c r="B111" s="2">
        <v>238.34299999999999</v>
      </c>
      <c r="C111">
        <f t="shared" si="1"/>
        <v>2.0723413731670544</v>
      </c>
    </row>
    <row r="112" spans="1:3" x14ac:dyDescent="0.25">
      <c r="A112" s="3">
        <v>41821</v>
      </c>
      <c r="B112" s="2">
        <v>238.25</v>
      </c>
      <c r="C112">
        <f t="shared" si="1"/>
        <v>1.9923286357643095</v>
      </c>
    </row>
    <row r="113" spans="1:3" x14ac:dyDescent="0.25">
      <c r="A113" s="3">
        <v>41852</v>
      </c>
      <c r="B113" s="2">
        <v>237.852</v>
      </c>
      <c r="C113">
        <f t="shared" si="1"/>
        <v>1.6996113341628267</v>
      </c>
    </row>
    <row r="114" spans="1:3" x14ac:dyDescent="0.25">
      <c r="A114" s="3">
        <v>41883</v>
      </c>
      <c r="B114" s="2">
        <v>238.03100000000001</v>
      </c>
      <c r="C114">
        <f t="shared" si="1"/>
        <v>1.6579186757150384</v>
      </c>
    </row>
    <row r="115" spans="1:3" x14ac:dyDescent="0.25">
      <c r="A115" s="3">
        <v>41913</v>
      </c>
      <c r="B115" s="2">
        <v>237.43299999999999</v>
      </c>
      <c r="C115">
        <f t="shared" si="1"/>
        <v>1.6643402156320384</v>
      </c>
    </row>
    <row r="116" spans="1:3" x14ac:dyDescent="0.25">
      <c r="A116" s="3">
        <v>41944</v>
      </c>
      <c r="B116" s="2">
        <v>236.15100000000001</v>
      </c>
      <c r="C116">
        <f t="shared" si="1"/>
        <v>1.3223551823708954</v>
      </c>
    </row>
    <row r="117" spans="1:3" x14ac:dyDescent="0.25">
      <c r="A117" s="3">
        <v>41974</v>
      </c>
      <c r="B117" s="2">
        <v>234.81200000000001</v>
      </c>
      <c r="C117">
        <f t="shared" si="1"/>
        <v>0.75649326965573982</v>
      </c>
    </row>
    <row r="118" spans="1:3" x14ac:dyDescent="0.25">
      <c r="A118" s="3">
        <v>42005</v>
      </c>
      <c r="B118" s="2">
        <v>233.70699999999999</v>
      </c>
      <c r="C118">
        <f t="shared" si="1"/>
        <v>-8.9348313069650298E-2</v>
      </c>
    </row>
    <row r="119" spans="1:3" x14ac:dyDescent="0.25">
      <c r="A119" s="3">
        <v>42036</v>
      </c>
      <c r="B119" s="2">
        <v>234.72200000000001</v>
      </c>
      <c r="C119">
        <f t="shared" si="1"/>
        <v>-2.5129801815307669E-2</v>
      </c>
    </row>
    <row r="120" spans="1:3" x14ac:dyDescent="0.25">
      <c r="A120" s="3">
        <v>42064</v>
      </c>
      <c r="B120" s="2">
        <v>236.119</v>
      </c>
      <c r="C120">
        <f t="shared" si="1"/>
        <v>-7.3637390866427108E-2</v>
      </c>
    </row>
    <row r="121" spans="1:3" x14ac:dyDescent="0.25">
      <c r="A121" s="3">
        <v>42095</v>
      </c>
      <c r="B121" s="2">
        <v>236.59899999999999</v>
      </c>
      <c r="C121">
        <f t="shared" si="1"/>
        <v>-0.19951744617669451</v>
      </c>
    </row>
    <row r="122" spans="1:3" x14ac:dyDescent="0.25">
      <c r="A122" s="3">
        <v>42125</v>
      </c>
      <c r="B122" s="2">
        <v>237.80500000000001</v>
      </c>
      <c r="C122">
        <f t="shared" si="1"/>
        <v>-3.9932744850777156E-2</v>
      </c>
    </row>
    <row r="123" spans="1:3" x14ac:dyDescent="0.25">
      <c r="A123" s="3">
        <v>42156</v>
      </c>
      <c r="B123" s="2">
        <v>238.63800000000001</v>
      </c>
      <c r="C123">
        <f t="shared" si="1"/>
        <v>0.12377120368545161</v>
      </c>
    </row>
    <row r="124" spans="1:3" x14ac:dyDescent="0.25">
      <c r="A124" s="3">
        <v>42186</v>
      </c>
      <c r="B124" s="2">
        <v>238.654</v>
      </c>
      <c r="C124">
        <f t="shared" si="1"/>
        <v>0.16956977964323036</v>
      </c>
    </row>
    <row r="125" spans="1:3" x14ac:dyDescent="0.25">
      <c r="A125" s="3">
        <v>42217</v>
      </c>
      <c r="B125" s="2">
        <v>238.316</v>
      </c>
      <c r="C125">
        <f t="shared" si="1"/>
        <v>0.19507929300573409</v>
      </c>
    </row>
    <row r="126" spans="1:3" x14ac:dyDescent="0.25">
      <c r="A126" s="3">
        <v>42248</v>
      </c>
      <c r="B126" s="2">
        <v>237.94499999999999</v>
      </c>
      <c r="C126">
        <f t="shared" si="1"/>
        <v>-3.6129747805963397E-2</v>
      </c>
    </row>
    <row r="127" spans="1:3" x14ac:dyDescent="0.25">
      <c r="A127" s="3">
        <v>42278</v>
      </c>
      <c r="B127" s="2">
        <v>237.83799999999999</v>
      </c>
      <c r="C127">
        <f t="shared" si="1"/>
        <v>0.17057443573555536</v>
      </c>
    </row>
    <row r="128" spans="1:3" x14ac:dyDescent="0.25">
      <c r="A128" s="3">
        <v>42309</v>
      </c>
      <c r="B128" s="2">
        <v>237.33600000000001</v>
      </c>
      <c r="C128">
        <f t="shared" si="1"/>
        <v>0.50179757866788721</v>
      </c>
    </row>
    <row r="129" spans="1:3" x14ac:dyDescent="0.25">
      <c r="A129" s="3">
        <v>42339</v>
      </c>
      <c r="B129" s="2">
        <v>236.52500000000001</v>
      </c>
      <c r="C129">
        <f t="shared" si="1"/>
        <v>0.72951978604159662</v>
      </c>
    </row>
    <row r="130" spans="1:3" x14ac:dyDescent="0.25">
      <c r="A130" s="1">
        <v>42370</v>
      </c>
      <c r="B130" s="2">
        <v>236.916</v>
      </c>
      <c r="C130">
        <f t="shared" ref="C130:C193" si="2">100*(B130-B118)/B118</f>
        <v>1.3730868138309948</v>
      </c>
    </row>
    <row r="131" spans="1:3" x14ac:dyDescent="0.25">
      <c r="A131" s="1">
        <v>42401</v>
      </c>
      <c r="B131" s="2">
        <v>237.11099999999999</v>
      </c>
      <c r="C131">
        <f t="shared" si="2"/>
        <v>1.0177997801654646</v>
      </c>
    </row>
    <row r="132" spans="1:3" x14ac:dyDescent="0.25">
      <c r="A132" s="1">
        <v>42430</v>
      </c>
      <c r="B132" s="2">
        <v>238.13200000000001</v>
      </c>
      <c r="C132">
        <f t="shared" si="2"/>
        <v>0.85253622114273109</v>
      </c>
    </row>
    <row r="133" spans="1:3" x14ac:dyDescent="0.25">
      <c r="A133" s="1">
        <v>42461</v>
      </c>
      <c r="B133" s="2">
        <v>239.261</v>
      </c>
      <c r="C133">
        <f t="shared" si="2"/>
        <v>1.125110418894419</v>
      </c>
    </row>
    <row r="134" spans="1:3" x14ac:dyDescent="0.25">
      <c r="A134" s="1">
        <v>42491</v>
      </c>
      <c r="B134" s="2">
        <v>240.22900000000001</v>
      </c>
      <c r="C134">
        <f t="shared" si="2"/>
        <v>1.0193225541935647</v>
      </c>
    </row>
    <row r="135" spans="1:3" x14ac:dyDescent="0.25">
      <c r="A135" s="1">
        <v>42522</v>
      </c>
      <c r="B135" s="2">
        <v>241.018</v>
      </c>
      <c r="C135">
        <f t="shared" si="2"/>
        <v>0.9973264945230832</v>
      </c>
    </row>
    <row r="136" spans="1:3" x14ac:dyDescent="0.25">
      <c r="A136" s="1">
        <v>42552</v>
      </c>
      <c r="B136" s="2">
        <v>240.62799999999999</v>
      </c>
      <c r="C136">
        <f t="shared" si="2"/>
        <v>0.82713887049870927</v>
      </c>
    </row>
    <row r="137" spans="1:3" x14ac:dyDescent="0.25">
      <c r="A137" s="1">
        <v>42583</v>
      </c>
      <c r="B137" s="2">
        <v>240.84899999999999</v>
      </c>
      <c r="C137">
        <f t="shared" si="2"/>
        <v>1.0628745027610345</v>
      </c>
    </row>
    <row r="138" spans="1:3" x14ac:dyDescent="0.25">
      <c r="A138" s="1">
        <v>42614</v>
      </c>
      <c r="B138" s="2">
        <v>241.428</v>
      </c>
      <c r="C138">
        <f t="shared" si="2"/>
        <v>1.4637836474815626</v>
      </c>
    </row>
    <row r="139" spans="1:3" x14ac:dyDescent="0.25">
      <c r="A139" s="1">
        <v>42644</v>
      </c>
      <c r="B139" s="2">
        <v>241.72900000000001</v>
      </c>
      <c r="C139">
        <f t="shared" si="2"/>
        <v>1.6359875209176076</v>
      </c>
    </row>
    <row r="140" spans="1:3" x14ac:dyDescent="0.25">
      <c r="A140" s="1">
        <v>42675</v>
      </c>
      <c r="B140" s="2">
        <v>241.35300000000001</v>
      </c>
      <c r="C140">
        <f t="shared" si="2"/>
        <v>1.6925371625037904</v>
      </c>
    </row>
    <row r="141" spans="1:3" x14ac:dyDescent="0.25">
      <c r="A141" s="1">
        <v>42705</v>
      </c>
      <c r="B141" s="2">
        <v>241.43199999999999</v>
      </c>
      <c r="C141">
        <f t="shared" si="2"/>
        <v>2.0746221329669092</v>
      </c>
    </row>
    <row r="142" spans="1:3" x14ac:dyDescent="0.25">
      <c r="A142" s="1">
        <v>42736</v>
      </c>
      <c r="B142" s="2">
        <v>242.839</v>
      </c>
      <c r="C142">
        <f t="shared" si="2"/>
        <v>2.5000422090529986</v>
      </c>
    </row>
    <row r="143" spans="1:3" x14ac:dyDescent="0.25">
      <c r="A143" s="1">
        <v>42767</v>
      </c>
      <c r="B143" s="2">
        <v>243.60300000000001</v>
      </c>
      <c r="C143">
        <f t="shared" si="2"/>
        <v>2.7379581714893106</v>
      </c>
    </row>
    <row r="144" spans="1:3" x14ac:dyDescent="0.25">
      <c r="A144" s="1">
        <v>42795</v>
      </c>
      <c r="B144" s="2">
        <v>243.80099999999999</v>
      </c>
      <c r="C144">
        <f t="shared" si="2"/>
        <v>2.3806124334402696</v>
      </c>
    </row>
    <row r="145" spans="1:3" x14ac:dyDescent="0.25">
      <c r="A145" s="1">
        <v>42826</v>
      </c>
      <c r="B145" s="2">
        <v>244.524</v>
      </c>
      <c r="C145">
        <f t="shared" si="2"/>
        <v>2.1996898784172956</v>
      </c>
    </row>
    <row r="146" spans="1:3" x14ac:dyDescent="0.25">
      <c r="A146" s="1">
        <v>42856</v>
      </c>
      <c r="B146" s="2">
        <v>244.733</v>
      </c>
      <c r="C146">
        <f t="shared" si="2"/>
        <v>1.8748777208413598</v>
      </c>
    </row>
    <row r="147" spans="1:3" x14ac:dyDescent="0.25">
      <c r="A147" s="1">
        <v>42887</v>
      </c>
      <c r="B147" s="2">
        <v>244.95500000000001</v>
      </c>
      <c r="C147">
        <f t="shared" si="2"/>
        <v>1.6334879552564587</v>
      </c>
    </row>
    <row r="148" spans="1:3" x14ac:dyDescent="0.25">
      <c r="A148" s="1">
        <v>42917</v>
      </c>
      <c r="B148" s="2">
        <v>244.786</v>
      </c>
      <c r="C148">
        <f t="shared" si="2"/>
        <v>1.7279784563724985</v>
      </c>
    </row>
    <row r="149" spans="1:3" x14ac:dyDescent="0.25">
      <c r="A149" s="1">
        <v>42948</v>
      </c>
      <c r="B149" s="2">
        <v>245.51900000000001</v>
      </c>
      <c r="C149">
        <f t="shared" si="2"/>
        <v>1.9389742120581843</v>
      </c>
    </row>
    <row r="150" spans="1:3" x14ac:dyDescent="0.25">
      <c r="A150" s="1">
        <v>42979</v>
      </c>
      <c r="B150" s="2">
        <v>246.81899999999999</v>
      </c>
      <c r="C150">
        <f t="shared" si="2"/>
        <v>2.2329638650032271</v>
      </c>
    </row>
    <row r="151" spans="1:3" x14ac:dyDescent="0.25">
      <c r="A151" s="1">
        <v>43009</v>
      </c>
      <c r="B151" s="2">
        <v>246.66300000000001</v>
      </c>
      <c r="C151">
        <f t="shared" si="2"/>
        <v>2.0411287019761786</v>
      </c>
    </row>
    <row r="152" spans="1:3" x14ac:dyDescent="0.25">
      <c r="A152" s="1">
        <v>43040</v>
      </c>
      <c r="B152" s="2">
        <v>246.66900000000001</v>
      </c>
      <c r="C152">
        <f t="shared" si="2"/>
        <v>2.2025829386831748</v>
      </c>
    </row>
    <row r="153" spans="1:3" x14ac:dyDescent="0.25">
      <c r="A153" s="1">
        <v>43070</v>
      </c>
      <c r="B153" s="2">
        <v>246.524</v>
      </c>
      <c r="C153">
        <f t="shared" si="2"/>
        <v>2.1090824745684138</v>
      </c>
    </row>
    <row r="154" spans="1:3" x14ac:dyDescent="0.25">
      <c r="A154" s="1">
        <v>43101</v>
      </c>
      <c r="B154" s="2">
        <v>247.86699999999999</v>
      </c>
      <c r="C154">
        <f t="shared" si="2"/>
        <v>2.0705076202751584</v>
      </c>
    </row>
    <row r="155" spans="1:3" x14ac:dyDescent="0.25">
      <c r="A155" s="1">
        <v>43132</v>
      </c>
      <c r="B155" s="2">
        <v>248.99100000000001</v>
      </c>
      <c r="C155">
        <f t="shared" si="2"/>
        <v>2.2117954212386568</v>
      </c>
    </row>
    <row r="156" spans="1:3" x14ac:dyDescent="0.25">
      <c r="A156" s="1">
        <v>43160</v>
      </c>
      <c r="B156" s="2">
        <v>249.554</v>
      </c>
      <c r="C156">
        <f t="shared" si="2"/>
        <v>2.3597114039729181</v>
      </c>
    </row>
    <row r="157" spans="1:3" x14ac:dyDescent="0.25">
      <c r="A157" s="1">
        <v>43191</v>
      </c>
      <c r="B157" s="2">
        <v>250.54599999999999</v>
      </c>
      <c r="C157">
        <f t="shared" si="2"/>
        <v>2.462743943334802</v>
      </c>
    </row>
    <row r="158" spans="1:3" x14ac:dyDescent="0.25">
      <c r="A158" s="1">
        <v>43221</v>
      </c>
      <c r="B158" s="2">
        <v>251.58799999999999</v>
      </c>
      <c r="C158">
        <f t="shared" si="2"/>
        <v>2.8010117148075615</v>
      </c>
    </row>
    <row r="159" spans="1:3" x14ac:dyDescent="0.25">
      <c r="A159" s="1">
        <v>43252</v>
      </c>
      <c r="B159" s="2">
        <v>251.989</v>
      </c>
      <c r="C159">
        <f t="shared" si="2"/>
        <v>2.8715478353166874</v>
      </c>
    </row>
    <row r="160" spans="1:3" x14ac:dyDescent="0.25">
      <c r="A160" s="1">
        <v>43282</v>
      </c>
      <c r="B160" s="2">
        <v>252.006</v>
      </c>
      <c r="C160">
        <f t="shared" si="2"/>
        <v>2.9495150866471116</v>
      </c>
    </row>
    <row r="161" spans="1:3" x14ac:dyDescent="0.25">
      <c r="A161" s="1">
        <v>43313</v>
      </c>
      <c r="B161" s="2">
        <v>252.14599999999999</v>
      </c>
      <c r="C161">
        <f t="shared" si="2"/>
        <v>2.6991801041874481</v>
      </c>
    </row>
    <row r="162" spans="1:3" x14ac:dyDescent="0.25">
      <c r="A162" s="1">
        <v>43344</v>
      </c>
      <c r="B162" s="2">
        <v>252.43899999999999</v>
      </c>
      <c r="C162">
        <f t="shared" si="2"/>
        <v>2.27697219419899</v>
      </c>
    </row>
    <row r="163" spans="1:3" x14ac:dyDescent="0.25">
      <c r="A163" s="1">
        <v>43374</v>
      </c>
      <c r="B163" s="2">
        <v>252.88499999999999</v>
      </c>
      <c r="C163">
        <f t="shared" si="2"/>
        <v>2.5224699286070384</v>
      </c>
    </row>
    <row r="164" spans="1:3" x14ac:dyDescent="0.25">
      <c r="A164" s="1">
        <v>43405</v>
      </c>
      <c r="B164" s="2">
        <v>252.03800000000001</v>
      </c>
      <c r="C164">
        <f t="shared" si="2"/>
        <v>2.1766010321523983</v>
      </c>
    </row>
    <row r="165" spans="1:3" x14ac:dyDescent="0.25">
      <c r="A165" s="1">
        <v>43435</v>
      </c>
      <c r="B165" s="2">
        <v>251.233</v>
      </c>
      <c r="C165">
        <f t="shared" si="2"/>
        <v>1.9101588486313719</v>
      </c>
    </row>
    <row r="166" spans="1:3" x14ac:dyDescent="0.25">
      <c r="A166" s="1">
        <v>43466</v>
      </c>
      <c r="B166" s="2">
        <v>251.71199999999999</v>
      </c>
      <c r="C166">
        <f t="shared" si="2"/>
        <v>1.5512351381991145</v>
      </c>
    </row>
    <row r="167" spans="1:3" x14ac:dyDescent="0.25">
      <c r="A167" s="1">
        <v>43497</v>
      </c>
      <c r="B167" s="2">
        <v>252.77600000000001</v>
      </c>
      <c r="C167">
        <f t="shared" si="2"/>
        <v>1.5201352659333054</v>
      </c>
    </row>
    <row r="168" spans="1:3" x14ac:dyDescent="0.25">
      <c r="A168" s="1">
        <v>43525</v>
      </c>
      <c r="B168" s="2">
        <v>254.202</v>
      </c>
      <c r="C168">
        <f t="shared" si="2"/>
        <v>1.8625227405691738</v>
      </c>
    </row>
    <row r="169" spans="1:3" x14ac:dyDescent="0.25">
      <c r="A169" s="1">
        <v>43556</v>
      </c>
      <c r="B169" s="2">
        <v>255.548</v>
      </c>
      <c r="C169">
        <f t="shared" si="2"/>
        <v>1.9964397755302459</v>
      </c>
    </row>
    <row r="170" spans="1:3" x14ac:dyDescent="0.25">
      <c r="A170" s="1">
        <v>43586</v>
      </c>
      <c r="B170" s="2">
        <v>256.09199999999998</v>
      </c>
      <c r="C170">
        <f t="shared" si="2"/>
        <v>1.7902284687663923</v>
      </c>
    </row>
    <row r="171" spans="1:3" x14ac:dyDescent="0.25">
      <c r="A171" s="1">
        <v>43617</v>
      </c>
      <c r="B171" s="2">
        <v>256.14299999999997</v>
      </c>
      <c r="C171">
        <f t="shared" si="2"/>
        <v>1.6484846560762445</v>
      </c>
    </row>
    <row r="172" spans="1:3" x14ac:dyDescent="0.25">
      <c r="A172" s="1">
        <v>43647</v>
      </c>
      <c r="B172" s="2">
        <v>256.57100000000003</v>
      </c>
      <c r="C172">
        <f t="shared" si="2"/>
        <v>1.811464806393509</v>
      </c>
    </row>
    <row r="173" spans="1:3" x14ac:dyDescent="0.25">
      <c r="A173" s="1">
        <v>43678</v>
      </c>
      <c r="B173" s="2">
        <v>256.55799999999999</v>
      </c>
      <c r="C173">
        <f t="shared" si="2"/>
        <v>1.7497798894291428</v>
      </c>
    </row>
    <row r="174" spans="1:3" x14ac:dyDescent="0.25">
      <c r="A174" s="1">
        <v>43709</v>
      </c>
      <c r="B174" s="2">
        <v>256.75900000000001</v>
      </c>
      <c r="C174">
        <f t="shared" si="2"/>
        <v>1.7113045131695268</v>
      </c>
    </row>
    <row r="175" spans="1:3" x14ac:dyDescent="0.25">
      <c r="A175" s="1">
        <v>43739</v>
      </c>
      <c r="B175" s="2">
        <v>257.346</v>
      </c>
      <c r="C175">
        <f t="shared" si="2"/>
        <v>1.7640429444213823</v>
      </c>
    </row>
    <row r="176" spans="1:3" x14ac:dyDescent="0.25">
      <c r="A176" s="1">
        <v>43770</v>
      </c>
      <c r="B176" s="2">
        <v>257.20800000000003</v>
      </c>
      <c r="C176">
        <f t="shared" si="2"/>
        <v>2.0512779818916256</v>
      </c>
    </row>
    <row r="177" spans="1:3" x14ac:dyDescent="0.25">
      <c r="A177" s="1">
        <v>43800</v>
      </c>
      <c r="B177" s="2">
        <v>256.97399999999999</v>
      </c>
      <c r="C177">
        <f t="shared" si="2"/>
        <v>2.2851297401217137</v>
      </c>
    </row>
    <row r="178" spans="1:3" x14ac:dyDescent="0.25">
      <c r="A178" s="1">
        <v>43831</v>
      </c>
      <c r="B178" s="2">
        <v>257.971</v>
      </c>
      <c r="C178">
        <f t="shared" si="2"/>
        <v>2.4865719552504508</v>
      </c>
    </row>
    <row r="179" spans="1:3" x14ac:dyDescent="0.25">
      <c r="A179" s="1">
        <v>43862</v>
      </c>
      <c r="B179" s="2">
        <v>258.678</v>
      </c>
      <c r="C179">
        <f t="shared" si="2"/>
        <v>2.3348735639459388</v>
      </c>
    </row>
    <row r="180" spans="1:3" x14ac:dyDescent="0.25">
      <c r="A180" s="1">
        <v>43891</v>
      </c>
      <c r="B180" s="2">
        <v>258.11500000000001</v>
      </c>
      <c r="C180">
        <f t="shared" si="2"/>
        <v>1.539326991919816</v>
      </c>
    </row>
    <row r="181" spans="1:3" x14ac:dyDescent="0.25">
      <c r="A181" s="1">
        <v>43922</v>
      </c>
      <c r="B181" s="2">
        <v>256.38900000000001</v>
      </c>
      <c r="C181">
        <f t="shared" si="2"/>
        <v>0.32909668633681666</v>
      </c>
    </row>
    <row r="182" spans="1:3" x14ac:dyDescent="0.25">
      <c r="A182" s="1">
        <v>43952</v>
      </c>
      <c r="B182" s="2">
        <v>256.39400000000001</v>
      </c>
      <c r="C182">
        <f t="shared" si="2"/>
        <v>0.1179263702107137</v>
      </c>
    </row>
    <row r="183" spans="1:3" x14ac:dyDescent="0.25">
      <c r="A183" s="1">
        <v>43983</v>
      </c>
      <c r="B183" s="2">
        <v>257.79700000000003</v>
      </c>
      <c r="C183">
        <f t="shared" si="2"/>
        <v>0.64573304755548788</v>
      </c>
    </row>
    <row r="184" spans="1:3" x14ac:dyDescent="0.25">
      <c r="A184" s="1">
        <v>44013</v>
      </c>
      <c r="B184" s="2">
        <v>259.101</v>
      </c>
      <c r="C184">
        <f t="shared" si="2"/>
        <v>0.98608182530370636</v>
      </c>
    </row>
    <row r="185" spans="1:3" x14ac:dyDescent="0.25">
      <c r="A185" s="1">
        <v>44044</v>
      </c>
      <c r="B185" s="2">
        <v>259.91800000000001</v>
      </c>
      <c r="C185">
        <f t="shared" si="2"/>
        <v>1.3096453823307064</v>
      </c>
    </row>
    <row r="186" spans="1:3" x14ac:dyDescent="0.25">
      <c r="A186" s="1">
        <v>44075</v>
      </c>
      <c r="B186" s="2">
        <v>260.27999999999997</v>
      </c>
      <c r="C186">
        <f t="shared" si="2"/>
        <v>1.3713248610564608</v>
      </c>
    </row>
    <row r="187" spans="1:3" x14ac:dyDescent="0.25">
      <c r="A187" s="1">
        <v>44105</v>
      </c>
      <c r="B187" s="2">
        <v>260.38799999999998</v>
      </c>
      <c r="C187">
        <f t="shared" si="2"/>
        <v>1.1820661677274849</v>
      </c>
    </row>
    <row r="188" spans="1:3" x14ac:dyDescent="0.25">
      <c r="A188" s="1">
        <v>44136</v>
      </c>
      <c r="B188" s="2">
        <v>260.22899999999998</v>
      </c>
      <c r="C188">
        <f t="shared" si="2"/>
        <v>1.1745357842679691</v>
      </c>
    </row>
    <row r="189" spans="1:3" x14ac:dyDescent="0.25">
      <c r="A189" s="1">
        <v>44166</v>
      </c>
      <c r="B189" s="2">
        <v>260.47399999999999</v>
      </c>
      <c r="C189">
        <f t="shared" si="2"/>
        <v>1.3620054947193101</v>
      </c>
    </row>
    <row r="190" spans="1:3" x14ac:dyDescent="0.25">
      <c r="A190" s="1">
        <v>44197</v>
      </c>
      <c r="B190" s="2">
        <v>261.58199999999999</v>
      </c>
      <c r="C190">
        <f t="shared" si="2"/>
        <v>1.399769741560094</v>
      </c>
    </row>
    <row r="191" spans="1:3" x14ac:dyDescent="0.25">
      <c r="A191" s="1">
        <v>44228</v>
      </c>
      <c r="B191" s="2">
        <v>263.01400000000001</v>
      </c>
      <c r="C191">
        <f t="shared" si="2"/>
        <v>1.6762152173745015</v>
      </c>
    </row>
    <row r="192" spans="1:3" x14ac:dyDescent="0.25">
      <c r="A192" s="1">
        <v>44256</v>
      </c>
      <c r="B192" s="2">
        <v>264.87700000000001</v>
      </c>
      <c r="C192">
        <f t="shared" si="2"/>
        <v>2.6197625089591847</v>
      </c>
    </row>
    <row r="193" spans="1:3" x14ac:dyDescent="0.25">
      <c r="A193" s="1">
        <v>44287</v>
      </c>
      <c r="B193" s="2">
        <v>267.05399999999997</v>
      </c>
      <c r="C193">
        <f t="shared" si="2"/>
        <v>4.159694838702114</v>
      </c>
    </row>
    <row r="194" spans="1:3" x14ac:dyDescent="0.25">
      <c r="A194" s="1">
        <v>44317</v>
      </c>
      <c r="B194" s="2">
        <v>269.19499999999999</v>
      </c>
      <c r="C194">
        <f t="shared" ref="C194:C213" si="3">100*(B194-B182)/B182</f>
        <v>4.9927065375944784</v>
      </c>
    </row>
    <row r="195" spans="1:3" x14ac:dyDescent="0.25">
      <c r="A195" s="1">
        <v>44348</v>
      </c>
      <c r="B195" s="2">
        <v>271.69600000000003</v>
      </c>
      <c r="C195">
        <f t="shared" si="3"/>
        <v>5.3914514133213345</v>
      </c>
    </row>
    <row r="196" spans="1:3" x14ac:dyDescent="0.25">
      <c r="A196" s="1">
        <v>44378</v>
      </c>
      <c r="B196" s="2">
        <v>273.00299999999999</v>
      </c>
      <c r="C196">
        <f t="shared" si="3"/>
        <v>5.3654752393854084</v>
      </c>
    </row>
    <row r="197" spans="1:3" x14ac:dyDescent="0.25">
      <c r="A197" s="1">
        <v>44409</v>
      </c>
      <c r="B197" s="2">
        <v>273.56700000000001</v>
      </c>
      <c r="C197">
        <f t="shared" si="3"/>
        <v>5.2512715548749993</v>
      </c>
    </row>
    <row r="198" spans="1:3" x14ac:dyDescent="0.25">
      <c r="A198" s="1">
        <v>44440</v>
      </c>
      <c r="B198" s="2">
        <v>274.31</v>
      </c>
      <c r="C198">
        <f t="shared" si="3"/>
        <v>5.3903488550791572</v>
      </c>
    </row>
    <row r="199" spans="1:3" x14ac:dyDescent="0.25">
      <c r="A199" s="1">
        <v>44470</v>
      </c>
      <c r="B199" s="2">
        <v>276.589</v>
      </c>
      <c r="C199">
        <f t="shared" si="3"/>
        <v>6.221868903328887</v>
      </c>
    </row>
    <row r="200" spans="1:3" x14ac:dyDescent="0.25">
      <c r="A200" s="1">
        <v>44501</v>
      </c>
      <c r="B200" s="2">
        <v>277.94799999999998</v>
      </c>
      <c r="C200">
        <f t="shared" si="3"/>
        <v>6.8090028398064764</v>
      </c>
    </row>
    <row r="201" spans="1:3" x14ac:dyDescent="0.25">
      <c r="A201" s="1">
        <v>44531</v>
      </c>
      <c r="B201" s="2">
        <v>278.80200000000002</v>
      </c>
      <c r="C201">
        <f t="shared" si="3"/>
        <v>7.0364028655451341</v>
      </c>
    </row>
    <row r="202" spans="1:3" x14ac:dyDescent="0.25">
      <c r="A202" s="1">
        <v>44562</v>
      </c>
      <c r="B202" s="2">
        <v>281.14800000000002</v>
      </c>
      <c r="C202">
        <f t="shared" si="3"/>
        <v>7.4798724682891145</v>
      </c>
    </row>
    <row r="203" spans="1:3" x14ac:dyDescent="0.25">
      <c r="A203" s="1">
        <v>44593</v>
      </c>
      <c r="B203" s="2">
        <v>283.71600000000001</v>
      </c>
      <c r="C203">
        <f t="shared" si="3"/>
        <v>7.8710638977392833</v>
      </c>
    </row>
    <row r="204" spans="1:3" x14ac:dyDescent="0.25">
      <c r="A204" s="1">
        <v>44621</v>
      </c>
      <c r="B204" s="2">
        <v>287.50400000000002</v>
      </c>
      <c r="C204">
        <f t="shared" si="3"/>
        <v>8.542455554842439</v>
      </c>
    </row>
    <row r="205" spans="1:3" x14ac:dyDescent="0.25">
      <c r="A205" s="1">
        <v>44652</v>
      </c>
      <c r="B205" s="2">
        <v>289.10899999999998</v>
      </c>
      <c r="C205">
        <f t="shared" si="3"/>
        <v>8.2586293408823721</v>
      </c>
    </row>
    <row r="206" spans="1:3" x14ac:dyDescent="0.25">
      <c r="A206" s="1">
        <v>44682</v>
      </c>
      <c r="B206" s="2">
        <v>292.29599999999999</v>
      </c>
      <c r="C206">
        <f t="shared" si="3"/>
        <v>8.5815115436765161</v>
      </c>
    </row>
    <row r="207" spans="1:3" x14ac:dyDescent="0.25">
      <c r="A207" s="1">
        <v>44713</v>
      </c>
      <c r="B207" s="2">
        <v>296.31099999999998</v>
      </c>
      <c r="C207">
        <f t="shared" si="3"/>
        <v>9.0597579647841524</v>
      </c>
    </row>
    <row r="208" spans="1:3" x14ac:dyDescent="0.25">
      <c r="A208" s="1">
        <v>44743</v>
      </c>
      <c r="B208" s="2">
        <v>296.27600000000001</v>
      </c>
      <c r="C208">
        <f t="shared" si="3"/>
        <v>8.5248147456255161</v>
      </c>
    </row>
    <row r="209" spans="1:3" x14ac:dyDescent="0.25">
      <c r="A209" s="1">
        <v>44774</v>
      </c>
      <c r="B209" s="2">
        <v>296.17099999999999</v>
      </c>
      <c r="C209">
        <f t="shared" si="3"/>
        <v>8.2626925031162344</v>
      </c>
    </row>
    <row r="210" spans="1:3" x14ac:dyDescent="0.25">
      <c r="A210" s="1">
        <v>44805</v>
      </c>
      <c r="B210" s="2">
        <v>296.80799999999999</v>
      </c>
      <c r="C210">
        <f t="shared" si="3"/>
        <v>8.2016696438336165</v>
      </c>
    </row>
    <row r="211" spans="1:3" x14ac:dyDescent="0.25">
      <c r="A211" s="1">
        <v>44835</v>
      </c>
      <c r="B211" s="2">
        <v>298.012</v>
      </c>
      <c r="C211">
        <f t="shared" si="3"/>
        <v>7.7454273308049135</v>
      </c>
    </row>
    <row r="212" spans="1:3" x14ac:dyDescent="0.25">
      <c r="A212" s="1">
        <v>44866</v>
      </c>
      <c r="B212" s="2">
        <v>297.71100000000001</v>
      </c>
      <c r="C212">
        <f t="shared" si="3"/>
        <v>7.110322794191732</v>
      </c>
    </row>
    <row r="213" spans="1:3" x14ac:dyDescent="0.25">
      <c r="A213" s="1">
        <v>44896</v>
      </c>
      <c r="B213" s="2">
        <v>296.79700000000003</v>
      </c>
      <c r="C213">
        <f t="shared" si="3"/>
        <v>6.4544013314108231</v>
      </c>
    </row>
    <row r="214" spans="1:3" x14ac:dyDescent="0.25">
      <c r="A214" s="1">
        <v>44927</v>
      </c>
      <c r="B214" s="2">
        <v>299.17</v>
      </c>
      <c r="C214">
        <f>100*(B214-B202)/B202</f>
        <v>6.4101469688562576</v>
      </c>
    </row>
    <row r="215" spans="1:3" x14ac:dyDescent="0.25">
      <c r="A215" s="1">
        <v>44958</v>
      </c>
      <c r="B215" s="2">
        <v>300.83999999999997</v>
      </c>
      <c r="C215">
        <f>100*(B215-B203)/B203</f>
        <v>6.0356130778665875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148C-B522-4C76-9069-D4E03D7E47F2}">
  <dimension ref="A1:L148"/>
  <sheetViews>
    <sheetView tabSelected="1" workbookViewId="0">
      <selection sqref="A1:IV8"/>
    </sheetView>
  </sheetViews>
  <sheetFormatPr defaultRowHeight="13.2" x14ac:dyDescent="0.25"/>
  <cols>
    <col min="1" max="1" width="12.44140625" customWidth="1"/>
    <col min="3" max="3" width="4" bestFit="1" customWidth="1"/>
    <col min="5" max="6" width="4.5546875" bestFit="1" customWidth="1"/>
  </cols>
  <sheetData>
    <row r="1" spans="1:3" s="34" customFormat="1" x14ac:dyDescent="0.25">
      <c r="A1" s="34" t="s">
        <v>0</v>
      </c>
    </row>
    <row r="2" spans="1:3" s="34" customFormat="1" x14ac:dyDescent="0.25">
      <c r="A2" s="34" t="s">
        <v>747</v>
      </c>
    </row>
    <row r="3" spans="1:3" s="34" customFormat="1" x14ac:dyDescent="0.25">
      <c r="A3" s="34" t="s">
        <v>2</v>
      </c>
    </row>
    <row r="4" spans="1:3" s="34" customFormat="1" x14ac:dyDescent="0.25">
      <c r="A4" s="34" t="s">
        <v>3</v>
      </c>
    </row>
    <row r="5" spans="1:3" s="34" customFormat="1" x14ac:dyDescent="0.25">
      <c r="A5" s="34" t="s">
        <v>748</v>
      </c>
    </row>
    <row r="6" spans="1:3" s="34" customFormat="1" x14ac:dyDescent="0.25">
      <c r="A6" s="34" t="s">
        <v>1002</v>
      </c>
    </row>
    <row r="7" spans="1:3" s="34" customFormat="1" x14ac:dyDescent="0.25"/>
    <row r="8" spans="1:3" s="34" customFormat="1" x14ac:dyDescent="0.25">
      <c r="A8" s="34" t="s">
        <v>6</v>
      </c>
      <c r="B8" s="34" t="s">
        <v>422</v>
      </c>
      <c r="C8" s="34" t="s">
        <v>1003</v>
      </c>
    </row>
    <row r="11" spans="1:3" ht="15" x14ac:dyDescent="0.25">
      <c r="A11" s="96" t="s">
        <v>8</v>
      </c>
      <c r="B11" s="96" t="s">
        <v>6</v>
      </c>
    </row>
    <row r="12" spans="1:3" x14ac:dyDescent="0.25">
      <c r="A12" s="1">
        <v>42005</v>
      </c>
      <c r="B12" s="2">
        <v>233.70699999999999</v>
      </c>
    </row>
    <row r="13" spans="1:3" x14ac:dyDescent="0.25">
      <c r="A13" s="1">
        <v>42036</v>
      </c>
      <c r="B13" s="2">
        <v>234.72200000000001</v>
      </c>
    </row>
    <row r="14" spans="1:3" x14ac:dyDescent="0.25">
      <c r="A14" s="1">
        <v>42064</v>
      </c>
      <c r="B14" s="2">
        <v>236.119</v>
      </c>
    </row>
    <row r="15" spans="1:3" x14ac:dyDescent="0.25">
      <c r="A15" s="1">
        <v>42095</v>
      </c>
      <c r="B15" s="2">
        <v>236.59899999999999</v>
      </c>
    </row>
    <row r="16" spans="1:3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5" x14ac:dyDescent="0.3">
      <c r="A24" s="52">
        <v>42370</v>
      </c>
      <c r="B24" s="2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972</v>
      </c>
    </row>
    <row r="25" spans="1:9" ht="15" x14ac:dyDescent="0.3">
      <c r="A25" s="52">
        <v>42401</v>
      </c>
      <c r="B25" s="2">
        <v>237.11099999999999</v>
      </c>
      <c r="C25" s="47">
        <v>2</v>
      </c>
      <c r="D25" s="21">
        <f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988</v>
      </c>
    </row>
    <row r="26" spans="1:9" ht="15" x14ac:dyDescent="0.3">
      <c r="A26" s="52">
        <v>42430</v>
      </c>
      <c r="B26" s="2">
        <v>238.13200000000001</v>
      </c>
      <c r="C26" s="47">
        <v>3</v>
      </c>
      <c r="D26" s="21">
        <f>100*(B26-B14)/B14</f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2">
        <v>239.261</v>
      </c>
      <c r="C27" s="47">
        <v>4</v>
      </c>
      <c r="D27" s="21">
        <f>100*(B27-B15)/B15</f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2">
        <v>240.22900000000001</v>
      </c>
      <c r="C28" s="47">
        <v>5</v>
      </c>
      <c r="D28" s="21">
        <f t="shared" ref="D28:D91" si="0">100*(B28-B16)/B16</f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2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2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2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2">
        <v>241.428</v>
      </c>
      <c r="C32" s="47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9" ht="15" x14ac:dyDescent="0.3">
      <c r="A33" s="52">
        <v>42644</v>
      </c>
      <c r="B33" s="2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9" ht="15" x14ac:dyDescent="0.3">
      <c r="A34" s="52">
        <v>42675</v>
      </c>
      <c r="B34" s="2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9" ht="15" x14ac:dyDescent="0.3">
      <c r="A35" s="52">
        <v>42705</v>
      </c>
      <c r="B35" s="2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9" ht="15" x14ac:dyDescent="0.3">
      <c r="A36" s="52">
        <v>42736</v>
      </c>
      <c r="B36" s="2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9" ht="15" x14ac:dyDescent="0.3">
      <c r="A37" s="52">
        <v>42767</v>
      </c>
      <c r="B37" s="2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9" ht="15" x14ac:dyDescent="0.3">
      <c r="A38" s="52">
        <v>42795</v>
      </c>
      <c r="B38" s="2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9" ht="15" x14ac:dyDescent="0.3">
      <c r="A39" s="52">
        <v>42826</v>
      </c>
      <c r="B39" s="2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9" ht="15" x14ac:dyDescent="0.3">
      <c r="A40" s="53">
        <v>42856</v>
      </c>
      <c r="B40" s="2">
        <v>244.733</v>
      </c>
      <c r="C40" s="47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9" ht="15" x14ac:dyDescent="0.3">
      <c r="A41" s="52">
        <v>42887</v>
      </c>
      <c r="B41" s="2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9" ht="15" x14ac:dyDescent="0.3">
      <c r="A42" s="52">
        <v>42917</v>
      </c>
      <c r="B42" s="2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9" ht="15" x14ac:dyDescent="0.3">
      <c r="A43" s="52">
        <v>42948</v>
      </c>
      <c r="B43" s="2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9" ht="15" x14ac:dyDescent="0.3">
      <c r="A44" s="52">
        <v>42979</v>
      </c>
      <c r="B44" s="2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9" ht="15" x14ac:dyDescent="0.3">
      <c r="A45" s="52">
        <v>43009</v>
      </c>
      <c r="B45" s="2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9" ht="15" x14ac:dyDescent="0.3">
      <c r="A46" s="52">
        <v>43040</v>
      </c>
      <c r="B46" s="2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9" ht="15" x14ac:dyDescent="0.3">
      <c r="A47" s="52">
        <v>43070</v>
      </c>
      <c r="B47" s="2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9" ht="15" x14ac:dyDescent="0.3">
      <c r="A48" s="53">
        <v>43101</v>
      </c>
      <c r="B48" s="2">
        <v>247.86699999999999</v>
      </c>
      <c r="C48" s="47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</row>
    <row r="49" spans="1:9" ht="15" x14ac:dyDescent="0.3">
      <c r="A49" s="52">
        <v>43132</v>
      </c>
      <c r="B49" s="2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</row>
    <row r="50" spans="1:9" ht="15" x14ac:dyDescent="0.3">
      <c r="A50" s="52">
        <v>43160</v>
      </c>
      <c r="B50" s="2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</row>
    <row r="51" spans="1:9" ht="15" x14ac:dyDescent="0.3">
      <c r="A51" s="52">
        <v>43191</v>
      </c>
      <c r="B51" s="2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</row>
    <row r="52" spans="1:9" ht="15" x14ac:dyDescent="0.3">
      <c r="A52" s="52">
        <v>43221</v>
      </c>
      <c r="B52" s="2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</row>
    <row r="53" spans="1:9" ht="15" x14ac:dyDescent="0.3">
      <c r="A53" s="52">
        <v>43252</v>
      </c>
      <c r="B53" s="2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</row>
    <row r="54" spans="1:9" ht="15" x14ac:dyDescent="0.3">
      <c r="A54" s="52">
        <v>43282</v>
      </c>
      <c r="B54" s="2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</row>
    <row r="55" spans="1:9" ht="15" x14ac:dyDescent="0.3">
      <c r="A55" s="52">
        <v>43313</v>
      </c>
      <c r="B55" s="2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</row>
    <row r="56" spans="1:9" ht="15" x14ac:dyDescent="0.3">
      <c r="A56" s="53">
        <v>43344</v>
      </c>
      <c r="B56" s="2">
        <v>252.43899999999999</v>
      </c>
      <c r="C56" s="47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</row>
    <row r="57" spans="1:9" ht="15" x14ac:dyDescent="0.3">
      <c r="A57" s="52">
        <v>43374</v>
      </c>
      <c r="B57" s="2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</row>
    <row r="58" spans="1:9" ht="15" x14ac:dyDescent="0.3">
      <c r="A58" s="52">
        <v>43405</v>
      </c>
      <c r="B58" s="2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</row>
    <row r="59" spans="1:9" ht="15" x14ac:dyDescent="0.3">
      <c r="A59" s="52">
        <v>43435</v>
      </c>
      <c r="B59" s="2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</row>
    <row r="60" spans="1:9" ht="15" x14ac:dyDescent="0.3">
      <c r="A60" s="52">
        <v>43466</v>
      </c>
      <c r="B60" s="2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</row>
    <row r="61" spans="1:9" ht="15" x14ac:dyDescent="0.3">
      <c r="A61" s="52">
        <v>43497</v>
      </c>
      <c r="B61" s="2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</row>
    <row r="62" spans="1:9" ht="15" x14ac:dyDescent="0.3">
      <c r="A62" s="52">
        <v>43525</v>
      </c>
      <c r="B62" s="2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</row>
    <row r="63" spans="1:9" ht="15" x14ac:dyDescent="0.3">
      <c r="A63" s="52">
        <v>43556</v>
      </c>
      <c r="B63" s="2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</row>
    <row r="64" spans="1:9" ht="15" x14ac:dyDescent="0.3">
      <c r="A64" s="53">
        <v>43586</v>
      </c>
      <c r="B64" s="2">
        <v>256.09199999999998</v>
      </c>
      <c r="C64" s="47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</row>
    <row r="65" spans="1:9" ht="15" x14ac:dyDescent="0.3">
      <c r="A65" s="52">
        <v>43617</v>
      </c>
      <c r="B65" s="2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</row>
    <row r="66" spans="1:9" ht="15" x14ac:dyDescent="0.3">
      <c r="A66" s="52">
        <v>43647</v>
      </c>
      <c r="B66" s="2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</row>
    <row r="67" spans="1:9" ht="15" x14ac:dyDescent="0.3">
      <c r="A67" s="52">
        <v>43678</v>
      </c>
      <c r="B67" s="2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</row>
    <row r="68" spans="1:9" ht="15" x14ac:dyDescent="0.3">
      <c r="A68" s="52">
        <v>43709</v>
      </c>
      <c r="B68" s="2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</row>
    <row r="69" spans="1:9" ht="15" x14ac:dyDescent="0.3">
      <c r="A69" s="52">
        <v>43739</v>
      </c>
      <c r="B69" s="2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</row>
    <row r="70" spans="1:9" ht="15" x14ac:dyDescent="0.3">
      <c r="A70" s="52">
        <v>43770</v>
      </c>
      <c r="B70" s="2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</row>
    <row r="71" spans="1:9" ht="15" x14ac:dyDescent="0.3">
      <c r="A71" s="52">
        <v>43800</v>
      </c>
      <c r="B71" s="2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</row>
    <row r="72" spans="1:9" ht="15" x14ac:dyDescent="0.3">
      <c r="A72" s="52">
        <v>43831</v>
      </c>
      <c r="B72" s="2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</row>
    <row r="73" spans="1:9" ht="15" x14ac:dyDescent="0.3">
      <c r="A73" s="52">
        <v>43862</v>
      </c>
      <c r="B73" s="2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</row>
    <row r="74" spans="1:9" ht="15" x14ac:dyDescent="0.3">
      <c r="A74" s="53">
        <v>43891</v>
      </c>
      <c r="B74" s="2">
        <v>258.11500000000001</v>
      </c>
      <c r="C74" s="47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</row>
    <row r="75" spans="1:9" ht="15" x14ac:dyDescent="0.3">
      <c r="A75" s="52">
        <v>43922</v>
      </c>
      <c r="B75" s="2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</row>
    <row r="76" spans="1:9" ht="15" x14ac:dyDescent="0.3">
      <c r="A76" s="52">
        <v>43952</v>
      </c>
      <c r="B76" s="2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</row>
    <row r="77" spans="1:9" ht="15" x14ac:dyDescent="0.3">
      <c r="A77" s="52">
        <v>43983</v>
      </c>
      <c r="B77" s="2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</row>
    <row r="78" spans="1:9" ht="15" x14ac:dyDescent="0.3">
      <c r="A78" s="52">
        <v>44013</v>
      </c>
      <c r="B78" s="2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</row>
    <row r="79" spans="1:9" ht="15" x14ac:dyDescent="0.3">
      <c r="A79" s="52">
        <v>44044</v>
      </c>
      <c r="B79" s="2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</row>
    <row r="80" spans="1:9" ht="15" x14ac:dyDescent="0.3">
      <c r="A80" s="52">
        <v>44075</v>
      </c>
      <c r="B80" s="2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</row>
    <row r="81" spans="1:12" ht="15" x14ac:dyDescent="0.3">
      <c r="A81" s="52">
        <v>44105</v>
      </c>
      <c r="B81" s="2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</row>
    <row r="82" spans="1:12" ht="15" x14ac:dyDescent="0.3">
      <c r="A82" s="52">
        <v>44136</v>
      </c>
      <c r="B82" s="2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851</v>
      </c>
    </row>
    <row r="83" spans="1:12" ht="15" x14ac:dyDescent="0.3">
      <c r="A83" s="52">
        <v>44166</v>
      </c>
      <c r="B83" s="2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852</v>
      </c>
    </row>
    <row r="84" spans="1:12" ht="15" x14ac:dyDescent="0.3">
      <c r="A84" s="52">
        <v>44197</v>
      </c>
      <c r="B84" s="2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907</v>
      </c>
    </row>
    <row r="85" spans="1:12" ht="15" x14ac:dyDescent="0.3">
      <c r="A85" s="52">
        <v>44228</v>
      </c>
      <c r="B85" s="2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853</v>
      </c>
    </row>
    <row r="86" spans="1:12" ht="15" x14ac:dyDescent="0.3">
      <c r="A86" s="52">
        <v>44256</v>
      </c>
      <c r="B86" s="2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854</v>
      </c>
    </row>
    <row r="87" spans="1:12" ht="15" x14ac:dyDescent="0.3">
      <c r="A87" s="52">
        <v>44287</v>
      </c>
      <c r="B87" s="2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989</v>
      </c>
    </row>
    <row r="88" spans="1:12" ht="15" x14ac:dyDescent="0.3">
      <c r="A88" s="52">
        <v>44317</v>
      </c>
      <c r="B88" s="2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990</v>
      </c>
    </row>
    <row r="89" spans="1:12" ht="15" x14ac:dyDescent="0.3">
      <c r="A89" s="52">
        <v>44348</v>
      </c>
      <c r="B89" s="2">
        <v>271.69600000000003</v>
      </c>
      <c r="C89" s="47">
        <v>66</v>
      </c>
      <c r="D89" s="21">
        <f t="shared" si="0"/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994</v>
      </c>
    </row>
    <row r="90" spans="1:12" ht="15" x14ac:dyDescent="0.3">
      <c r="A90" s="52">
        <v>44378</v>
      </c>
      <c r="B90" s="2">
        <v>273.00299999999999</v>
      </c>
      <c r="C90" s="47">
        <v>67</v>
      </c>
      <c r="D90" s="21">
        <f t="shared" si="0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991</v>
      </c>
    </row>
    <row r="91" spans="1:12" ht="15" x14ac:dyDescent="0.3">
      <c r="A91" s="52">
        <v>44409</v>
      </c>
      <c r="B91" s="2">
        <v>273.56700000000001</v>
      </c>
      <c r="C91" s="47">
        <v>68</v>
      </c>
      <c r="D91" s="21">
        <f t="shared" si="0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992</v>
      </c>
    </row>
    <row r="92" spans="1:12" ht="15" x14ac:dyDescent="0.3">
      <c r="A92" s="52">
        <v>44440</v>
      </c>
      <c r="B92" s="2">
        <v>274.31</v>
      </c>
      <c r="C92" s="47">
        <v>69</v>
      </c>
      <c r="D92" s="21">
        <f t="shared" ref="D92:D145" si="1">100*(B92-B80)/B80</f>
        <v>5.3903488550791572</v>
      </c>
      <c r="E92">
        <v>69</v>
      </c>
      <c r="F92">
        <v>69</v>
      </c>
      <c r="G92">
        <v>5.3903488550000001</v>
      </c>
      <c r="H92">
        <v>5.7023727316999997</v>
      </c>
    </row>
    <row r="93" spans="1:12" ht="15" x14ac:dyDescent="0.3">
      <c r="A93" s="52">
        <v>44470</v>
      </c>
      <c r="B93" s="2">
        <v>276.589</v>
      </c>
      <c r="C93" s="47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405</v>
      </c>
    </row>
    <row r="94" spans="1:12" ht="15" x14ac:dyDescent="0.3">
      <c r="A94" s="52">
        <v>44501</v>
      </c>
      <c r="B94" s="2">
        <v>277.94799999999998</v>
      </c>
      <c r="C94" s="47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I94" t="s">
        <v>407</v>
      </c>
      <c r="J94" t="s">
        <v>408</v>
      </c>
      <c r="K94" t="s">
        <v>409</v>
      </c>
      <c r="L94" t="s">
        <v>410</v>
      </c>
    </row>
    <row r="95" spans="1:12" ht="15" x14ac:dyDescent="0.3">
      <c r="A95" s="52">
        <v>44531</v>
      </c>
      <c r="B95" s="2">
        <v>278.80200000000002</v>
      </c>
      <c r="C95" s="47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I95" t="s">
        <v>411</v>
      </c>
      <c r="J95">
        <v>23</v>
      </c>
      <c r="K95">
        <v>505.27945357120001</v>
      </c>
      <c r="L95">
        <v>21.9686718944</v>
      </c>
    </row>
    <row r="96" spans="1:12" ht="15" x14ac:dyDescent="0.3">
      <c r="A96" s="52">
        <v>44562</v>
      </c>
      <c r="B96" s="2">
        <v>281.14800000000002</v>
      </c>
      <c r="C96" s="47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I96" t="s">
        <v>412</v>
      </c>
      <c r="J96">
        <v>101</v>
      </c>
      <c r="K96">
        <v>21.863636118799999</v>
      </c>
      <c r="L96">
        <v>0.21647164469999999</v>
      </c>
    </row>
    <row r="97" spans="1:11" ht="15" x14ac:dyDescent="0.3">
      <c r="A97" s="52">
        <v>44593</v>
      </c>
      <c r="B97" s="2">
        <v>283.71600000000001</v>
      </c>
      <c r="C97" s="47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I97" t="s">
        <v>413</v>
      </c>
      <c r="J97">
        <v>124</v>
      </c>
      <c r="K97">
        <v>527.14308968989997</v>
      </c>
    </row>
    <row r="98" spans="1:11" ht="15" x14ac:dyDescent="0.3">
      <c r="A98" s="52">
        <v>44621</v>
      </c>
      <c r="B98" s="2">
        <v>287.50400000000002</v>
      </c>
      <c r="C98" s="47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I98" t="s">
        <v>993</v>
      </c>
    </row>
    <row r="99" spans="1:11" ht="15" x14ac:dyDescent="0.3">
      <c r="A99" s="52">
        <v>44652</v>
      </c>
      <c r="B99" s="2">
        <v>289.10899999999998</v>
      </c>
      <c r="C99" s="47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</row>
    <row r="100" spans="1:11" ht="15" x14ac:dyDescent="0.3">
      <c r="A100" s="52">
        <v>44682</v>
      </c>
      <c r="B100" s="2">
        <v>292.29599999999999</v>
      </c>
      <c r="C100" s="47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K100">
        <f>1-(K96/K97)</f>
        <v>0.95852428582216331</v>
      </c>
    </row>
    <row r="101" spans="1:11" ht="15" x14ac:dyDescent="0.3">
      <c r="A101" s="52">
        <v>44713</v>
      </c>
      <c r="B101" s="2">
        <v>296.31099999999998</v>
      </c>
      <c r="C101" s="47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</row>
    <row r="102" spans="1:11" ht="15" x14ac:dyDescent="0.3">
      <c r="A102" s="52">
        <v>44743</v>
      </c>
      <c r="B102" s="2">
        <v>296.27600000000001</v>
      </c>
      <c r="C102" s="47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</row>
    <row r="103" spans="1:11" ht="15" x14ac:dyDescent="0.3">
      <c r="A103" s="53">
        <v>44774</v>
      </c>
      <c r="B103" s="2">
        <v>296.17099999999999</v>
      </c>
      <c r="C103" s="47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</row>
    <row r="104" spans="1:11" ht="15" x14ac:dyDescent="0.3">
      <c r="A104" s="52">
        <v>44805</v>
      </c>
      <c r="B104" s="2">
        <v>296.80799999999999</v>
      </c>
      <c r="C104" s="47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</row>
    <row r="105" spans="1:11" ht="15" x14ac:dyDescent="0.3">
      <c r="A105" s="52">
        <v>44835</v>
      </c>
      <c r="B105" s="2">
        <v>298.012</v>
      </c>
      <c r="C105" s="47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</row>
    <row r="106" spans="1:11" ht="15" x14ac:dyDescent="0.3">
      <c r="A106" s="52">
        <v>44866</v>
      </c>
      <c r="B106" s="2">
        <v>297.71100000000001</v>
      </c>
      <c r="C106" s="47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</row>
    <row r="107" spans="1:11" ht="15" x14ac:dyDescent="0.3">
      <c r="A107" s="52">
        <v>44896</v>
      </c>
      <c r="B107" s="2">
        <v>296.79700000000003</v>
      </c>
      <c r="C107" s="47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</row>
    <row r="108" spans="1:11" ht="15" x14ac:dyDescent="0.3">
      <c r="A108" s="52">
        <v>44927</v>
      </c>
      <c r="B108" s="2">
        <v>299.17</v>
      </c>
      <c r="C108" s="47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</row>
    <row r="109" spans="1:11" ht="15" x14ac:dyDescent="0.3">
      <c r="A109" s="52">
        <v>44958</v>
      </c>
      <c r="B109" s="2">
        <v>300.83999999999997</v>
      </c>
      <c r="C109" s="47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</row>
    <row r="110" spans="1:11" ht="15" x14ac:dyDescent="0.3">
      <c r="A110" s="52">
        <v>44986</v>
      </c>
      <c r="B110" s="2">
        <v>301.83600000000001</v>
      </c>
      <c r="C110" s="47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</row>
    <row r="111" spans="1:11" ht="15" x14ac:dyDescent="0.3">
      <c r="A111" s="52">
        <v>45017</v>
      </c>
      <c r="B111" s="2">
        <v>303.363</v>
      </c>
      <c r="C111" s="47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</row>
    <row r="112" spans="1:11" ht="15" x14ac:dyDescent="0.3">
      <c r="A112" s="52">
        <v>45047</v>
      </c>
      <c r="B112" s="2">
        <v>304.12700000000001</v>
      </c>
      <c r="C112" s="47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</row>
    <row r="113" spans="1:8" ht="15" x14ac:dyDescent="0.3">
      <c r="A113" s="53">
        <v>45078</v>
      </c>
      <c r="B113" s="2">
        <v>305.10899999999998</v>
      </c>
      <c r="C113" s="47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</row>
    <row r="114" spans="1:8" ht="15" x14ac:dyDescent="0.3">
      <c r="A114" s="52">
        <v>45108</v>
      </c>
      <c r="B114" s="2">
        <v>305.69099999999997</v>
      </c>
      <c r="C114" s="47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</row>
    <row r="115" spans="1:8" ht="15" x14ac:dyDescent="0.3">
      <c r="A115" s="52">
        <v>45139</v>
      </c>
      <c r="B115" s="2">
        <v>307.02600000000001</v>
      </c>
      <c r="C115" s="47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</row>
    <row r="116" spans="1:8" ht="15" x14ac:dyDescent="0.3">
      <c r="A116" s="52">
        <v>45170</v>
      </c>
      <c r="B116" s="2">
        <v>307.78899999999999</v>
      </c>
      <c r="C116" s="47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</row>
    <row r="117" spans="1:8" ht="15" x14ac:dyDescent="0.3">
      <c r="A117" s="52">
        <v>45200</v>
      </c>
      <c r="B117" s="2">
        <v>307.67099999999999</v>
      </c>
      <c r="C117" s="47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</row>
    <row r="118" spans="1:8" ht="15" x14ac:dyDescent="0.3">
      <c r="A118" s="52">
        <v>45231</v>
      </c>
      <c r="B118" s="2">
        <v>307.05099999999999</v>
      </c>
      <c r="C118" s="47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</row>
    <row r="119" spans="1:8" ht="15" x14ac:dyDescent="0.3">
      <c r="A119" s="52">
        <v>45261</v>
      </c>
      <c r="B119" s="2">
        <v>306.74599999999998</v>
      </c>
      <c r="C119" s="47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</row>
    <row r="120" spans="1:8" ht="15" x14ac:dyDescent="0.3">
      <c r="A120" s="52">
        <v>45292</v>
      </c>
      <c r="B120" s="2">
        <v>308.41699999999997</v>
      </c>
      <c r="C120" s="47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</row>
    <row r="121" spans="1:8" ht="15" x14ac:dyDescent="0.3">
      <c r="A121" s="52">
        <v>45323</v>
      </c>
      <c r="B121" s="2">
        <v>310.32600000000002</v>
      </c>
      <c r="C121" s="47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</row>
    <row r="122" spans="1:8" ht="15" x14ac:dyDescent="0.3">
      <c r="A122" s="53">
        <v>45352</v>
      </c>
      <c r="B122" s="2">
        <v>312.33199999999999</v>
      </c>
      <c r="C122" s="51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</row>
    <row r="123" spans="1:8" ht="15" x14ac:dyDescent="0.3">
      <c r="A123" s="52">
        <v>45383</v>
      </c>
      <c r="B123" s="2">
        <v>313.548</v>
      </c>
      <c r="C123" s="47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</row>
    <row r="124" spans="1:8" ht="15" x14ac:dyDescent="0.3">
      <c r="A124" s="52">
        <v>45413</v>
      </c>
      <c r="B124" s="2">
        <v>314.06900000000002</v>
      </c>
      <c r="C124" s="47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</row>
    <row r="125" spans="1:8" ht="15" x14ac:dyDescent="0.3">
      <c r="A125" s="52">
        <v>45444</v>
      </c>
      <c r="B125" s="2">
        <v>314.17500000000001</v>
      </c>
      <c r="C125" s="47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</row>
    <row r="126" spans="1:8" ht="15" x14ac:dyDescent="0.3">
      <c r="A126" s="52">
        <v>45474</v>
      </c>
      <c r="B126" s="2">
        <v>314.54000000000002</v>
      </c>
      <c r="C126" s="47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</row>
    <row r="127" spans="1:8" ht="15" x14ac:dyDescent="0.3">
      <c r="A127" s="52">
        <v>45505</v>
      </c>
      <c r="B127" s="2">
        <v>314.79599999999999</v>
      </c>
      <c r="C127" s="47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</row>
    <row r="128" spans="1:8" ht="15" x14ac:dyDescent="0.3">
      <c r="A128" s="52">
        <v>45536</v>
      </c>
      <c r="B128" s="2">
        <v>315.30099999999999</v>
      </c>
      <c r="C128" s="47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</row>
    <row r="129" spans="1:8" ht="15" x14ac:dyDescent="0.3">
      <c r="A129" s="52">
        <v>45566</v>
      </c>
      <c r="B129" s="2">
        <v>315.66399999999999</v>
      </c>
      <c r="C129" s="47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</row>
    <row r="130" spans="1:8" ht="15" x14ac:dyDescent="0.3">
      <c r="A130" s="53">
        <v>45597</v>
      </c>
      <c r="B130" s="2">
        <v>315.49299999999999</v>
      </c>
      <c r="C130" s="47">
        <v>107</v>
      </c>
      <c r="D130" s="21">
        <f t="shared" si="1"/>
        <v>2.7493803960905541</v>
      </c>
      <c r="E130">
        <v>107</v>
      </c>
      <c r="F130">
        <v>107</v>
      </c>
      <c r="G130">
        <v>2.7493803959999998</v>
      </c>
      <c r="H130">
        <v>2.8867567318999998</v>
      </c>
    </row>
    <row r="131" spans="1:8" ht="15" x14ac:dyDescent="0.3">
      <c r="A131" s="60">
        <v>45627</v>
      </c>
      <c r="B131" s="2">
        <v>315.60500000000002</v>
      </c>
      <c r="C131" s="61">
        <v>108</v>
      </c>
      <c r="D131" s="21">
        <f t="shared" si="1"/>
        <v>2.8880572199800612</v>
      </c>
      <c r="E131">
        <v>108</v>
      </c>
      <c r="F131">
        <v>108</v>
      </c>
      <c r="G131">
        <v>2.8880572199999999</v>
      </c>
      <c r="H131">
        <v>2.8185974280999999</v>
      </c>
    </row>
    <row r="132" spans="1:8" ht="15" x14ac:dyDescent="0.3">
      <c r="A132" s="52">
        <v>45658</v>
      </c>
      <c r="B132" s="2">
        <v>317.67099999999999</v>
      </c>
      <c r="C132" s="47">
        <v>109</v>
      </c>
      <c r="D132" s="21">
        <f t="shared" si="1"/>
        <v>3.000483112150115</v>
      </c>
      <c r="E132">
        <v>109</v>
      </c>
      <c r="F132">
        <v>109</v>
      </c>
      <c r="G132">
        <v>3.000483112</v>
      </c>
      <c r="H132">
        <v>2.7504381243</v>
      </c>
    </row>
    <row r="133" spans="1:8" ht="15" x14ac:dyDescent="0.3">
      <c r="A133" s="52">
        <v>45689</v>
      </c>
      <c r="B133" s="2">
        <v>319.08199999999999</v>
      </c>
      <c r="C133" s="47">
        <v>110</v>
      </c>
      <c r="D133" s="21">
        <f t="shared" si="1"/>
        <v>2.8215489517475079</v>
      </c>
      <c r="E133">
        <v>110</v>
      </c>
      <c r="F133">
        <v>110</v>
      </c>
      <c r="G133">
        <v>2.8215489520000001</v>
      </c>
      <c r="H133">
        <v>2.6822788205000001</v>
      </c>
    </row>
    <row r="134" spans="1:8" ht="15" x14ac:dyDescent="0.3">
      <c r="A134" s="52">
        <v>45717</v>
      </c>
      <c r="B134" s="2">
        <v>319.79899999999998</v>
      </c>
      <c r="C134" s="47">
        <v>111</v>
      </c>
      <c r="D134" s="21">
        <f t="shared" si="1"/>
        <v>2.3907252538964898</v>
      </c>
      <c r="E134">
        <v>111</v>
      </c>
      <c r="F134">
        <v>111</v>
      </c>
      <c r="G134">
        <v>2.3907252539999999</v>
      </c>
      <c r="H134">
        <v>2.6141195167000002</v>
      </c>
    </row>
    <row r="135" spans="1:8" ht="15" x14ac:dyDescent="0.3">
      <c r="A135" s="52">
        <v>45748</v>
      </c>
      <c r="B135" s="2">
        <v>320.79500000000002</v>
      </c>
      <c r="C135" s="47">
        <v>112</v>
      </c>
      <c r="D135" s="21">
        <f t="shared" si="1"/>
        <v>2.3112888616734963</v>
      </c>
      <c r="E135">
        <v>112</v>
      </c>
      <c r="F135">
        <v>112</v>
      </c>
      <c r="G135">
        <v>2.3112888620000001</v>
      </c>
      <c r="H135">
        <v>2.5459602128999999</v>
      </c>
    </row>
    <row r="136" spans="1:8" ht="15" x14ac:dyDescent="0.3">
      <c r="A136" s="52">
        <v>45778</v>
      </c>
      <c r="B136" s="2">
        <v>321.46499999999997</v>
      </c>
      <c r="C136" s="47">
        <v>113</v>
      </c>
      <c r="D136" s="21">
        <f t="shared" si="1"/>
        <v>2.3548965354746754</v>
      </c>
      <c r="E136">
        <v>113</v>
      </c>
      <c r="F136">
        <v>113</v>
      </c>
      <c r="G136">
        <v>2.354896535</v>
      </c>
      <c r="H136">
        <v>2.4778009090999999</v>
      </c>
    </row>
    <row r="137" spans="1:8" ht="15" x14ac:dyDescent="0.3">
      <c r="A137" s="73">
        <v>45809</v>
      </c>
      <c r="B137" s="2">
        <v>322.56099999999998</v>
      </c>
      <c r="C137" s="47">
        <v>114</v>
      </c>
      <c r="D137" s="21">
        <f t="shared" si="1"/>
        <v>2.6692130182223179</v>
      </c>
      <c r="E137">
        <v>114</v>
      </c>
      <c r="F137">
        <v>114</v>
      </c>
      <c r="G137">
        <v>2.6692130180000002</v>
      </c>
      <c r="H137">
        <v>2.4096416053</v>
      </c>
    </row>
    <row r="138" spans="1:8" ht="15" x14ac:dyDescent="0.3">
      <c r="A138" s="53">
        <v>45839</v>
      </c>
      <c r="B138" s="2">
        <v>323.048</v>
      </c>
      <c r="C138" s="47">
        <v>115</v>
      </c>
      <c r="D138" s="21">
        <f t="shared" si="1"/>
        <v>2.7049023971513897</v>
      </c>
      <c r="E138">
        <v>115</v>
      </c>
      <c r="F138">
        <v>115</v>
      </c>
      <c r="G138">
        <v>2.7049023970000001</v>
      </c>
      <c r="H138">
        <v>2.4983525213000002</v>
      </c>
    </row>
    <row r="139" spans="1:8" ht="15" x14ac:dyDescent="0.3">
      <c r="A139" s="52">
        <v>45870</v>
      </c>
      <c r="B139" s="2">
        <v>323.976</v>
      </c>
      <c r="C139" s="47">
        <v>116</v>
      </c>
      <c r="D139" s="21">
        <f t="shared" si="1"/>
        <v>2.9161742842984051</v>
      </c>
      <c r="E139">
        <v>116</v>
      </c>
      <c r="F139">
        <v>116</v>
      </c>
      <c r="G139">
        <v>2.9161742839999998</v>
      </c>
      <c r="H139">
        <v>2.5977588542999999</v>
      </c>
    </row>
    <row r="140" spans="1:8" ht="15" x14ac:dyDescent="0.3">
      <c r="A140" s="60">
        <v>45901</v>
      </c>
      <c r="B140" s="2">
        <v>324.8</v>
      </c>
      <c r="C140" s="61">
        <v>117</v>
      </c>
      <c r="D140" s="21">
        <f t="shared" si="1"/>
        <v>3.0126767755256165</v>
      </c>
      <c r="E140">
        <v>117</v>
      </c>
      <c r="F140">
        <v>117</v>
      </c>
      <c r="G140">
        <v>3.0126767760000002</v>
      </c>
      <c r="H140">
        <v>2.6971651872</v>
      </c>
    </row>
    <row r="141" spans="1:8" ht="15" x14ac:dyDescent="0.3">
      <c r="A141" s="52">
        <v>45931</v>
      </c>
      <c r="B141" s="80">
        <f>AVERAGE(B140,B142)</f>
        <v>324.46100000000001</v>
      </c>
      <c r="C141" s="47">
        <v>118</v>
      </c>
      <c r="D141" s="21">
        <f t="shared" si="1"/>
        <v>2.7868239647219912</v>
      </c>
      <c r="E141">
        <v>118</v>
      </c>
      <c r="F141">
        <v>118</v>
      </c>
      <c r="G141">
        <v>2.786823965</v>
      </c>
      <c r="H141">
        <v>2.7965715202000001</v>
      </c>
    </row>
    <row r="142" spans="1:8" ht="15" x14ac:dyDescent="0.3">
      <c r="A142" s="52">
        <v>45962</v>
      </c>
      <c r="B142" s="2">
        <v>324.12200000000001</v>
      </c>
      <c r="C142" s="47">
        <v>119</v>
      </c>
      <c r="D142" s="21">
        <f t="shared" si="1"/>
        <v>2.7350844551226237</v>
      </c>
      <c r="E142">
        <v>119</v>
      </c>
      <c r="F142">
        <v>119</v>
      </c>
      <c r="G142">
        <v>2.735084455</v>
      </c>
      <c r="H142">
        <v>2.8959778531000002</v>
      </c>
    </row>
    <row r="143" spans="1:8" ht="15" x14ac:dyDescent="0.3">
      <c r="A143" s="52">
        <v>45992</v>
      </c>
      <c r="B143" s="2">
        <v>324.05399999999997</v>
      </c>
      <c r="C143" s="47">
        <v>120</v>
      </c>
      <c r="D143" s="21">
        <f t="shared" si="1"/>
        <v>2.6770805278750194</v>
      </c>
      <c r="E143">
        <v>120</v>
      </c>
      <c r="F143">
        <v>120</v>
      </c>
      <c r="G143">
        <v>2.6770805279999998</v>
      </c>
      <c r="H143">
        <v>2.9953841860999999</v>
      </c>
    </row>
    <row r="144" spans="1:8" ht="15" x14ac:dyDescent="0.3">
      <c r="A144" s="52">
        <v>46023</v>
      </c>
      <c r="B144" s="2">
        <v>325.25200000000001</v>
      </c>
      <c r="C144" s="47">
        <v>121</v>
      </c>
      <c r="D144" s="21">
        <f t="shared" si="1"/>
        <v>2.3864312449043248</v>
      </c>
      <c r="E144">
        <v>121</v>
      </c>
      <c r="F144">
        <v>121</v>
      </c>
      <c r="G144">
        <v>2.3864312449999998</v>
      </c>
      <c r="H144">
        <v>3.094790519</v>
      </c>
    </row>
    <row r="145" spans="1:8" ht="15" x14ac:dyDescent="0.3">
      <c r="A145" s="52">
        <v>46054</v>
      </c>
      <c r="B145" s="2">
        <v>326.78500000000003</v>
      </c>
      <c r="C145" s="47">
        <v>122</v>
      </c>
      <c r="D145" s="21">
        <f t="shared" si="1"/>
        <v>2.4141129866304056</v>
      </c>
      <c r="E145">
        <v>122</v>
      </c>
      <c r="F145">
        <v>122</v>
      </c>
      <c r="G145">
        <v>2.4141129870000002</v>
      </c>
      <c r="H145">
        <v>3.1941968520000001</v>
      </c>
    </row>
    <row r="146" spans="1:8" ht="15" x14ac:dyDescent="0.3">
      <c r="A146" s="52">
        <v>46082</v>
      </c>
      <c r="B146" s="2">
        <v>330.21300000000002</v>
      </c>
      <c r="C146" s="47">
        <v>123</v>
      </c>
      <c r="D146" s="21">
        <f>100*(B146-B134)/B134</f>
        <v>3.2564204390883162</v>
      </c>
      <c r="E146">
        <v>123</v>
      </c>
      <c r="F146">
        <v>123</v>
      </c>
      <c r="G146">
        <v>3.2564204390000002</v>
      </c>
      <c r="H146">
        <v>3.2936031849999998</v>
      </c>
    </row>
    <row r="147" spans="1:8" ht="15" x14ac:dyDescent="0.3">
      <c r="A147" s="52">
        <v>46113</v>
      </c>
      <c r="B147" s="2">
        <v>333.02</v>
      </c>
      <c r="C147" s="47">
        <v>124</v>
      </c>
      <c r="D147" s="21">
        <f>100*(B147-B135)/B135</f>
        <v>3.810844932121749</v>
      </c>
      <c r="E147">
        <v>124</v>
      </c>
      <c r="F147">
        <v>124</v>
      </c>
      <c r="G147">
        <v>3.8108449320000002</v>
      </c>
      <c r="H147">
        <v>3.3930095178999999</v>
      </c>
    </row>
    <row r="148" spans="1:8" ht="15" x14ac:dyDescent="0.3">
      <c r="A148" s="52">
        <v>46143</v>
      </c>
      <c r="B148" s="2">
        <v>335.12299999999999</v>
      </c>
      <c r="C148" s="47">
        <v>125</v>
      </c>
      <c r="D148" s="21">
        <f>100*(B148-B136)/B136</f>
        <v>4.2486740391644551</v>
      </c>
      <c r="E148">
        <v>125</v>
      </c>
      <c r="F148">
        <v>125</v>
      </c>
      <c r="G148">
        <v>4.248674039</v>
      </c>
      <c r="H148">
        <v>3.4924158509000001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464B-FF12-4E18-932E-E5A5E106B0D9}">
  <dimension ref="A11:L148"/>
  <sheetViews>
    <sheetView workbookViewId="0">
      <selection activeCell="S92" sqref="S92"/>
    </sheetView>
  </sheetViews>
  <sheetFormatPr defaultRowHeight="13.2" x14ac:dyDescent="0.25"/>
  <cols>
    <col min="1" max="1" width="11.21875" customWidth="1"/>
    <col min="3" max="3" width="4" bestFit="1" customWidth="1"/>
    <col min="5" max="6" width="4.5546875" bestFit="1" customWidth="1"/>
  </cols>
  <sheetData>
    <row r="11" spans="1:2" ht="15" x14ac:dyDescent="0.25">
      <c r="A11" s="96" t="s">
        <v>8</v>
      </c>
      <c r="B11" s="96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5" x14ac:dyDescent="0.3">
      <c r="A24" s="52">
        <v>42370</v>
      </c>
      <c r="B24" s="2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972</v>
      </c>
    </row>
    <row r="25" spans="1:9" ht="15" x14ac:dyDescent="0.3">
      <c r="A25" s="52">
        <v>42401</v>
      </c>
      <c r="B25" s="2">
        <v>237.11099999999999</v>
      </c>
      <c r="C25" s="47">
        <v>2</v>
      </c>
      <c r="D25" s="21">
        <f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995</v>
      </c>
    </row>
    <row r="26" spans="1:9" ht="15" x14ac:dyDescent="0.3">
      <c r="A26" s="52">
        <v>42430</v>
      </c>
      <c r="B26" s="2">
        <v>238.13200000000001</v>
      </c>
      <c r="C26" s="47">
        <v>3</v>
      </c>
      <c r="D26" s="21">
        <f>100*(B26-B14)/B14</f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2">
        <v>239.261</v>
      </c>
      <c r="C27" s="47">
        <v>4</v>
      </c>
      <c r="D27" s="21">
        <f>100*(B27-B15)/B15</f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2">
        <v>240.22900000000001</v>
      </c>
      <c r="C28" s="47">
        <v>5</v>
      </c>
      <c r="D28" s="21">
        <f t="shared" ref="D28:D91" si="0">100*(B28-B16)/B16</f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2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2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2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2">
        <v>241.428</v>
      </c>
      <c r="C32" s="47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9" ht="15" x14ac:dyDescent="0.3">
      <c r="A33" s="52">
        <v>42644</v>
      </c>
      <c r="B33" s="2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9" ht="15" x14ac:dyDescent="0.3">
      <c r="A34" s="52">
        <v>42675</v>
      </c>
      <c r="B34" s="2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9" ht="15" x14ac:dyDescent="0.3">
      <c r="A35" s="52">
        <v>42705</v>
      </c>
      <c r="B35" s="2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9" ht="15" x14ac:dyDescent="0.3">
      <c r="A36" s="52">
        <v>42736</v>
      </c>
      <c r="B36" s="2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9" ht="15" x14ac:dyDescent="0.3">
      <c r="A37" s="52">
        <v>42767</v>
      </c>
      <c r="B37" s="2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9" ht="15" x14ac:dyDescent="0.3">
      <c r="A38" s="52">
        <v>42795</v>
      </c>
      <c r="B38" s="2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9" ht="15" x14ac:dyDescent="0.3">
      <c r="A39" s="52">
        <v>42826</v>
      </c>
      <c r="B39" s="2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9" ht="15" x14ac:dyDescent="0.3">
      <c r="A40" s="53">
        <v>42856</v>
      </c>
      <c r="B40" s="2">
        <v>244.733</v>
      </c>
      <c r="C40" s="47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9" ht="15" x14ac:dyDescent="0.3">
      <c r="A41" s="52">
        <v>42887</v>
      </c>
      <c r="B41" s="2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9" ht="15" x14ac:dyDescent="0.3">
      <c r="A42" s="52">
        <v>42917</v>
      </c>
      <c r="B42" s="2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9" ht="15" x14ac:dyDescent="0.3">
      <c r="A43" s="52">
        <v>42948</v>
      </c>
      <c r="B43" s="2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9" ht="15" x14ac:dyDescent="0.3">
      <c r="A44" s="52">
        <v>42979</v>
      </c>
      <c r="B44" s="2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9" ht="15" x14ac:dyDescent="0.3">
      <c r="A45" s="52">
        <v>43009</v>
      </c>
      <c r="B45" s="2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9" ht="15" x14ac:dyDescent="0.3">
      <c r="A46" s="52">
        <v>43040</v>
      </c>
      <c r="B46" s="2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9" ht="15" x14ac:dyDescent="0.3">
      <c r="A47" s="52">
        <v>43070</v>
      </c>
      <c r="B47" s="2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9" ht="15" x14ac:dyDescent="0.3">
      <c r="A48" s="53">
        <v>43101</v>
      </c>
      <c r="B48" s="2">
        <v>247.86699999999999</v>
      </c>
      <c r="C48" s="47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</row>
    <row r="49" spans="1:9" ht="15" x14ac:dyDescent="0.3">
      <c r="A49" s="52">
        <v>43132</v>
      </c>
      <c r="B49" s="2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</row>
    <row r="50" spans="1:9" ht="15" x14ac:dyDescent="0.3">
      <c r="A50" s="52">
        <v>43160</v>
      </c>
      <c r="B50" s="2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</row>
    <row r="51" spans="1:9" ht="15" x14ac:dyDescent="0.3">
      <c r="A51" s="52">
        <v>43191</v>
      </c>
      <c r="B51" s="2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</row>
    <row r="52" spans="1:9" ht="15" x14ac:dyDescent="0.3">
      <c r="A52" s="52">
        <v>43221</v>
      </c>
      <c r="B52" s="2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</row>
    <row r="53" spans="1:9" ht="15" x14ac:dyDescent="0.3">
      <c r="A53" s="52">
        <v>43252</v>
      </c>
      <c r="B53" s="2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</row>
    <row r="54" spans="1:9" ht="15" x14ac:dyDescent="0.3">
      <c r="A54" s="52">
        <v>43282</v>
      </c>
      <c r="B54" s="2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</row>
    <row r="55" spans="1:9" ht="15" x14ac:dyDescent="0.3">
      <c r="A55" s="52">
        <v>43313</v>
      </c>
      <c r="B55" s="2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</row>
    <row r="56" spans="1:9" ht="15" x14ac:dyDescent="0.3">
      <c r="A56" s="53">
        <v>43344</v>
      </c>
      <c r="B56" s="2">
        <v>252.43899999999999</v>
      </c>
      <c r="C56" s="47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</row>
    <row r="57" spans="1:9" ht="15" x14ac:dyDescent="0.3">
      <c r="A57" s="52">
        <v>43374</v>
      </c>
      <c r="B57" s="2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</row>
    <row r="58" spans="1:9" ht="15" x14ac:dyDescent="0.3">
      <c r="A58" s="52">
        <v>43405</v>
      </c>
      <c r="B58" s="2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</row>
    <row r="59" spans="1:9" ht="15" x14ac:dyDescent="0.3">
      <c r="A59" s="52">
        <v>43435</v>
      </c>
      <c r="B59" s="2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</row>
    <row r="60" spans="1:9" ht="15" x14ac:dyDescent="0.3">
      <c r="A60" s="52">
        <v>43466</v>
      </c>
      <c r="B60" s="2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</row>
    <row r="61" spans="1:9" ht="15" x14ac:dyDescent="0.3">
      <c r="A61" s="52">
        <v>43497</v>
      </c>
      <c r="B61" s="2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</row>
    <row r="62" spans="1:9" ht="15" x14ac:dyDescent="0.3">
      <c r="A62" s="52">
        <v>43525</v>
      </c>
      <c r="B62" s="2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</row>
    <row r="63" spans="1:9" ht="15" x14ac:dyDescent="0.3">
      <c r="A63" s="52">
        <v>43556</v>
      </c>
      <c r="B63" s="2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</row>
    <row r="64" spans="1:9" ht="15" x14ac:dyDescent="0.3">
      <c r="A64" s="53">
        <v>43586</v>
      </c>
      <c r="B64" s="2">
        <v>256.09199999999998</v>
      </c>
      <c r="C64" s="47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</row>
    <row r="65" spans="1:9" ht="15" x14ac:dyDescent="0.3">
      <c r="A65" s="52">
        <v>43617</v>
      </c>
      <c r="B65" s="2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</row>
    <row r="66" spans="1:9" ht="15" x14ac:dyDescent="0.3">
      <c r="A66" s="52">
        <v>43647</v>
      </c>
      <c r="B66" s="2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</row>
    <row r="67" spans="1:9" ht="15" x14ac:dyDescent="0.3">
      <c r="A67" s="52">
        <v>43678</v>
      </c>
      <c r="B67" s="2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</row>
    <row r="68" spans="1:9" ht="15" x14ac:dyDescent="0.3">
      <c r="A68" s="52">
        <v>43709</v>
      </c>
      <c r="B68" s="2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</row>
    <row r="69" spans="1:9" ht="15" x14ac:dyDescent="0.3">
      <c r="A69" s="52">
        <v>43739</v>
      </c>
      <c r="B69" s="2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</row>
    <row r="70" spans="1:9" ht="15" x14ac:dyDescent="0.3">
      <c r="A70" s="52">
        <v>43770</v>
      </c>
      <c r="B70" s="2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</row>
    <row r="71" spans="1:9" ht="15" x14ac:dyDescent="0.3">
      <c r="A71" s="52">
        <v>43800</v>
      </c>
      <c r="B71" s="2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</row>
    <row r="72" spans="1:9" ht="15" x14ac:dyDescent="0.3">
      <c r="A72" s="52">
        <v>43831</v>
      </c>
      <c r="B72" s="2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</row>
    <row r="73" spans="1:9" ht="15" x14ac:dyDescent="0.3">
      <c r="A73" s="52">
        <v>43862</v>
      </c>
      <c r="B73" s="2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</row>
    <row r="74" spans="1:9" ht="15" x14ac:dyDescent="0.3">
      <c r="A74" s="53">
        <v>43891</v>
      </c>
      <c r="B74" s="2">
        <v>258.11500000000001</v>
      </c>
      <c r="C74" s="47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</row>
    <row r="75" spans="1:9" ht="15" x14ac:dyDescent="0.3">
      <c r="A75" s="52">
        <v>43922</v>
      </c>
      <c r="B75" s="2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</row>
    <row r="76" spans="1:9" ht="15" x14ac:dyDescent="0.3">
      <c r="A76" s="52">
        <v>43952</v>
      </c>
      <c r="B76" s="2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</row>
    <row r="77" spans="1:9" ht="15" x14ac:dyDescent="0.3">
      <c r="A77" s="52">
        <v>43983</v>
      </c>
      <c r="B77" s="2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</row>
    <row r="78" spans="1:9" ht="15" x14ac:dyDescent="0.3">
      <c r="A78" s="52">
        <v>44013</v>
      </c>
      <c r="B78" s="2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</row>
    <row r="79" spans="1:9" ht="15" x14ac:dyDescent="0.3">
      <c r="A79" s="52">
        <v>44044</v>
      </c>
      <c r="B79" s="2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</row>
    <row r="80" spans="1:9" ht="15" x14ac:dyDescent="0.3">
      <c r="A80" s="52">
        <v>44075</v>
      </c>
      <c r="B80" s="2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</row>
    <row r="81" spans="1:12" ht="15" x14ac:dyDescent="0.3">
      <c r="A81" s="52">
        <v>44105</v>
      </c>
      <c r="B81" s="2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</row>
    <row r="82" spans="1:12" ht="15" x14ac:dyDescent="0.3">
      <c r="A82" s="52">
        <v>44136</v>
      </c>
      <c r="B82" s="2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851</v>
      </c>
    </row>
    <row r="83" spans="1:12" ht="15" x14ac:dyDescent="0.3">
      <c r="A83" s="52">
        <v>44166</v>
      </c>
      <c r="B83" s="2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852</v>
      </c>
    </row>
    <row r="84" spans="1:12" ht="15" x14ac:dyDescent="0.3">
      <c r="A84" s="52">
        <v>44197</v>
      </c>
      <c r="B84" s="2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907</v>
      </c>
    </row>
    <row r="85" spans="1:12" ht="15" x14ac:dyDescent="0.3">
      <c r="A85" s="52">
        <v>44228</v>
      </c>
      <c r="B85" s="2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853</v>
      </c>
    </row>
    <row r="86" spans="1:12" ht="15" x14ac:dyDescent="0.3">
      <c r="A86" s="52">
        <v>44256</v>
      </c>
      <c r="B86" s="2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854</v>
      </c>
    </row>
    <row r="87" spans="1:12" ht="15" x14ac:dyDescent="0.3">
      <c r="A87" s="52">
        <v>44287</v>
      </c>
      <c r="B87" s="2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996</v>
      </c>
    </row>
    <row r="88" spans="1:12" ht="15" x14ac:dyDescent="0.3">
      <c r="A88" s="52">
        <v>44317</v>
      </c>
      <c r="B88" s="2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997</v>
      </c>
    </row>
    <row r="89" spans="1:12" ht="15" x14ac:dyDescent="0.3">
      <c r="A89" s="52">
        <v>44348</v>
      </c>
      <c r="B89" s="2">
        <v>271.69600000000003</v>
      </c>
      <c r="C89" s="47">
        <v>66</v>
      </c>
      <c r="D89" s="21">
        <f t="shared" si="0"/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1001</v>
      </c>
    </row>
    <row r="90" spans="1:12" ht="15" x14ac:dyDescent="0.3">
      <c r="A90" s="52">
        <v>44378</v>
      </c>
      <c r="B90" s="2">
        <v>273.00299999999999</v>
      </c>
      <c r="C90" s="47">
        <v>67</v>
      </c>
      <c r="D90" s="21">
        <f t="shared" si="0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998</v>
      </c>
    </row>
    <row r="91" spans="1:12" ht="15" x14ac:dyDescent="0.3">
      <c r="A91" s="52">
        <v>44409</v>
      </c>
      <c r="B91" s="2">
        <v>273.56700000000001</v>
      </c>
      <c r="C91" s="47">
        <v>68</v>
      </c>
      <c r="D91" s="21">
        <f t="shared" si="0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999</v>
      </c>
    </row>
    <row r="92" spans="1:12" ht="15" x14ac:dyDescent="0.3">
      <c r="A92" s="52">
        <v>44440</v>
      </c>
      <c r="B92" s="2">
        <v>274.31</v>
      </c>
      <c r="C92" s="47">
        <v>69</v>
      </c>
      <c r="D92" s="21">
        <f t="shared" ref="D92:D145" si="1">100*(B92-B80)/B80</f>
        <v>5.3903488550791572</v>
      </c>
      <c r="E92">
        <v>69</v>
      </c>
      <c r="F92">
        <v>69</v>
      </c>
      <c r="G92">
        <v>5.3903488550000001</v>
      </c>
      <c r="H92">
        <v>5.7023727316999997</v>
      </c>
    </row>
    <row r="93" spans="1:12" ht="15" x14ac:dyDescent="0.3">
      <c r="A93" s="52">
        <v>44470</v>
      </c>
      <c r="B93" s="2">
        <v>276.589</v>
      </c>
      <c r="C93" s="47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405</v>
      </c>
    </row>
    <row r="94" spans="1:12" ht="15" x14ac:dyDescent="0.3">
      <c r="A94" s="52">
        <v>44501</v>
      </c>
      <c r="B94" s="2">
        <v>277.94799999999998</v>
      </c>
      <c r="C94" s="47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I94" t="s">
        <v>407</v>
      </c>
      <c r="J94" t="s">
        <v>408</v>
      </c>
      <c r="K94" t="s">
        <v>409</v>
      </c>
      <c r="L94" t="s">
        <v>410</v>
      </c>
    </row>
    <row r="95" spans="1:12" ht="15" x14ac:dyDescent="0.3">
      <c r="A95" s="52">
        <v>44531</v>
      </c>
      <c r="B95" s="2">
        <v>278.80200000000002</v>
      </c>
      <c r="C95" s="47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I95" t="s">
        <v>411</v>
      </c>
      <c r="J95">
        <v>23</v>
      </c>
      <c r="K95">
        <v>504.88082765579998</v>
      </c>
      <c r="L95">
        <v>21.951340332899999</v>
      </c>
    </row>
    <row r="96" spans="1:12" ht="15" x14ac:dyDescent="0.3">
      <c r="A96" s="52">
        <v>44562</v>
      </c>
      <c r="B96" s="2">
        <v>281.14800000000002</v>
      </c>
      <c r="C96" s="47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I96" t="s">
        <v>412</v>
      </c>
      <c r="J96">
        <v>100</v>
      </c>
      <c r="K96">
        <v>21.024810663</v>
      </c>
      <c r="L96">
        <v>0.21024810660000001</v>
      </c>
    </row>
    <row r="97" spans="1:11" ht="15" x14ac:dyDescent="0.3">
      <c r="A97" s="52">
        <v>44593</v>
      </c>
      <c r="B97" s="2">
        <v>283.71600000000001</v>
      </c>
      <c r="C97" s="47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I97" t="s">
        <v>413</v>
      </c>
      <c r="J97">
        <v>123</v>
      </c>
      <c r="K97">
        <v>525.90563831880002</v>
      </c>
    </row>
    <row r="98" spans="1:11" ht="15" x14ac:dyDescent="0.3">
      <c r="A98" s="52">
        <v>44621</v>
      </c>
      <c r="B98" s="2">
        <v>287.50400000000002</v>
      </c>
      <c r="C98" s="47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I98" t="s">
        <v>1000</v>
      </c>
    </row>
    <row r="99" spans="1:11" ht="15" x14ac:dyDescent="0.3">
      <c r="A99" s="52">
        <v>44652</v>
      </c>
      <c r="B99" s="2">
        <v>289.10899999999998</v>
      </c>
      <c r="C99" s="47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</row>
    <row r="100" spans="1:11" ht="15" x14ac:dyDescent="0.3">
      <c r="A100" s="52">
        <v>44682</v>
      </c>
      <c r="B100" s="2">
        <v>292.29599999999999</v>
      </c>
      <c r="C100" s="47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K100">
        <f>1-(K96/K97)</f>
        <v>0.96002170516708751</v>
      </c>
    </row>
    <row r="101" spans="1:11" ht="15" x14ac:dyDescent="0.3">
      <c r="A101" s="52">
        <v>44713</v>
      </c>
      <c r="B101" s="2">
        <v>296.31099999999998</v>
      </c>
      <c r="C101" s="47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</row>
    <row r="102" spans="1:11" ht="15" x14ac:dyDescent="0.3">
      <c r="A102" s="52">
        <v>44743</v>
      </c>
      <c r="B102" s="2">
        <v>296.27600000000001</v>
      </c>
      <c r="C102" s="47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</row>
    <row r="103" spans="1:11" ht="15" x14ac:dyDescent="0.3">
      <c r="A103" s="53">
        <v>44774</v>
      </c>
      <c r="B103" s="2">
        <v>296.17099999999999</v>
      </c>
      <c r="C103" s="47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</row>
    <row r="104" spans="1:11" ht="15" x14ac:dyDescent="0.3">
      <c r="A104" s="52">
        <v>44805</v>
      </c>
      <c r="B104" s="2">
        <v>296.80799999999999</v>
      </c>
      <c r="C104" s="47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</row>
    <row r="105" spans="1:11" ht="15" x14ac:dyDescent="0.3">
      <c r="A105" s="52">
        <v>44835</v>
      </c>
      <c r="B105" s="2">
        <v>298.012</v>
      </c>
      <c r="C105" s="47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</row>
    <row r="106" spans="1:11" ht="15" x14ac:dyDescent="0.3">
      <c r="A106" s="52">
        <v>44866</v>
      </c>
      <c r="B106" s="2">
        <v>297.71100000000001</v>
      </c>
      <c r="C106" s="47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</row>
    <row r="107" spans="1:11" ht="15" x14ac:dyDescent="0.3">
      <c r="A107" s="52">
        <v>44896</v>
      </c>
      <c r="B107" s="2">
        <v>296.79700000000003</v>
      </c>
      <c r="C107" s="47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</row>
    <row r="108" spans="1:11" ht="15" x14ac:dyDescent="0.3">
      <c r="A108" s="52">
        <v>44927</v>
      </c>
      <c r="B108" s="2">
        <v>299.17</v>
      </c>
      <c r="C108" s="47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</row>
    <row r="109" spans="1:11" ht="15" x14ac:dyDescent="0.3">
      <c r="A109" s="52">
        <v>44958</v>
      </c>
      <c r="B109" s="2">
        <v>300.83999999999997</v>
      </c>
      <c r="C109" s="47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</row>
    <row r="110" spans="1:11" ht="15" x14ac:dyDescent="0.3">
      <c r="A110" s="52">
        <v>44986</v>
      </c>
      <c r="B110" s="2">
        <v>301.83600000000001</v>
      </c>
      <c r="C110" s="47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</row>
    <row r="111" spans="1:11" ht="15" x14ac:dyDescent="0.3">
      <c r="A111" s="52">
        <v>45017</v>
      </c>
      <c r="B111" s="2">
        <v>303.363</v>
      </c>
      <c r="C111" s="47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</row>
    <row r="112" spans="1:11" ht="15" x14ac:dyDescent="0.3">
      <c r="A112" s="52">
        <v>45047</v>
      </c>
      <c r="B112" s="2">
        <v>304.12700000000001</v>
      </c>
      <c r="C112" s="47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</row>
    <row r="113" spans="1:8" ht="15" x14ac:dyDescent="0.3">
      <c r="A113" s="53">
        <v>45078</v>
      </c>
      <c r="B113" s="2">
        <v>305.10899999999998</v>
      </c>
      <c r="C113" s="47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</row>
    <row r="114" spans="1:8" ht="15" x14ac:dyDescent="0.3">
      <c r="A114" s="52">
        <v>45108</v>
      </c>
      <c r="B114" s="2">
        <v>305.69099999999997</v>
      </c>
      <c r="C114" s="47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</row>
    <row r="115" spans="1:8" ht="15" x14ac:dyDescent="0.3">
      <c r="A115" s="52">
        <v>45139</v>
      </c>
      <c r="B115" s="2">
        <v>307.02600000000001</v>
      </c>
      <c r="C115" s="47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</row>
    <row r="116" spans="1:8" ht="15" x14ac:dyDescent="0.3">
      <c r="A116" s="52">
        <v>45170</v>
      </c>
      <c r="B116" s="2">
        <v>307.78899999999999</v>
      </c>
      <c r="C116" s="47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</row>
    <row r="117" spans="1:8" ht="15" x14ac:dyDescent="0.3">
      <c r="A117" s="52">
        <v>45200</v>
      </c>
      <c r="B117" s="2">
        <v>307.67099999999999</v>
      </c>
      <c r="C117" s="47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</row>
    <row r="118" spans="1:8" ht="15" x14ac:dyDescent="0.3">
      <c r="A118" s="52">
        <v>45231</v>
      </c>
      <c r="B118" s="2">
        <v>307.05099999999999</v>
      </c>
      <c r="C118" s="47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</row>
    <row r="119" spans="1:8" ht="15" x14ac:dyDescent="0.3">
      <c r="A119" s="52">
        <v>45261</v>
      </c>
      <c r="B119" s="2">
        <v>306.74599999999998</v>
      </c>
      <c r="C119" s="47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</row>
    <row r="120" spans="1:8" ht="15" x14ac:dyDescent="0.3">
      <c r="A120" s="52">
        <v>45292</v>
      </c>
      <c r="B120" s="2">
        <v>308.41699999999997</v>
      </c>
      <c r="C120" s="47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</row>
    <row r="121" spans="1:8" ht="15" x14ac:dyDescent="0.3">
      <c r="A121" s="52">
        <v>45323</v>
      </c>
      <c r="B121" s="2">
        <v>310.32600000000002</v>
      </c>
      <c r="C121" s="47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</row>
    <row r="122" spans="1:8" ht="15" x14ac:dyDescent="0.3">
      <c r="A122" s="53">
        <v>45352</v>
      </c>
      <c r="B122" s="2">
        <v>312.33199999999999</v>
      </c>
      <c r="C122" s="51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</row>
    <row r="123" spans="1:8" ht="15" x14ac:dyDescent="0.3">
      <c r="A123" s="52">
        <v>45383</v>
      </c>
      <c r="B123" s="2">
        <v>313.548</v>
      </c>
      <c r="C123" s="47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</row>
    <row r="124" spans="1:8" ht="15" x14ac:dyDescent="0.3">
      <c r="A124" s="52">
        <v>45413</v>
      </c>
      <c r="B124" s="2">
        <v>314.06900000000002</v>
      </c>
      <c r="C124" s="47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</row>
    <row r="125" spans="1:8" ht="15" x14ac:dyDescent="0.3">
      <c r="A125" s="52">
        <v>45444</v>
      </c>
      <c r="B125" s="2">
        <v>314.17500000000001</v>
      </c>
      <c r="C125" s="47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</row>
    <row r="126" spans="1:8" ht="15" x14ac:dyDescent="0.3">
      <c r="A126" s="52">
        <v>45474</v>
      </c>
      <c r="B126" s="2">
        <v>314.54000000000002</v>
      </c>
      <c r="C126" s="47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</row>
    <row r="127" spans="1:8" ht="15" x14ac:dyDescent="0.3">
      <c r="A127" s="52">
        <v>45505</v>
      </c>
      <c r="B127" s="2">
        <v>314.79599999999999</v>
      </c>
      <c r="C127" s="47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</row>
    <row r="128" spans="1:8" ht="15" x14ac:dyDescent="0.3">
      <c r="A128" s="52">
        <v>45536</v>
      </c>
      <c r="B128" s="2">
        <v>315.30099999999999</v>
      </c>
      <c r="C128" s="47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</row>
    <row r="129" spans="1:8" ht="15" x14ac:dyDescent="0.3">
      <c r="A129" s="52">
        <v>45566</v>
      </c>
      <c r="B129" s="2">
        <v>315.66399999999999</v>
      </c>
      <c r="C129" s="47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</row>
    <row r="130" spans="1:8" ht="15" x14ac:dyDescent="0.3">
      <c r="A130" s="53">
        <v>45597</v>
      </c>
      <c r="B130" s="2">
        <v>315.49299999999999</v>
      </c>
      <c r="C130" s="47">
        <v>107</v>
      </c>
      <c r="D130" s="21">
        <f t="shared" si="1"/>
        <v>2.7493803960905541</v>
      </c>
      <c r="E130">
        <v>107</v>
      </c>
      <c r="F130">
        <v>107</v>
      </c>
      <c r="G130">
        <v>2.7493803959999998</v>
      </c>
      <c r="H130">
        <v>2.8867567318999998</v>
      </c>
    </row>
    <row r="131" spans="1:8" ht="15" x14ac:dyDescent="0.3">
      <c r="A131" s="60">
        <v>45627</v>
      </c>
      <c r="B131" s="2">
        <v>315.60500000000002</v>
      </c>
      <c r="C131" s="61">
        <v>108</v>
      </c>
      <c r="D131" s="21">
        <f t="shared" si="1"/>
        <v>2.8880572199800612</v>
      </c>
      <c r="E131">
        <v>108</v>
      </c>
      <c r="F131">
        <v>108</v>
      </c>
      <c r="G131">
        <v>2.8880572199999999</v>
      </c>
      <c r="H131">
        <v>2.8185974280999999</v>
      </c>
    </row>
    <row r="132" spans="1:8" ht="15" x14ac:dyDescent="0.3">
      <c r="A132" s="52">
        <v>45658</v>
      </c>
      <c r="B132" s="2">
        <v>317.67099999999999</v>
      </c>
      <c r="C132" s="47">
        <v>109</v>
      </c>
      <c r="D132" s="21">
        <f t="shared" si="1"/>
        <v>3.000483112150115</v>
      </c>
      <c r="E132">
        <v>109</v>
      </c>
      <c r="F132">
        <v>109</v>
      </c>
      <c r="G132">
        <v>3.000483112</v>
      </c>
      <c r="H132">
        <v>2.7504381243</v>
      </c>
    </row>
    <row r="133" spans="1:8" ht="15" x14ac:dyDescent="0.3">
      <c r="A133" s="52">
        <v>45689</v>
      </c>
      <c r="B133" s="2">
        <v>319.08199999999999</v>
      </c>
      <c r="C133" s="47">
        <v>110</v>
      </c>
      <c r="D133" s="21">
        <f t="shared" si="1"/>
        <v>2.8215489517475079</v>
      </c>
      <c r="E133">
        <v>110</v>
      </c>
      <c r="F133">
        <v>110</v>
      </c>
      <c r="G133">
        <v>2.8215489520000001</v>
      </c>
      <c r="H133">
        <v>2.6822788205000001</v>
      </c>
    </row>
    <row r="134" spans="1:8" ht="15" x14ac:dyDescent="0.3">
      <c r="A134" s="52">
        <v>45717</v>
      </c>
      <c r="B134" s="2">
        <v>319.79899999999998</v>
      </c>
      <c r="C134" s="47">
        <v>111</v>
      </c>
      <c r="D134" s="21">
        <f t="shared" si="1"/>
        <v>2.3907252538964898</v>
      </c>
      <c r="E134">
        <v>111</v>
      </c>
      <c r="F134">
        <v>111</v>
      </c>
      <c r="G134">
        <v>2.3907252539999999</v>
      </c>
      <c r="H134">
        <v>2.6141195167000002</v>
      </c>
    </row>
    <row r="135" spans="1:8" ht="15" x14ac:dyDescent="0.3">
      <c r="A135" s="52">
        <v>45748</v>
      </c>
      <c r="B135" s="2">
        <v>320.79500000000002</v>
      </c>
      <c r="C135" s="47">
        <v>112</v>
      </c>
      <c r="D135" s="21">
        <f t="shared" si="1"/>
        <v>2.3112888616734963</v>
      </c>
      <c r="E135">
        <v>112</v>
      </c>
      <c r="F135">
        <v>112</v>
      </c>
      <c r="G135">
        <v>2.3112888620000001</v>
      </c>
      <c r="H135">
        <v>2.5459602128999999</v>
      </c>
    </row>
    <row r="136" spans="1:8" ht="15" x14ac:dyDescent="0.3">
      <c r="A136" s="52">
        <v>45778</v>
      </c>
      <c r="B136" s="2">
        <v>321.46499999999997</v>
      </c>
      <c r="C136" s="47">
        <v>113</v>
      </c>
      <c r="D136" s="21">
        <f t="shared" si="1"/>
        <v>2.3548965354746754</v>
      </c>
      <c r="E136">
        <v>113</v>
      </c>
      <c r="F136">
        <v>113</v>
      </c>
      <c r="G136">
        <v>2.354896535</v>
      </c>
      <c r="H136">
        <v>2.4778009090999999</v>
      </c>
    </row>
    <row r="137" spans="1:8" ht="15" x14ac:dyDescent="0.3">
      <c r="A137" s="73">
        <v>45809</v>
      </c>
      <c r="B137" s="2">
        <v>322.56099999999998</v>
      </c>
      <c r="C137" s="47">
        <v>114</v>
      </c>
      <c r="D137" s="21">
        <f t="shared" si="1"/>
        <v>2.6692130182223179</v>
      </c>
      <c r="E137">
        <v>114</v>
      </c>
      <c r="F137">
        <v>114</v>
      </c>
      <c r="G137">
        <v>2.6692130180000002</v>
      </c>
      <c r="H137">
        <v>2.4096416053</v>
      </c>
    </row>
    <row r="138" spans="1:8" ht="15" x14ac:dyDescent="0.3">
      <c r="A138" s="53">
        <v>45839</v>
      </c>
      <c r="B138" s="2">
        <v>323.048</v>
      </c>
      <c r="C138" s="47">
        <v>115</v>
      </c>
      <c r="D138" s="21">
        <f t="shared" si="1"/>
        <v>2.7049023971513897</v>
      </c>
      <c r="E138">
        <v>115</v>
      </c>
      <c r="F138">
        <v>115</v>
      </c>
      <c r="G138">
        <v>2.7049023970000001</v>
      </c>
      <c r="H138">
        <v>2.6496041588999999</v>
      </c>
    </row>
    <row r="139" spans="1:8" ht="15" x14ac:dyDescent="0.3">
      <c r="A139" s="52">
        <v>45870</v>
      </c>
      <c r="B139" s="2">
        <v>323.976</v>
      </c>
      <c r="C139" s="47">
        <v>116</v>
      </c>
      <c r="D139" s="21">
        <f t="shared" si="1"/>
        <v>2.9161742842984051</v>
      </c>
      <c r="E139">
        <v>116</v>
      </c>
      <c r="F139">
        <v>116</v>
      </c>
      <c r="G139">
        <v>2.9161742839999998</v>
      </c>
      <c r="H139">
        <v>2.6985932793999998</v>
      </c>
    </row>
    <row r="140" spans="1:8" ht="15" x14ac:dyDescent="0.3">
      <c r="A140" s="60">
        <v>45901</v>
      </c>
      <c r="B140" s="2">
        <v>324.8</v>
      </c>
      <c r="C140" s="61">
        <v>117</v>
      </c>
      <c r="D140" s="21">
        <f t="shared" si="1"/>
        <v>3.0126767755256165</v>
      </c>
      <c r="E140">
        <v>117</v>
      </c>
      <c r="F140">
        <v>117</v>
      </c>
      <c r="G140">
        <v>3.0126767760000002</v>
      </c>
      <c r="H140">
        <v>2.7475823998000002</v>
      </c>
    </row>
    <row r="141" spans="1:8" ht="15" x14ac:dyDescent="0.3">
      <c r="A141" s="52">
        <v>45931</v>
      </c>
      <c r="B141" s="80">
        <f>AVERAGE(B140,B142)</f>
        <v>324.46100000000001</v>
      </c>
      <c r="C141" s="47">
        <v>118</v>
      </c>
      <c r="D141" s="21">
        <f t="shared" si="1"/>
        <v>2.7868239647219912</v>
      </c>
      <c r="E141">
        <v>118</v>
      </c>
      <c r="F141">
        <v>118</v>
      </c>
      <c r="G141">
        <v>2.786823965</v>
      </c>
      <c r="H141">
        <v>2.7965715202000001</v>
      </c>
    </row>
    <row r="142" spans="1:8" ht="15" x14ac:dyDescent="0.3">
      <c r="A142" s="52">
        <v>45962</v>
      </c>
      <c r="B142" s="2">
        <v>324.12200000000001</v>
      </c>
      <c r="C142" s="47">
        <v>119</v>
      </c>
      <c r="D142" s="21">
        <f t="shared" si="1"/>
        <v>2.7350844551226237</v>
      </c>
      <c r="E142">
        <v>119</v>
      </c>
      <c r="F142">
        <v>119</v>
      </c>
      <c r="G142">
        <v>2.735084455</v>
      </c>
      <c r="H142">
        <v>2.8455606406</v>
      </c>
    </row>
    <row r="143" spans="1:8" ht="15" x14ac:dyDescent="0.3">
      <c r="A143" s="52">
        <v>45992</v>
      </c>
      <c r="B143" s="2">
        <v>324.05399999999997</v>
      </c>
      <c r="C143" s="47">
        <v>120</v>
      </c>
      <c r="D143" s="21">
        <f t="shared" si="1"/>
        <v>2.6770805278750194</v>
      </c>
      <c r="E143">
        <v>120</v>
      </c>
      <c r="F143">
        <v>120</v>
      </c>
      <c r="G143">
        <v>2.6770805279999998</v>
      </c>
      <c r="H143">
        <v>2.8945497609999999</v>
      </c>
    </row>
    <row r="144" spans="1:8" ht="15" x14ac:dyDescent="0.3">
      <c r="A144" s="52">
        <v>46023</v>
      </c>
      <c r="B144" s="2">
        <v>325.25200000000001</v>
      </c>
      <c r="C144" s="47">
        <v>121</v>
      </c>
      <c r="D144" s="21">
        <f t="shared" si="1"/>
        <v>2.3864312449043248</v>
      </c>
      <c r="E144">
        <v>121</v>
      </c>
      <c r="F144">
        <v>121</v>
      </c>
      <c r="G144">
        <v>2.3864312449999998</v>
      </c>
      <c r="H144">
        <v>2.9435388813999999</v>
      </c>
    </row>
    <row r="145" spans="1:8" ht="15" x14ac:dyDescent="0.3">
      <c r="A145" s="52">
        <v>46054</v>
      </c>
      <c r="B145" s="2">
        <v>326.78500000000003</v>
      </c>
      <c r="C145" s="47">
        <v>122</v>
      </c>
      <c r="D145" s="21">
        <f t="shared" si="1"/>
        <v>2.4141129866304056</v>
      </c>
      <c r="E145">
        <v>122</v>
      </c>
      <c r="F145">
        <v>122</v>
      </c>
      <c r="G145">
        <v>2.4141129870000002</v>
      </c>
      <c r="H145">
        <v>2.9925280017999998</v>
      </c>
    </row>
    <row r="146" spans="1:8" ht="15" x14ac:dyDescent="0.3">
      <c r="A146" s="52">
        <v>46082</v>
      </c>
      <c r="B146" s="2">
        <v>330.21300000000002</v>
      </c>
      <c r="C146" s="47">
        <v>123</v>
      </c>
      <c r="D146" s="21">
        <f>100*(B146-B134)/B134</f>
        <v>3.2564204390883162</v>
      </c>
      <c r="E146">
        <v>123</v>
      </c>
      <c r="F146">
        <v>123</v>
      </c>
      <c r="G146">
        <v>3.2564204390000002</v>
      </c>
      <c r="H146">
        <v>3.0415171222000001</v>
      </c>
    </row>
    <row r="147" spans="1:8" ht="15" x14ac:dyDescent="0.3">
      <c r="A147" s="52">
        <v>46113</v>
      </c>
      <c r="B147" s="2">
        <v>333.02</v>
      </c>
      <c r="C147" s="47">
        <v>124</v>
      </c>
      <c r="D147" s="21">
        <f>100*(B147-B135)/B135</f>
        <v>3.810844932121749</v>
      </c>
      <c r="E147">
        <v>124</v>
      </c>
      <c r="F147">
        <v>124</v>
      </c>
      <c r="G147">
        <v>3.8108449320000002</v>
      </c>
      <c r="H147">
        <v>3.0905062427000001</v>
      </c>
    </row>
    <row r="148" spans="1:8" ht="15" x14ac:dyDescent="0.3">
      <c r="A148" s="1"/>
      <c r="B148" s="2"/>
      <c r="C148" s="47"/>
      <c r="D148" s="2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1F72-9BD0-4424-A107-7BA576819127}">
  <dimension ref="A1:AC146"/>
  <sheetViews>
    <sheetView topLeftCell="A22" zoomScale="70" zoomScaleNormal="70" workbookViewId="0">
      <selection activeCell="K100" sqref="K100"/>
    </sheetView>
  </sheetViews>
  <sheetFormatPr defaultRowHeight="13.2" x14ac:dyDescent="0.25"/>
  <cols>
    <col min="1" max="1" width="12.21875" customWidth="1"/>
    <col min="3" max="3" width="5.6640625" customWidth="1"/>
  </cols>
  <sheetData>
    <row r="1" spans="1:3" s="34" customFormat="1" x14ac:dyDescent="0.25">
      <c r="A1" s="34" t="s">
        <v>0</v>
      </c>
    </row>
    <row r="2" spans="1:3" s="34" customFormat="1" x14ac:dyDescent="0.25">
      <c r="A2" s="34" t="s">
        <v>747</v>
      </c>
    </row>
    <row r="3" spans="1:3" s="34" customFormat="1" x14ac:dyDescent="0.25">
      <c r="A3" s="34" t="s">
        <v>2</v>
      </c>
    </row>
    <row r="4" spans="1:3" s="34" customFormat="1" x14ac:dyDescent="0.25">
      <c r="A4" s="34" t="s">
        <v>3</v>
      </c>
    </row>
    <row r="5" spans="1:3" s="34" customFormat="1" x14ac:dyDescent="0.25">
      <c r="A5" s="34" t="s">
        <v>748</v>
      </c>
    </row>
    <row r="6" spans="1:3" s="34" customFormat="1" x14ac:dyDescent="0.25">
      <c r="A6" s="34" t="s">
        <v>970</v>
      </c>
    </row>
    <row r="7" spans="1:3" s="34" customFormat="1" x14ac:dyDescent="0.25"/>
    <row r="8" spans="1:3" s="34" customFormat="1" x14ac:dyDescent="0.25">
      <c r="A8" s="34" t="s">
        <v>6</v>
      </c>
      <c r="B8" s="34" t="s">
        <v>422</v>
      </c>
      <c r="C8" s="34" t="s">
        <v>971</v>
      </c>
    </row>
    <row r="11" spans="1:3" ht="15" x14ac:dyDescent="0.25">
      <c r="A11" s="95" t="s">
        <v>8</v>
      </c>
      <c r="B11" s="95" t="s">
        <v>6</v>
      </c>
    </row>
    <row r="12" spans="1:3" x14ac:dyDescent="0.25">
      <c r="A12" s="1">
        <v>42005</v>
      </c>
      <c r="B12" s="2">
        <v>233.70699999999999</v>
      </c>
    </row>
    <row r="13" spans="1:3" x14ac:dyDescent="0.25">
      <c r="A13" s="1">
        <v>42036</v>
      </c>
      <c r="B13" s="2">
        <v>234.72200000000001</v>
      </c>
    </row>
    <row r="14" spans="1:3" x14ac:dyDescent="0.25">
      <c r="A14" s="1">
        <v>42064</v>
      </c>
      <c r="B14" s="2">
        <v>236.119</v>
      </c>
    </row>
    <row r="15" spans="1:3" x14ac:dyDescent="0.25">
      <c r="A15" s="1">
        <v>42095</v>
      </c>
      <c r="B15" s="2">
        <v>236.59899999999999</v>
      </c>
    </row>
    <row r="16" spans="1:3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5" x14ac:dyDescent="0.3">
      <c r="A24" s="52">
        <v>42370</v>
      </c>
      <c r="B24" s="2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972</v>
      </c>
    </row>
    <row r="25" spans="1:9" ht="15" x14ac:dyDescent="0.3">
      <c r="A25" s="52">
        <v>42401</v>
      </c>
      <c r="B25" s="2">
        <v>237.11099999999999</v>
      </c>
      <c r="C25" s="47">
        <v>2</v>
      </c>
      <c r="D25" s="21">
        <f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314</v>
      </c>
    </row>
    <row r="26" spans="1:9" ht="15" x14ac:dyDescent="0.3">
      <c r="A26" s="52">
        <v>42430</v>
      </c>
      <c r="B26" s="2">
        <v>238.13200000000001</v>
      </c>
      <c r="C26" s="47">
        <v>3</v>
      </c>
      <c r="D26" s="21">
        <f>100*(B26-B14)/B14</f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2">
        <v>239.261</v>
      </c>
      <c r="C27" s="47">
        <v>4</v>
      </c>
      <c r="D27" s="21">
        <f>100*(B27-B15)/B15</f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2">
        <v>240.22900000000001</v>
      </c>
      <c r="C28" s="47">
        <v>5</v>
      </c>
      <c r="D28" s="21">
        <f t="shared" ref="D28:D91" si="0">100*(B28-B16)/B16</f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2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2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2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2">
        <v>241.428</v>
      </c>
      <c r="C32" s="47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2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2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2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2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2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2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2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2">
        <v>244.733</v>
      </c>
      <c r="C40" s="47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2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2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2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2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2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2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2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2">
        <v>247.86699999999999</v>
      </c>
      <c r="C48" s="47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f>D48</f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972</v>
      </c>
    </row>
    <row r="49" spans="1:29" ht="15" x14ac:dyDescent="0.3">
      <c r="A49" s="52">
        <v>43132</v>
      </c>
      <c r="B49" s="2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f>D49</f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632</v>
      </c>
    </row>
    <row r="50" spans="1:29" ht="15" x14ac:dyDescent="0.3">
      <c r="A50" s="52">
        <v>43160</v>
      </c>
      <c r="B50" s="2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f t="shared" ref="X50:X113" si="1">D50</f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2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f t="shared" si="1"/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2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f t="shared" si="1"/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2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f t="shared" si="1"/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2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f t="shared" si="1"/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2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f t="shared" si="1"/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2">
        <v>252.43899999999999</v>
      </c>
      <c r="C56" s="47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f t="shared" si="1"/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2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f t="shared" si="1"/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2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f t="shared" si="1"/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2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f t="shared" si="1"/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2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f t="shared" si="1"/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2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f t="shared" si="1"/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2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f t="shared" si="1"/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2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f t="shared" si="1"/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2">
        <v>256.09199999999998</v>
      </c>
      <c r="C64" s="47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f t="shared" si="1"/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2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f t="shared" si="1"/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2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f t="shared" si="1"/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2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f t="shared" si="1"/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2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f t="shared" si="1"/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2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f t="shared" si="1"/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2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f t="shared" si="1"/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2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f t="shared" si="1"/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2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f t="shared" si="1"/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2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f t="shared" si="1"/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2">
        <v>258.11500000000001</v>
      </c>
      <c r="C74" s="47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f t="shared" si="1"/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2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f t="shared" si="1"/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2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f t="shared" si="1"/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2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f t="shared" si="1"/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2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f t="shared" si="1"/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2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f t="shared" si="1"/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2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f t="shared" si="1"/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2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f t="shared" si="1"/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2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851</v>
      </c>
      <c r="V82" s="22">
        <v>44136</v>
      </c>
      <c r="W82">
        <v>35</v>
      </c>
      <c r="X82">
        <f t="shared" si="1"/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2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852</v>
      </c>
      <c r="V83" s="22">
        <v>44166</v>
      </c>
      <c r="W83">
        <v>36</v>
      </c>
      <c r="X83">
        <f t="shared" si="1"/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2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907</v>
      </c>
      <c r="V84" s="22">
        <v>44197</v>
      </c>
      <c r="W84">
        <v>37</v>
      </c>
      <c r="X84">
        <f t="shared" si="1"/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2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853</v>
      </c>
      <c r="V85" s="22">
        <v>44228</v>
      </c>
      <c r="W85">
        <v>38</v>
      </c>
      <c r="X85">
        <f t="shared" si="1"/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2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854</v>
      </c>
      <c r="V86" s="22">
        <v>44256</v>
      </c>
      <c r="W86">
        <v>39</v>
      </c>
      <c r="X86">
        <f t="shared" si="1"/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2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973</v>
      </c>
      <c r="V87" s="22">
        <v>44287</v>
      </c>
      <c r="W87">
        <v>40</v>
      </c>
      <c r="X87">
        <f t="shared" si="1"/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2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974</v>
      </c>
      <c r="V88" s="22">
        <v>44317</v>
      </c>
      <c r="W88">
        <v>41</v>
      </c>
      <c r="X88">
        <f t="shared" si="1"/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2">
        <v>271.69600000000003</v>
      </c>
      <c r="C89" s="47">
        <v>66</v>
      </c>
      <c r="D89" s="21">
        <f t="shared" si="0"/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978</v>
      </c>
      <c r="V89" s="22">
        <v>44348</v>
      </c>
      <c r="W89">
        <v>42</v>
      </c>
      <c r="X89">
        <f t="shared" si="1"/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2">
        <v>273.00299999999999</v>
      </c>
      <c r="C90" s="47">
        <v>67</v>
      </c>
      <c r="D90" s="21">
        <f t="shared" si="0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975</v>
      </c>
      <c r="V90" s="22">
        <v>44378</v>
      </c>
      <c r="W90">
        <v>43</v>
      </c>
      <c r="X90">
        <f t="shared" si="1"/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2">
        <v>273.56700000000001</v>
      </c>
      <c r="C91" s="47">
        <v>68</v>
      </c>
      <c r="D91" s="21">
        <f t="shared" si="0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976</v>
      </c>
      <c r="V91" s="22">
        <v>44409</v>
      </c>
      <c r="W91">
        <v>44</v>
      </c>
      <c r="X91">
        <f t="shared" si="1"/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2">
        <v>274.31</v>
      </c>
      <c r="C92" s="47">
        <v>69</v>
      </c>
      <c r="D92" s="21">
        <f t="shared" ref="D92:D145" si="2">100*(B92-B80)/B80</f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f t="shared" si="1"/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2">
        <v>276.589</v>
      </c>
      <c r="C93" s="47">
        <v>70</v>
      </c>
      <c r="D93" s="21">
        <f t="shared" si="2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405</v>
      </c>
      <c r="V93" s="22">
        <v>44470</v>
      </c>
      <c r="W93">
        <v>46</v>
      </c>
      <c r="X93">
        <f t="shared" si="1"/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2">
        <v>277.94799999999998</v>
      </c>
      <c r="C94" s="47">
        <v>71</v>
      </c>
      <c r="D94" s="21">
        <f t="shared" si="2"/>
        <v>6.8090028398064764</v>
      </c>
      <c r="E94">
        <v>71</v>
      </c>
      <c r="F94">
        <v>71</v>
      </c>
      <c r="G94">
        <v>6.8090028399999998</v>
      </c>
      <c r="H94">
        <v>6.4044242933</v>
      </c>
      <c r="I94" t="s">
        <v>407</v>
      </c>
      <c r="J94" t="s">
        <v>408</v>
      </c>
      <c r="K94" t="s">
        <v>409</v>
      </c>
      <c r="L94" t="s">
        <v>410</v>
      </c>
      <c r="V94" s="22">
        <v>44501</v>
      </c>
      <c r="W94">
        <v>47</v>
      </c>
      <c r="X94">
        <f t="shared" si="1"/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2">
        <v>278.80200000000002</v>
      </c>
      <c r="C95" s="47">
        <v>72</v>
      </c>
      <c r="D95" s="21">
        <f t="shared" si="2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I95" t="s">
        <v>411</v>
      </c>
      <c r="J95">
        <v>23</v>
      </c>
      <c r="K95">
        <v>505.20870791179999</v>
      </c>
      <c r="L95">
        <v>21.965595996200001</v>
      </c>
      <c r="V95" s="22">
        <v>44531</v>
      </c>
      <c r="W95">
        <v>48</v>
      </c>
      <c r="X95">
        <f t="shared" si="1"/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2">
        <v>281.14800000000002</v>
      </c>
      <c r="C96" s="47">
        <v>73</v>
      </c>
      <c r="D96" s="21">
        <f t="shared" si="2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I96" t="s">
        <v>412</v>
      </c>
      <c r="J96">
        <v>99</v>
      </c>
      <c r="K96">
        <v>20.232065371200001</v>
      </c>
      <c r="L96">
        <v>0.2043642967</v>
      </c>
      <c r="V96" s="22">
        <v>44562</v>
      </c>
      <c r="W96">
        <v>49</v>
      </c>
      <c r="X96">
        <f t="shared" si="1"/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885</v>
      </c>
    </row>
    <row r="97" spans="1:29" ht="15" x14ac:dyDescent="0.3">
      <c r="A97" s="52">
        <v>44593</v>
      </c>
      <c r="B97" s="2">
        <v>283.71600000000001</v>
      </c>
      <c r="C97" s="47">
        <v>74</v>
      </c>
      <c r="D97" s="21">
        <f t="shared" si="2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I97" t="s">
        <v>413</v>
      </c>
      <c r="J97">
        <v>122</v>
      </c>
      <c r="K97">
        <v>525.440773283</v>
      </c>
      <c r="V97" s="22">
        <v>44593</v>
      </c>
      <c r="W97">
        <v>50</v>
      </c>
      <c r="X97">
        <f t="shared" si="1"/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886</v>
      </c>
    </row>
    <row r="98" spans="1:29" ht="15" x14ac:dyDescent="0.3">
      <c r="A98" s="52">
        <v>44621</v>
      </c>
      <c r="B98" s="2">
        <v>287.50400000000002</v>
      </c>
      <c r="C98" s="47">
        <v>75</v>
      </c>
      <c r="D98" s="21">
        <f t="shared" si="2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I98" t="s">
        <v>977</v>
      </c>
      <c r="V98" s="22">
        <v>44621</v>
      </c>
      <c r="W98">
        <v>51</v>
      </c>
      <c r="X98">
        <f t="shared" si="1"/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887</v>
      </c>
    </row>
    <row r="99" spans="1:29" ht="15" x14ac:dyDescent="0.3">
      <c r="A99" s="52">
        <v>44652</v>
      </c>
      <c r="B99" s="2">
        <v>289.10899999999998</v>
      </c>
      <c r="C99" s="47">
        <v>76</v>
      </c>
      <c r="D99" s="21">
        <f t="shared" si="2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f t="shared" si="1"/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888</v>
      </c>
    </row>
    <row r="100" spans="1:29" ht="15" x14ac:dyDescent="0.3">
      <c r="A100" s="52">
        <v>44682</v>
      </c>
      <c r="B100" s="2">
        <v>292.29599999999999</v>
      </c>
      <c r="C100" s="47">
        <v>77</v>
      </c>
      <c r="D100" s="21">
        <f t="shared" si="2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K100">
        <f>1-(K96/K97)</f>
        <v>0.96149506014771502</v>
      </c>
      <c r="V100" s="22">
        <v>44682</v>
      </c>
      <c r="W100">
        <v>53</v>
      </c>
      <c r="X100">
        <f t="shared" si="1"/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889</v>
      </c>
    </row>
    <row r="101" spans="1:29" ht="15" x14ac:dyDescent="0.3">
      <c r="A101" s="52">
        <v>44713</v>
      </c>
      <c r="B101" s="2">
        <v>296.31099999999998</v>
      </c>
      <c r="C101" s="47">
        <v>78</v>
      </c>
      <c r="D101" s="21">
        <f t="shared" si="2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f t="shared" si="1"/>
        <v>9.0597579647841524</v>
      </c>
      <c r="Y101">
        <v>54</v>
      </c>
      <c r="Z101">
        <v>54</v>
      </c>
      <c r="AA101">
        <v>9.0597579649999993</v>
      </c>
      <c r="AB101">
        <v>9.0873519473000002</v>
      </c>
      <c r="AC101" t="s">
        <v>979</v>
      </c>
    </row>
    <row r="102" spans="1:29" ht="15" x14ac:dyDescent="0.3">
      <c r="A102" s="52">
        <v>44743</v>
      </c>
      <c r="B102" s="2">
        <v>296.27600000000001</v>
      </c>
      <c r="C102" s="47">
        <v>79</v>
      </c>
      <c r="D102" s="21">
        <f t="shared" si="2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f t="shared" si="1"/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980</v>
      </c>
    </row>
    <row r="103" spans="1:29" ht="15" x14ac:dyDescent="0.3">
      <c r="A103" s="53">
        <v>44774</v>
      </c>
      <c r="B103" s="2">
        <v>296.17099999999999</v>
      </c>
      <c r="C103" s="47">
        <v>80</v>
      </c>
      <c r="D103" s="21">
        <f t="shared" si="2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f t="shared" si="1"/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981</v>
      </c>
    </row>
    <row r="104" spans="1:29" ht="15" x14ac:dyDescent="0.3">
      <c r="A104" s="52">
        <v>44805</v>
      </c>
      <c r="B104" s="2">
        <v>296.80799999999999</v>
      </c>
      <c r="C104" s="47">
        <v>81</v>
      </c>
      <c r="D104" s="21">
        <f t="shared" si="2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f t="shared" si="1"/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982</v>
      </c>
    </row>
    <row r="105" spans="1:29" ht="15" x14ac:dyDescent="0.3">
      <c r="A105" s="52">
        <v>44835</v>
      </c>
      <c r="B105" s="2">
        <v>298.012</v>
      </c>
      <c r="C105" s="47">
        <v>82</v>
      </c>
      <c r="D105" s="21">
        <f t="shared" si="2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f t="shared" si="1"/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983</v>
      </c>
    </row>
    <row r="106" spans="1:29" ht="15" x14ac:dyDescent="0.3">
      <c r="A106" s="52">
        <v>44866</v>
      </c>
      <c r="B106" s="2">
        <v>297.71100000000001</v>
      </c>
      <c r="C106" s="47">
        <v>83</v>
      </c>
      <c r="D106" s="21">
        <f t="shared" si="2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f t="shared" si="1"/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9" ht="15" x14ac:dyDescent="0.3">
      <c r="A107" s="52">
        <v>44896</v>
      </c>
      <c r="B107" s="2">
        <v>296.79700000000003</v>
      </c>
      <c r="C107" s="47">
        <v>84</v>
      </c>
      <c r="D107" s="21">
        <f t="shared" si="2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f t="shared" si="1"/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405</v>
      </c>
    </row>
    <row r="108" spans="1:29" ht="15" x14ac:dyDescent="0.3">
      <c r="A108" s="52">
        <v>44927</v>
      </c>
      <c r="B108" s="2">
        <v>299.17</v>
      </c>
      <c r="C108" s="47">
        <v>85</v>
      </c>
      <c r="D108" s="21">
        <f t="shared" si="2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f t="shared" si="1"/>
        <v>6.4101469688562576</v>
      </c>
      <c r="Y108">
        <v>61</v>
      </c>
      <c r="Z108">
        <v>61</v>
      </c>
      <c r="AA108">
        <v>6.4101469690000004</v>
      </c>
      <c r="AB108">
        <v>6.1599501383000002</v>
      </c>
      <c r="AC108" t="s">
        <v>801</v>
      </c>
    </row>
    <row r="109" spans="1:29" ht="15" x14ac:dyDescent="0.3">
      <c r="A109" s="52">
        <v>44958</v>
      </c>
      <c r="B109" s="2">
        <v>300.83999999999997</v>
      </c>
      <c r="C109" s="47">
        <v>86</v>
      </c>
      <c r="D109" s="21">
        <f t="shared" si="2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f t="shared" si="1"/>
        <v>6.0356130778665875</v>
      </c>
      <c r="Y109">
        <v>62</v>
      </c>
      <c r="Z109">
        <v>62</v>
      </c>
      <c r="AA109">
        <v>6.0356130779999999</v>
      </c>
      <c r="AB109">
        <v>5.7100828047999999</v>
      </c>
      <c r="AC109" t="s">
        <v>984</v>
      </c>
    </row>
    <row r="110" spans="1:29" ht="15" x14ac:dyDescent="0.3">
      <c r="A110" s="52">
        <v>44986</v>
      </c>
      <c r="B110" s="2">
        <v>301.83600000000001</v>
      </c>
      <c r="C110" s="47">
        <v>87</v>
      </c>
      <c r="D110" s="21">
        <f t="shared" si="2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f t="shared" si="1"/>
        <v>4.9849741220991683</v>
      </c>
      <c r="Y110">
        <v>63</v>
      </c>
      <c r="Z110">
        <v>63</v>
      </c>
      <c r="AA110">
        <v>4.9849741219999997</v>
      </c>
      <c r="AB110">
        <v>5.2602154712999996</v>
      </c>
      <c r="AC110" t="s">
        <v>985</v>
      </c>
    </row>
    <row r="111" spans="1:29" ht="15" x14ac:dyDescent="0.3">
      <c r="A111" s="52">
        <v>45017</v>
      </c>
      <c r="B111" s="2">
        <v>303.363</v>
      </c>
      <c r="C111" s="47">
        <v>88</v>
      </c>
      <c r="D111" s="21">
        <f t="shared" si="2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f t="shared" si="1"/>
        <v>4.9303203981889254</v>
      </c>
      <c r="Y111">
        <v>64</v>
      </c>
      <c r="Z111">
        <v>64</v>
      </c>
      <c r="AA111">
        <v>4.9303203980000001</v>
      </c>
      <c r="AB111">
        <v>4.8103481378000001</v>
      </c>
      <c r="AC111" t="s">
        <v>986</v>
      </c>
    </row>
    <row r="112" spans="1:29" ht="15" x14ac:dyDescent="0.3">
      <c r="A112" s="52">
        <v>45047</v>
      </c>
      <c r="B112" s="2">
        <v>304.12700000000001</v>
      </c>
      <c r="C112" s="47">
        <v>89</v>
      </c>
      <c r="D112" s="21">
        <f t="shared" si="2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f t="shared" si="1"/>
        <v>4.0476092727919699</v>
      </c>
      <c r="Y112">
        <v>65</v>
      </c>
      <c r="Z112">
        <v>65</v>
      </c>
      <c r="AA112">
        <v>4.047609273</v>
      </c>
      <c r="AB112">
        <v>4.3604808043999999</v>
      </c>
      <c r="AC112" t="s">
        <v>987</v>
      </c>
    </row>
    <row r="113" spans="1:28" ht="15" x14ac:dyDescent="0.3">
      <c r="A113" s="53">
        <v>45078</v>
      </c>
      <c r="B113" s="2">
        <v>305.10899999999998</v>
      </c>
      <c r="C113" s="47">
        <v>90</v>
      </c>
      <c r="D113" s="21">
        <f t="shared" si="2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f t="shared" si="1"/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2">
        <v>305.69099999999997</v>
      </c>
      <c r="C114" s="47">
        <v>91</v>
      </c>
      <c r="D114" s="21">
        <f t="shared" si="2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f t="shared" ref="X114:X143" si="3">D114</f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2">
        <v>307.02600000000001</v>
      </c>
      <c r="C115" s="47">
        <v>92</v>
      </c>
      <c r="D115" s="21">
        <f t="shared" si="2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f t="shared" si="3"/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2">
        <v>307.78899999999999</v>
      </c>
      <c r="C116" s="47">
        <v>93</v>
      </c>
      <c r="D116" s="21">
        <f t="shared" si="2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f t="shared" si="3"/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2">
        <v>307.67099999999999</v>
      </c>
      <c r="C117" s="47">
        <v>94</v>
      </c>
      <c r="D117" s="21">
        <f t="shared" si="2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f t="shared" si="3"/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2">
        <v>307.05099999999999</v>
      </c>
      <c r="C118" s="47">
        <v>95</v>
      </c>
      <c r="D118" s="21">
        <f t="shared" si="2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f t="shared" si="3"/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2">
        <v>306.74599999999998</v>
      </c>
      <c r="C119" s="47">
        <v>96</v>
      </c>
      <c r="D119" s="21">
        <f t="shared" si="2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f t="shared" si="3"/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2">
        <v>308.41699999999997</v>
      </c>
      <c r="C120" s="47">
        <v>97</v>
      </c>
      <c r="D120" s="21">
        <f t="shared" si="2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f t="shared" si="3"/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2">
        <v>310.32600000000002</v>
      </c>
      <c r="C121" s="47">
        <v>98</v>
      </c>
      <c r="D121" s="21">
        <f t="shared" si="2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f t="shared" si="3"/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8">
        <v>312.33199999999999</v>
      </c>
      <c r="C122" s="51">
        <v>99</v>
      </c>
      <c r="D122" s="6">
        <f t="shared" si="2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>
        <v>75</v>
      </c>
      <c r="X122">
        <f t="shared" si="3"/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2">
        <v>313.548</v>
      </c>
      <c r="C123" s="47">
        <v>100</v>
      </c>
      <c r="D123" s="21">
        <f t="shared" si="2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f t="shared" si="3"/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2">
        <v>314.06900000000002</v>
      </c>
      <c r="C124" s="47">
        <v>101</v>
      </c>
      <c r="D124" s="21">
        <f t="shared" si="2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f t="shared" si="3"/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2">
        <v>314.17500000000001</v>
      </c>
      <c r="C125" s="47">
        <v>102</v>
      </c>
      <c r="D125" s="21">
        <f t="shared" si="2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f t="shared" si="3"/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2">
        <v>314.54000000000002</v>
      </c>
      <c r="C126" s="47">
        <v>103</v>
      </c>
      <c r="D126" s="21">
        <f t="shared" si="2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f t="shared" si="3"/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2">
        <v>314.79599999999999</v>
      </c>
      <c r="C127" s="47">
        <v>104</v>
      </c>
      <c r="D127" s="21">
        <f t="shared" si="2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f t="shared" si="3"/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2">
        <v>315.30099999999999</v>
      </c>
      <c r="C128" s="47">
        <v>105</v>
      </c>
      <c r="D128" s="21">
        <f t="shared" si="2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f t="shared" si="3"/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8" ht="15" x14ac:dyDescent="0.3">
      <c r="A129" s="52">
        <v>45566</v>
      </c>
      <c r="B129" s="2">
        <v>315.66399999999999</v>
      </c>
      <c r="C129" s="47">
        <v>106</v>
      </c>
      <c r="D129" s="21">
        <f t="shared" si="2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f t="shared" si="3"/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8" ht="15" x14ac:dyDescent="0.3">
      <c r="A130" s="53">
        <v>45597</v>
      </c>
      <c r="B130" s="2">
        <v>315.49299999999999</v>
      </c>
      <c r="C130" s="47">
        <v>107</v>
      </c>
      <c r="D130" s="21">
        <f t="shared" si="2"/>
        <v>2.7493803960905541</v>
      </c>
      <c r="E130">
        <v>107</v>
      </c>
      <c r="F130">
        <v>107</v>
      </c>
      <c r="G130">
        <v>2.7493803959999998</v>
      </c>
      <c r="H130">
        <v>2.8867567318999998</v>
      </c>
      <c r="V130" s="22">
        <v>45597</v>
      </c>
      <c r="W130">
        <v>83</v>
      </c>
      <c r="X130">
        <f t="shared" si="3"/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8" ht="15" x14ac:dyDescent="0.3">
      <c r="A131" s="60">
        <v>45627</v>
      </c>
      <c r="B131" s="24">
        <v>315.60500000000002</v>
      </c>
      <c r="C131" s="61">
        <v>108</v>
      </c>
      <c r="D131" s="21">
        <f t="shared" si="2"/>
        <v>2.8880572199800612</v>
      </c>
      <c r="E131">
        <v>108</v>
      </c>
      <c r="F131">
        <v>108</v>
      </c>
      <c r="G131">
        <v>2.8880572199999999</v>
      </c>
      <c r="H131">
        <v>2.8185974280999999</v>
      </c>
      <c r="V131" s="14">
        <v>45627</v>
      </c>
      <c r="W131" s="6">
        <v>84</v>
      </c>
      <c r="X131" s="6">
        <f t="shared" si="3"/>
        <v>2.8880572199800612</v>
      </c>
      <c r="Y131" s="6">
        <v>84</v>
      </c>
      <c r="Z131" s="6">
        <v>84</v>
      </c>
      <c r="AA131" s="6">
        <v>2.8880572199999999</v>
      </c>
      <c r="AB131" s="6">
        <v>2.7473504800000002</v>
      </c>
    </row>
    <row r="132" spans="1:28" ht="15" x14ac:dyDescent="0.3">
      <c r="A132" s="52">
        <v>45658</v>
      </c>
      <c r="B132" s="2">
        <v>317.67099999999999</v>
      </c>
      <c r="C132" s="47">
        <v>109</v>
      </c>
      <c r="D132" s="21">
        <f t="shared" si="2"/>
        <v>3.000483112150115</v>
      </c>
      <c r="E132">
        <v>109</v>
      </c>
      <c r="F132">
        <v>109</v>
      </c>
      <c r="G132">
        <v>3.000483112</v>
      </c>
      <c r="H132">
        <v>2.7504381243</v>
      </c>
      <c r="V132" s="22">
        <v>45658</v>
      </c>
      <c r="W132">
        <v>85</v>
      </c>
      <c r="X132">
        <f t="shared" si="3"/>
        <v>3.000483112150115</v>
      </c>
      <c r="Y132">
        <v>85</v>
      </c>
      <c r="Z132">
        <v>85</v>
      </c>
      <c r="AA132">
        <v>3.000483112</v>
      </c>
      <c r="AB132">
        <v>2.7287709053999998</v>
      </c>
    </row>
    <row r="133" spans="1:28" ht="15" x14ac:dyDescent="0.3">
      <c r="A133" s="52">
        <v>45689</v>
      </c>
      <c r="B133" s="2">
        <v>319.08199999999999</v>
      </c>
      <c r="C133" s="47">
        <v>110</v>
      </c>
      <c r="D133" s="21">
        <f t="shared" si="2"/>
        <v>2.8215489517475079</v>
      </c>
      <c r="E133">
        <v>110</v>
      </c>
      <c r="F133">
        <v>110</v>
      </c>
      <c r="G133">
        <v>2.8215489520000001</v>
      </c>
      <c r="H133">
        <v>2.6822788205000001</v>
      </c>
      <c r="V133" s="22">
        <v>45689</v>
      </c>
      <c r="W133">
        <v>86</v>
      </c>
      <c r="X133">
        <f t="shared" si="3"/>
        <v>2.8215489517475079</v>
      </c>
      <c r="Y133">
        <v>86</v>
      </c>
      <c r="Z133">
        <v>86</v>
      </c>
      <c r="AA133">
        <v>2.8215489520000001</v>
      </c>
      <c r="AB133">
        <v>2.7101913307999999</v>
      </c>
    </row>
    <row r="134" spans="1:28" ht="15" x14ac:dyDescent="0.3">
      <c r="A134" s="52">
        <v>45717</v>
      </c>
      <c r="B134" s="2">
        <v>319.79899999999998</v>
      </c>
      <c r="C134" s="47">
        <v>111</v>
      </c>
      <c r="D134" s="21">
        <f t="shared" si="2"/>
        <v>2.3907252538964898</v>
      </c>
      <c r="E134">
        <v>111</v>
      </c>
      <c r="F134">
        <v>111</v>
      </c>
      <c r="G134">
        <v>2.3907252539999999</v>
      </c>
      <c r="H134">
        <v>2.6141195167000002</v>
      </c>
      <c r="V134" s="22">
        <v>45717</v>
      </c>
      <c r="W134">
        <v>87</v>
      </c>
      <c r="X134">
        <f t="shared" si="3"/>
        <v>2.3907252538964898</v>
      </c>
      <c r="Y134">
        <v>87</v>
      </c>
      <c r="Z134">
        <v>87</v>
      </c>
      <c r="AA134">
        <v>2.3907252539999999</v>
      </c>
      <c r="AB134">
        <v>2.6916117561999999</v>
      </c>
    </row>
    <row r="135" spans="1:28" ht="15" x14ac:dyDescent="0.3">
      <c r="A135" s="52">
        <v>45748</v>
      </c>
      <c r="B135" s="2">
        <v>320.79500000000002</v>
      </c>
      <c r="C135" s="47">
        <v>112</v>
      </c>
      <c r="D135" s="21">
        <f t="shared" si="2"/>
        <v>2.3112888616734963</v>
      </c>
      <c r="E135">
        <v>112</v>
      </c>
      <c r="F135">
        <v>112</v>
      </c>
      <c r="G135">
        <v>2.3112888620000001</v>
      </c>
      <c r="H135">
        <v>2.5459602128999999</v>
      </c>
      <c r="V135" s="27">
        <v>45748</v>
      </c>
      <c r="W135">
        <v>88</v>
      </c>
      <c r="X135">
        <f t="shared" si="3"/>
        <v>2.3112888616734963</v>
      </c>
      <c r="Y135">
        <v>88</v>
      </c>
      <c r="Z135">
        <v>88</v>
      </c>
      <c r="AA135">
        <v>2.3112888620000001</v>
      </c>
      <c r="AB135">
        <v>2.6730321816</v>
      </c>
    </row>
    <row r="136" spans="1:28" ht="15" x14ac:dyDescent="0.3">
      <c r="A136" s="52">
        <v>45778</v>
      </c>
      <c r="B136" s="2">
        <v>321.46499999999997</v>
      </c>
      <c r="C136" s="47">
        <v>113</v>
      </c>
      <c r="D136" s="21">
        <f t="shared" si="2"/>
        <v>2.3548965354746754</v>
      </c>
      <c r="E136">
        <v>113</v>
      </c>
      <c r="F136">
        <v>113</v>
      </c>
      <c r="G136">
        <v>2.354896535</v>
      </c>
      <c r="H136">
        <v>2.4778009090999999</v>
      </c>
      <c r="V136" s="22">
        <v>45778</v>
      </c>
      <c r="W136">
        <v>89</v>
      </c>
      <c r="X136">
        <f t="shared" si="3"/>
        <v>2.3548965354746754</v>
      </c>
      <c r="Y136">
        <v>89</v>
      </c>
      <c r="Z136">
        <v>89</v>
      </c>
      <c r="AA136">
        <v>2.354896535</v>
      </c>
      <c r="AB136">
        <v>2.6544526070000001</v>
      </c>
    </row>
    <row r="137" spans="1:28" ht="15" x14ac:dyDescent="0.3">
      <c r="A137" s="73">
        <v>45809</v>
      </c>
      <c r="B137" s="2">
        <v>322.56099999999998</v>
      </c>
      <c r="C137" s="47">
        <v>114</v>
      </c>
      <c r="D137" s="21">
        <f t="shared" si="2"/>
        <v>2.6692130182223179</v>
      </c>
      <c r="E137">
        <v>114</v>
      </c>
      <c r="F137">
        <v>114</v>
      </c>
      <c r="G137">
        <v>2.6692130180000002</v>
      </c>
      <c r="H137">
        <v>2.4096416053</v>
      </c>
      <c r="V137" s="22">
        <v>45809</v>
      </c>
      <c r="W137">
        <v>90</v>
      </c>
      <c r="X137">
        <f t="shared" si="3"/>
        <v>2.6692130182223179</v>
      </c>
      <c r="Y137">
        <v>90</v>
      </c>
      <c r="Z137">
        <v>90</v>
      </c>
      <c r="AA137">
        <v>2.6692130180000002</v>
      </c>
      <c r="AB137">
        <v>2.6358730324000001</v>
      </c>
    </row>
    <row r="138" spans="1:28" ht="15" x14ac:dyDescent="0.3">
      <c r="A138" s="53">
        <v>45839</v>
      </c>
      <c r="B138" s="2">
        <v>323.048</v>
      </c>
      <c r="C138" s="47">
        <v>115</v>
      </c>
      <c r="D138" s="21">
        <f t="shared" si="2"/>
        <v>2.7049023971513897</v>
      </c>
      <c r="E138">
        <v>115</v>
      </c>
      <c r="F138">
        <v>115</v>
      </c>
      <c r="G138">
        <v>2.7049023970000001</v>
      </c>
      <c r="H138">
        <v>2.8096794232</v>
      </c>
      <c r="V138" s="22">
        <v>45839</v>
      </c>
      <c r="W138">
        <v>91</v>
      </c>
      <c r="X138">
        <f t="shared" si="3"/>
        <v>2.7049023971513897</v>
      </c>
      <c r="Y138">
        <v>91</v>
      </c>
      <c r="Z138">
        <v>91</v>
      </c>
      <c r="AA138">
        <v>2.7049023970000001</v>
      </c>
      <c r="AB138">
        <v>2.6172934577999998</v>
      </c>
    </row>
    <row r="139" spans="1:28" ht="15" x14ac:dyDescent="0.3">
      <c r="A139" s="52">
        <v>45870</v>
      </c>
      <c r="B139" s="2">
        <v>323.976</v>
      </c>
      <c r="C139" s="47">
        <v>116</v>
      </c>
      <c r="D139" s="21">
        <f t="shared" si="2"/>
        <v>2.9161742842984051</v>
      </c>
      <c r="E139">
        <v>116</v>
      </c>
      <c r="F139">
        <v>116</v>
      </c>
      <c r="G139">
        <v>2.9161742839999998</v>
      </c>
      <c r="H139">
        <v>2.7986403195</v>
      </c>
      <c r="V139" s="22">
        <v>45870</v>
      </c>
      <c r="W139">
        <v>92</v>
      </c>
      <c r="X139">
        <f t="shared" si="3"/>
        <v>2.9161742842984051</v>
      </c>
      <c r="Y139">
        <v>92</v>
      </c>
      <c r="Z139">
        <v>92</v>
      </c>
      <c r="AA139">
        <v>2.9161742839999998</v>
      </c>
      <c r="AB139">
        <v>2.5987138831999999</v>
      </c>
    </row>
    <row r="140" spans="1:28" ht="15" x14ac:dyDescent="0.3">
      <c r="A140" s="60">
        <v>45901</v>
      </c>
      <c r="B140" s="24">
        <v>324.8</v>
      </c>
      <c r="C140" s="61">
        <v>117</v>
      </c>
      <c r="D140" s="21">
        <f t="shared" si="2"/>
        <v>3.0126767755256165</v>
      </c>
      <c r="E140">
        <v>117</v>
      </c>
      <c r="F140">
        <v>117</v>
      </c>
      <c r="G140">
        <v>3.0126767760000002</v>
      </c>
      <c r="H140">
        <v>2.7876012158000001</v>
      </c>
      <c r="V140" s="16">
        <v>45901</v>
      </c>
      <c r="W140" s="6">
        <v>93</v>
      </c>
      <c r="X140" s="6">
        <f t="shared" si="3"/>
        <v>3.0126767755256165</v>
      </c>
      <c r="Y140" s="6">
        <v>93</v>
      </c>
      <c r="Z140" s="6">
        <v>93</v>
      </c>
      <c r="AA140" s="6">
        <v>3.0126767760000002</v>
      </c>
      <c r="AB140" s="6">
        <v>2.7915376468000002</v>
      </c>
    </row>
    <row r="141" spans="1:28" ht="15" x14ac:dyDescent="0.3">
      <c r="A141" s="52">
        <v>45931</v>
      </c>
      <c r="B141" s="80">
        <f>AVERAGE(B140,B142)</f>
        <v>324.46100000000001</v>
      </c>
      <c r="C141" s="47">
        <v>118</v>
      </c>
      <c r="D141" s="21">
        <f t="shared" si="2"/>
        <v>2.7868239647219912</v>
      </c>
      <c r="E141">
        <v>118</v>
      </c>
      <c r="F141">
        <v>118</v>
      </c>
      <c r="G141">
        <v>2.786823965</v>
      </c>
      <c r="H141">
        <v>2.7765621121000001</v>
      </c>
      <c r="V141" s="22">
        <v>45931</v>
      </c>
      <c r="W141">
        <v>94</v>
      </c>
      <c r="X141">
        <f t="shared" si="3"/>
        <v>2.7868239647219912</v>
      </c>
      <c r="Y141">
        <v>94</v>
      </c>
      <c r="Z141">
        <v>94</v>
      </c>
      <c r="AA141">
        <v>2.786823965</v>
      </c>
      <c r="AB141">
        <v>2.7785789261999998</v>
      </c>
    </row>
    <row r="142" spans="1:28" ht="15" x14ac:dyDescent="0.3">
      <c r="A142" s="52">
        <v>45962</v>
      </c>
      <c r="B142" s="2">
        <v>324.12200000000001</v>
      </c>
      <c r="C142" s="47">
        <v>119</v>
      </c>
      <c r="D142" s="21">
        <f t="shared" si="2"/>
        <v>2.7350844551226237</v>
      </c>
      <c r="E142">
        <v>119</v>
      </c>
      <c r="F142">
        <v>119</v>
      </c>
      <c r="G142">
        <v>2.735084455</v>
      </c>
      <c r="H142">
        <v>2.7655230084000002</v>
      </c>
      <c r="V142" s="22">
        <v>45962</v>
      </c>
      <c r="W142">
        <v>95</v>
      </c>
      <c r="X142">
        <f t="shared" si="3"/>
        <v>2.7350844551226237</v>
      </c>
      <c r="Y142">
        <v>95</v>
      </c>
      <c r="Z142">
        <v>95</v>
      </c>
      <c r="AA142">
        <v>2.735084455</v>
      </c>
      <c r="AB142">
        <v>2.7656202055999999</v>
      </c>
    </row>
    <row r="143" spans="1:28" ht="15" x14ac:dyDescent="0.3">
      <c r="A143" s="52">
        <v>45992</v>
      </c>
      <c r="B143" s="2">
        <v>324.05399999999997</v>
      </c>
      <c r="C143" s="47">
        <v>120</v>
      </c>
      <c r="D143" s="21">
        <f t="shared" si="2"/>
        <v>2.6770805278750194</v>
      </c>
      <c r="E143">
        <v>120</v>
      </c>
      <c r="F143">
        <v>120</v>
      </c>
      <c r="G143">
        <v>2.6770805279999998</v>
      </c>
      <c r="H143">
        <v>2.7544839046999998</v>
      </c>
      <c r="V143" s="22">
        <v>45992</v>
      </c>
      <c r="W143">
        <v>96</v>
      </c>
      <c r="X143">
        <f t="shared" si="3"/>
        <v>2.6770805278750194</v>
      </c>
      <c r="Y143">
        <v>96</v>
      </c>
      <c r="Z143">
        <v>96</v>
      </c>
      <c r="AA143">
        <v>2.6770805279999998</v>
      </c>
      <c r="AB143">
        <v>2.752661485</v>
      </c>
    </row>
    <row r="144" spans="1:28" ht="15" x14ac:dyDescent="0.3">
      <c r="A144" s="52">
        <v>46023</v>
      </c>
      <c r="B144" s="2">
        <v>325.25200000000001</v>
      </c>
      <c r="C144" s="47">
        <v>121</v>
      </c>
      <c r="D144" s="21">
        <f t="shared" si="2"/>
        <v>2.3864312449043248</v>
      </c>
      <c r="E144">
        <v>121</v>
      </c>
      <c r="F144">
        <v>121</v>
      </c>
      <c r="G144">
        <v>2.3864312449999998</v>
      </c>
      <c r="H144">
        <v>2.7434448009999999</v>
      </c>
      <c r="V144" s="22">
        <v>46023</v>
      </c>
      <c r="W144">
        <v>97</v>
      </c>
      <c r="X144">
        <f>D144</f>
        <v>2.3864312449043248</v>
      </c>
      <c r="Y144">
        <v>97</v>
      </c>
      <c r="Z144">
        <v>97</v>
      </c>
      <c r="AA144">
        <v>2.3864312449999998</v>
      </c>
      <c r="AB144">
        <v>2.7397027644</v>
      </c>
    </row>
    <row r="145" spans="1:28" ht="15" x14ac:dyDescent="0.3">
      <c r="A145" s="52">
        <v>46054</v>
      </c>
      <c r="B145" s="2">
        <v>326.78500000000003</v>
      </c>
      <c r="C145" s="47">
        <v>122</v>
      </c>
      <c r="D145" s="21">
        <f t="shared" si="2"/>
        <v>2.4141129866304056</v>
      </c>
      <c r="E145">
        <v>122</v>
      </c>
      <c r="F145">
        <v>122</v>
      </c>
      <c r="G145">
        <v>2.4141129870000002</v>
      </c>
      <c r="H145">
        <v>2.7324056972999999</v>
      </c>
      <c r="V145" s="22">
        <v>46054</v>
      </c>
      <c r="W145">
        <v>98</v>
      </c>
      <c r="X145">
        <f>D145</f>
        <v>2.4141129866304056</v>
      </c>
      <c r="Y145">
        <v>98</v>
      </c>
      <c r="Z145">
        <v>98</v>
      </c>
      <c r="AA145">
        <v>2.4141129870000002</v>
      </c>
      <c r="AB145">
        <v>2.7267440438000001</v>
      </c>
    </row>
    <row r="146" spans="1:28" ht="15" x14ac:dyDescent="0.3">
      <c r="A146" s="52">
        <v>46082</v>
      </c>
      <c r="B146" s="2">
        <v>330.21300000000002</v>
      </c>
      <c r="C146" s="47">
        <v>123</v>
      </c>
      <c r="D146" s="21">
        <f>100*(B146-B134)/B134</f>
        <v>3.2564204390883162</v>
      </c>
      <c r="E146">
        <v>123</v>
      </c>
      <c r="F146">
        <v>123</v>
      </c>
      <c r="G146">
        <v>3.2564204390000002</v>
      </c>
      <c r="H146">
        <v>2.7213665936</v>
      </c>
      <c r="V146" s="3">
        <f>A146</f>
        <v>46082</v>
      </c>
      <c r="W146">
        <v>99</v>
      </c>
      <c r="X146">
        <f>D146</f>
        <v>3.2564204390883162</v>
      </c>
      <c r="Y146">
        <v>99</v>
      </c>
      <c r="Z146">
        <v>99</v>
      </c>
      <c r="AA146">
        <v>3.2564204390000002</v>
      </c>
      <c r="AB146">
        <v>2.7137853232000002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D735-73CE-4418-AD55-3D47E3C41417}">
  <dimension ref="A1:AC145"/>
  <sheetViews>
    <sheetView topLeftCell="O106" workbookViewId="0">
      <selection activeCell="V48" sqref="V48:X145"/>
    </sheetView>
  </sheetViews>
  <sheetFormatPr defaultRowHeight="13.2" x14ac:dyDescent="0.25"/>
  <cols>
    <col min="1" max="1" width="9.6640625" customWidth="1"/>
    <col min="25" max="26" width="3.5546875" bestFit="1" customWidth="1"/>
  </cols>
  <sheetData>
    <row r="1" spans="1:2" ht="15" x14ac:dyDescent="0.3">
      <c r="A1" s="92" t="s">
        <v>0</v>
      </c>
      <c r="B1" s="92"/>
    </row>
    <row r="2" spans="1:2" ht="15" x14ac:dyDescent="0.3">
      <c r="A2" s="92" t="s">
        <v>747</v>
      </c>
      <c r="B2" s="92"/>
    </row>
    <row r="3" spans="1:2" ht="15" x14ac:dyDescent="0.3">
      <c r="A3" s="92" t="s">
        <v>2</v>
      </c>
      <c r="B3" s="92"/>
    </row>
    <row r="4" spans="1:2" ht="15" x14ac:dyDescent="0.3">
      <c r="A4" s="92" t="s">
        <v>3</v>
      </c>
      <c r="B4" s="92"/>
    </row>
    <row r="5" spans="1:2" ht="15" x14ac:dyDescent="0.3">
      <c r="A5" s="92" t="s">
        <v>748</v>
      </c>
      <c r="B5" s="92"/>
    </row>
    <row r="6" spans="1:2" ht="15" x14ac:dyDescent="0.3">
      <c r="A6" s="92" t="s">
        <v>935</v>
      </c>
      <c r="B6" s="92"/>
    </row>
    <row r="7" spans="1:2" x14ac:dyDescent="0.25">
      <c r="A7" s="34"/>
      <c r="B7" s="34"/>
    </row>
    <row r="8" spans="1:2" ht="15" x14ac:dyDescent="0.3">
      <c r="A8" s="92" t="s">
        <v>6</v>
      </c>
      <c r="B8" s="92" t="s">
        <v>422</v>
      </c>
    </row>
    <row r="11" spans="1:2" ht="15" x14ac:dyDescent="0.25">
      <c r="A11" s="86" t="s">
        <v>8</v>
      </c>
      <c r="B11" s="86" t="s">
        <v>6</v>
      </c>
    </row>
    <row r="12" spans="1:2" ht="15" x14ac:dyDescent="0.3">
      <c r="A12" s="91">
        <v>42005</v>
      </c>
      <c r="B12" s="90">
        <v>233.70699999999999</v>
      </c>
    </row>
    <row r="13" spans="1:2" ht="15" x14ac:dyDescent="0.3">
      <c r="A13" s="91">
        <v>42036</v>
      </c>
      <c r="B13" s="90">
        <v>234.72200000000001</v>
      </c>
    </row>
    <row r="14" spans="1:2" ht="15" x14ac:dyDescent="0.3">
      <c r="A14" s="91">
        <v>42064</v>
      </c>
      <c r="B14" s="90">
        <v>236.119</v>
      </c>
    </row>
    <row r="15" spans="1:2" ht="15" x14ac:dyDescent="0.3">
      <c r="A15" s="91">
        <v>42095</v>
      </c>
      <c r="B15" s="90">
        <v>236.59899999999999</v>
      </c>
    </row>
    <row r="16" spans="1:2" ht="15" x14ac:dyDescent="0.3">
      <c r="A16" s="91">
        <v>42125</v>
      </c>
      <c r="B16" s="90">
        <v>237.80500000000001</v>
      </c>
    </row>
    <row r="17" spans="1:9" ht="15" x14ac:dyDescent="0.3">
      <c r="A17" s="91">
        <v>42156</v>
      </c>
      <c r="B17" s="90">
        <v>238.63800000000001</v>
      </c>
    </row>
    <row r="18" spans="1:9" ht="15" x14ac:dyDescent="0.3">
      <c r="A18" s="91">
        <v>42186</v>
      </c>
      <c r="B18" s="90">
        <v>238.654</v>
      </c>
    </row>
    <row r="19" spans="1:9" ht="15" x14ac:dyDescent="0.3">
      <c r="A19" s="91">
        <v>42217</v>
      </c>
      <c r="B19" s="90">
        <v>238.316</v>
      </c>
    </row>
    <row r="20" spans="1:9" ht="15" x14ac:dyDescent="0.3">
      <c r="A20" s="91">
        <v>42248</v>
      </c>
      <c r="B20" s="90">
        <v>237.94499999999999</v>
      </c>
    </row>
    <row r="21" spans="1:9" ht="15" x14ac:dyDescent="0.3">
      <c r="A21" s="91">
        <v>42278</v>
      </c>
      <c r="B21" s="90">
        <v>237.83799999999999</v>
      </c>
    </row>
    <row r="22" spans="1:9" ht="15" x14ac:dyDescent="0.3">
      <c r="A22" s="91">
        <v>42309</v>
      </c>
      <c r="B22" s="90">
        <v>237.33600000000001</v>
      </c>
    </row>
    <row r="23" spans="1:9" ht="15" x14ac:dyDescent="0.3">
      <c r="A23" s="91">
        <v>42339</v>
      </c>
      <c r="B23" s="90">
        <v>236.52500000000001</v>
      </c>
    </row>
    <row r="24" spans="1:9" ht="15" x14ac:dyDescent="0.3">
      <c r="A24" s="52">
        <v>42370</v>
      </c>
      <c r="B24" s="90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52">
        <v>42401</v>
      </c>
      <c r="B25" s="90">
        <v>237.11099999999999</v>
      </c>
      <c r="C25" s="47">
        <v>2</v>
      </c>
      <c r="D25" s="21">
        <f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936</v>
      </c>
    </row>
    <row r="26" spans="1:9" ht="15" x14ac:dyDescent="0.3">
      <c r="A26" s="52">
        <v>42430</v>
      </c>
      <c r="B26" s="90">
        <v>238.13200000000001</v>
      </c>
      <c r="C26" s="47">
        <v>3</v>
      </c>
      <c r="D26" s="21">
        <f>100*(B26-B14)/B14</f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90">
        <v>239.261</v>
      </c>
      <c r="C27" s="47">
        <v>4</v>
      </c>
      <c r="D27" s="21">
        <f>100*(B27-B15)/B15</f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90">
        <v>240.22900000000001</v>
      </c>
      <c r="C28" s="47">
        <v>5</v>
      </c>
      <c r="D28" s="21">
        <f t="shared" ref="D28:D91" si="0">100*(B28-B16)/B16</f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90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90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90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90">
        <v>241.428</v>
      </c>
      <c r="C32" s="47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90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90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90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90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90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90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90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90">
        <v>244.733</v>
      </c>
      <c r="C40" s="47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90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90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90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90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90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90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90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90">
        <v>247.86699999999999</v>
      </c>
      <c r="C48" s="47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f>D48</f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90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f>D49</f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616</v>
      </c>
    </row>
    <row r="50" spans="1:29" ht="15" x14ac:dyDescent="0.3">
      <c r="A50" s="52">
        <v>43160</v>
      </c>
      <c r="B50" s="90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f t="shared" ref="X50:X113" si="1">D50</f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90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f t="shared" si="1"/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90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f t="shared" si="1"/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90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f t="shared" si="1"/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90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f t="shared" si="1"/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90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f t="shared" si="1"/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90">
        <v>252.43899999999999</v>
      </c>
      <c r="C56" s="47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f t="shared" si="1"/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90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f t="shared" si="1"/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90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f t="shared" si="1"/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90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f t="shared" si="1"/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90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f t="shared" si="1"/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90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f t="shared" si="1"/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90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f t="shared" si="1"/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90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f t="shared" si="1"/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90">
        <v>256.09199999999998</v>
      </c>
      <c r="C64" s="47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f t="shared" si="1"/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90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f t="shared" si="1"/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90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f t="shared" si="1"/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90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f t="shared" si="1"/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90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f t="shared" si="1"/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90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f t="shared" si="1"/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90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f t="shared" si="1"/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90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f t="shared" si="1"/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90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f t="shared" si="1"/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90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f t="shared" si="1"/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90">
        <v>258.11500000000001</v>
      </c>
      <c r="C74" s="47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f t="shared" si="1"/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90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f t="shared" si="1"/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90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f t="shared" si="1"/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90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f t="shared" si="1"/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90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f t="shared" si="1"/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90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f t="shared" si="1"/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90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f t="shared" si="1"/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90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f t="shared" si="1"/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90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851</v>
      </c>
      <c r="V82" s="22">
        <v>44136</v>
      </c>
      <c r="W82">
        <v>35</v>
      </c>
      <c r="X82">
        <f t="shared" si="1"/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90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852</v>
      </c>
      <c r="V83" s="22">
        <v>44166</v>
      </c>
      <c r="W83">
        <v>36</v>
      </c>
      <c r="X83">
        <f t="shared" si="1"/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90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907</v>
      </c>
      <c r="V84" s="22">
        <v>44197</v>
      </c>
      <c r="W84">
        <v>37</v>
      </c>
      <c r="X84">
        <f t="shared" si="1"/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90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853</v>
      </c>
      <c r="V85" s="22">
        <v>44228</v>
      </c>
      <c r="W85">
        <v>38</v>
      </c>
      <c r="X85">
        <f t="shared" si="1"/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90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854</v>
      </c>
      <c r="V86" s="22">
        <v>44256</v>
      </c>
      <c r="W86">
        <v>39</v>
      </c>
      <c r="X86">
        <f t="shared" si="1"/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90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s="20" t="s">
        <v>939</v>
      </c>
      <c r="V87" s="22">
        <v>44287</v>
      </c>
      <c r="W87">
        <v>40</v>
      </c>
      <c r="X87">
        <f t="shared" si="1"/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90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s="20" t="s">
        <v>940</v>
      </c>
      <c r="V88" s="22">
        <v>44317</v>
      </c>
      <c r="W88">
        <v>41</v>
      </c>
      <c r="X88">
        <f t="shared" si="1"/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90">
        <v>271.69600000000003</v>
      </c>
      <c r="C89" s="47">
        <v>66</v>
      </c>
      <c r="D89" s="21">
        <f t="shared" si="0"/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s="20" t="s">
        <v>953</v>
      </c>
      <c r="V89" s="22">
        <v>44348</v>
      </c>
      <c r="W89">
        <v>42</v>
      </c>
      <c r="X89">
        <f t="shared" si="1"/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90">
        <v>273.00299999999999</v>
      </c>
      <c r="C90" s="47">
        <v>67</v>
      </c>
      <c r="D90" s="21">
        <f t="shared" si="0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s="20" t="s">
        <v>941</v>
      </c>
      <c r="V90" s="22">
        <v>44378</v>
      </c>
      <c r="W90">
        <v>43</v>
      </c>
      <c r="X90">
        <f t="shared" si="1"/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90">
        <v>273.56700000000001</v>
      </c>
      <c r="C91" s="47">
        <v>68</v>
      </c>
      <c r="D91" s="21">
        <f t="shared" si="0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s="20" t="s">
        <v>942</v>
      </c>
      <c r="V91" s="22">
        <v>44409</v>
      </c>
      <c r="W91">
        <v>44</v>
      </c>
      <c r="X91">
        <f t="shared" si="1"/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90">
        <v>274.31</v>
      </c>
      <c r="C92" s="47">
        <v>69</v>
      </c>
      <c r="D92" s="21">
        <f t="shared" ref="D92:D145" si="2">100*(B92-B80)/B80</f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f t="shared" si="1"/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90">
        <v>276.589</v>
      </c>
      <c r="C93" s="47">
        <v>70</v>
      </c>
      <c r="D93" s="21">
        <f t="shared" si="2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405</v>
      </c>
      <c r="V93" s="22">
        <v>44470</v>
      </c>
      <c r="W93">
        <v>46</v>
      </c>
      <c r="X93">
        <f t="shared" si="1"/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90">
        <v>277.94799999999998</v>
      </c>
      <c r="C94" s="47">
        <v>71</v>
      </c>
      <c r="D94" s="21">
        <f t="shared" si="2"/>
        <v>6.8090028398064764</v>
      </c>
      <c r="E94">
        <v>71</v>
      </c>
      <c r="F94">
        <v>71</v>
      </c>
      <c r="G94">
        <v>6.8090028399999998</v>
      </c>
      <c r="H94">
        <v>6.4044242933</v>
      </c>
      <c r="I94" t="s">
        <v>407</v>
      </c>
      <c r="J94" t="s">
        <v>408</v>
      </c>
      <c r="K94" t="s">
        <v>409</v>
      </c>
      <c r="L94" t="s">
        <v>410</v>
      </c>
      <c r="V94" s="22">
        <v>44501</v>
      </c>
      <c r="W94">
        <v>47</v>
      </c>
      <c r="X94">
        <f t="shared" si="1"/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90">
        <v>278.80200000000002</v>
      </c>
      <c r="C95" s="47">
        <v>72</v>
      </c>
      <c r="D95" s="21">
        <f t="shared" si="2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I95" t="s">
        <v>411</v>
      </c>
      <c r="J95">
        <v>23</v>
      </c>
      <c r="K95">
        <v>505.6517266889</v>
      </c>
      <c r="L95">
        <v>21.984857682099999</v>
      </c>
      <c r="V95" s="22">
        <v>44531</v>
      </c>
      <c r="W95">
        <v>48</v>
      </c>
      <c r="X95">
        <f t="shared" si="1"/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90">
        <v>281.14800000000002</v>
      </c>
      <c r="C96" s="47">
        <v>73</v>
      </c>
      <c r="D96" s="21">
        <f t="shared" si="2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I96" t="s">
        <v>412</v>
      </c>
      <c r="J96">
        <v>98</v>
      </c>
      <c r="K96">
        <v>19.771968307400002</v>
      </c>
      <c r="L96">
        <v>0.20175477859999999</v>
      </c>
      <c r="V96" s="22">
        <v>44562</v>
      </c>
      <c r="W96">
        <v>49</v>
      </c>
      <c r="X96">
        <f t="shared" si="1"/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885</v>
      </c>
    </row>
    <row r="97" spans="1:29" ht="15" x14ac:dyDescent="0.3">
      <c r="A97" s="52">
        <v>44593</v>
      </c>
      <c r="B97" s="90">
        <v>283.71600000000001</v>
      </c>
      <c r="C97" s="47">
        <v>74</v>
      </c>
      <c r="D97" s="21">
        <f t="shared" si="2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I97" t="s">
        <v>413</v>
      </c>
      <c r="J97">
        <v>121</v>
      </c>
      <c r="K97">
        <v>525.42369499630001</v>
      </c>
      <c r="V97" s="22">
        <v>44593</v>
      </c>
      <c r="W97">
        <v>50</v>
      </c>
      <c r="X97">
        <f t="shared" si="1"/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886</v>
      </c>
    </row>
    <row r="98" spans="1:29" ht="15" x14ac:dyDescent="0.3">
      <c r="A98" s="52">
        <v>44621</v>
      </c>
      <c r="B98" s="90">
        <v>287.50400000000002</v>
      </c>
      <c r="C98" s="47">
        <v>75</v>
      </c>
      <c r="D98" s="21">
        <f t="shared" si="2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I98" t="s">
        <v>943</v>
      </c>
      <c r="J98" t="s">
        <v>944</v>
      </c>
      <c r="K98" t="s">
        <v>945</v>
      </c>
      <c r="V98" s="22">
        <v>44621</v>
      </c>
      <c r="W98">
        <v>51</v>
      </c>
      <c r="X98">
        <f t="shared" si="1"/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887</v>
      </c>
    </row>
    <row r="99" spans="1:29" ht="15" x14ac:dyDescent="0.3">
      <c r="A99" s="52">
        <v>44652</v>
      </c>
      <c r="B99" s="90">
        <v>289.10899999999998</v>
      </c>
      <c r="C99" s="47">
        <v>76</v>
      </c>
      <c r="D99" s="21">
        <f t="shared" si="2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f t="shared" si="1"/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888</v>
      </c>
    </row>
    <row r="100" spans="1:29" ht="15" x14ac:dyDescent="0.3">
      <c r="A100" s="52">
        <v>44682</v>
      </c>
      <c r="B100" s="90">
        <v>292.29599999999999</v>
      </c>
      <c r="C100" s="47">
        <v>77</v>
      </c>
      <c r="D100" s="21">
        <f t="shared" si="2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K100">
        <f>1-(K96/K97)</f>
        <v>0.96236947725104172</v>
      </c>
      <c r="V100" s="22">
        <v>44682</v>
      </c>
      <c r="W100">
        <v>53</v>
      </c>
      <c r="X100">
        <f t="shared" si="1"/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889</v>
      </c>
    </row>
    <row r="101" spans="1:29" ht="15" x14ac:dyDescent="0.3">
      <c r="A101" s="52">
        <v>44713</v>
      </c>
      <c r="B101" s="90">
        <v>296.31099999999998</v>
      </c>
      <c r="C101" s="47">
        <v>78</v>
      </c>
      <c r="D101" s="21">
        <f t="shared" si="2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f t="shared" si="1"/>
        <v>9.0597579647841524</v>
      </c>
      <c r="Y101">
        <v>54</v>
      </c>
      <c r="Z101">
        <v>54</v>
      </c>
      <c r="AA101">
        <v>9.0597579649999993</v>
      </c>
      <c r="AB101">
        <v>9.0873519473000002</v>
      </c>
      <c r="AC101" t="s">
        <v>954</v>
      </c>
    </row>
    <row r="102" spans="1:29" ht="15" x14ac:dyDescent="0.3">
      <c r="A102" s="52">
        <v>44743</v>
      </c>
      <c r="B102" s="90">
        <v>296.27600000000001</v>
      </c>
      <c r="C102" s="47">
        <v>79</v>
      </c>
      <c r="D102" s="21">
        <f t="shared" si="2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f t="shared" si="1"/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955</v>
      </c>
    </row>
    <row r="103" spans="1:29" ht="15" x14ac:dyDescent="0.3">
      <c r="A103" s="53">
        <v>44774</v>
      </c>
      <c r="B103" s="90">
        <v>296.17099999999999</v>
      </c>
      <c r="C103" s="47">
        <v>80</v>
      </c>
      <c r="D103" s="21">
        <f t="shared" si="2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f t="shared" si="1"/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956</v>
      </c>
    </row>
    <row r="104" spans="1:29" ht="15" x14ac:dyDescent="0.3">
      <c r="A104" s="52">
        <v>44805</v>
      </c>
      <c r="B104" s="90">
        <v>296.80799999999999</v>
      </c>
      <c r="C104" s="47">
        <v>81</v>
      </c>
      <c r="D104" s="21">
        <f t="shared" si="2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f t="shared" si="1"/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937</v>
      </c>
    </row>
    <row r="105" spans="1:29" ht="15" x14ac:dyDescent="0.3">
      <c r="A105" s="52">
        <v>44835</v>
      </c>
      <c r="B105" s="90">
        <v>298.012</v>
      </c>
      <c r="C105" s="47">
        <v>82</v>
      </c>
      <c r="D105" s="21">
        <f t="shared" si="2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f t="shared" si="1"/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938</v>
      </c>
    </row>
    <row r="106" spans="1:29" ht="15" x14ac:dyDescent="0.3">
      <c r="A106" s="52">
        <v>44866</v>
      </c>
      <c r="B106" s="90">
        <v>297.71100000000001</v>
      </c>
      <c r="C106" s="47">
        <v>83</v>
      </c>
      <c r="D106" s="21">
        <f t="shared" si="2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f t="shared" si="1"/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9" ht="15" x14ac:dyDescent="0.3">
      <c r="A107" s="52">
        <v>44896</v>
      </c>
      <c r="B107" s="90">
        <v>296.79700000000003</v>
      </c>
      <c r="C107" s="47">
        <v>84</v>
      </c>
      <c r="D107" s="21">
        <f t="shared" si="2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f t="shared" si="1"/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405</v>
      </c>
    </row>
    <row r="108" spans="1:29" ht="15" x14ac:dyDescent="0.3">
      <c r="A108" s="52">
        <v>44927</v>
      </c>
      <c r="B108" s="90">
        <v>299.17</v>
      </c>
      <c r="C108" s="47">
        <v>85</v>
      </c>
      <c r="D108" s="21">
        <f t="shared" si="2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f t="shared" si="1"/>
        <v>6.4101469688562576</v>
      </c>
      <c r="Y108">
        <v>61</v>
      </c>
      <c r="Z108">
        <v>61</v>
      </c>
      <c r="AA108">
        <v>6.4101469690000004</v>
      </c>
      <c r="AB108">
        <v>6.1599501383000002</v>
      </c>
      <c r="AC108" t="s">
        <v>801</v>
      </c>
    </row>
    <row r="109" spans="1:29" ht="15" x14ac:dyDescent="0.3">
      <c r="A109" s="52">
        <v>44958</v>
      </c>
      <c r="B109" s="90">
        <v>300.83999999999997</v>
      </c>
      <c r="C109" s="47">
        <v>86</v>
      </c>
      <c r="D109" s="21">
        <f t="shared" si="2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f t="shared" si="1"/>
        <v>6.0356130778665875</v>
      </c>
      <c r="Y109">
        <v>62</v>
      </c>
      <c r="Z109">
        <v>62</v>
      </c>
      <c r="AA109">
        <v>6.0356130779999999</v>
      </c>
      <c r="AB109">
        <v>5.7100828047999999</v>
      </c>
      <c r="AC109" t="s">
        <v>957</v>
      </c>
    </row>
    <row r="110" spans="1:29" ht="15" x14ac:dyDescent="0.3">
      <c r="A110" s="52">
        <v>44986</v>
      </c>
      <c r="B110" s="90">
        <v>301.83600000000001</v>
      </c>
      <c r="C110" s="47">
        <v>87</v>
      </c>
      <c r="D110" s="21">
        <f t="shared" si="2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f t="shared" si="1"/>
        <v>4.9849741220991683</v>
      </c>
      <c r="Y110">
        <v>63</v>
      </c>
      <c r="Z110">
        <v>63</v>
      </c>
      <c r="AA110">
        <v>4.9849741219999997</v>
      </c>
      <c r="AB110">
        <v>5.2602154712999996</v>
      </c>
      <c r="AC110" t="s">
        <v>958</v>
      </c>
    </row>
    <row r="111" spans="1:29" ht="15" x14ac:dyDescent="0.3">
      <c r="A111" s="52">
        <v>45017</v>
      </c>
      <c r="B111" s="90">
        <v>303.363</v>
      </c>
      <c r="C111" s="47">
        <v>88</v>
      </c>
      <c r="D111" s="21">
        <f t="shared" si="2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f t="shared" si="1"/>
        <v>4.9303203981889254</v>
      </c>
      <c r="Y111">
        <v>64</v>
      </c>
      <c r="Z111">
        <v>64</v>
      </c>
      <c r="AA111">
        <v>4.9303203980000001</v>
      </c>
      <c r="AB111">
        <v>4.8103481378000001</v>
      </c>
      <c r="AC111" t="s">
        <v>959</v>
      </c>
    </row>
    <row r="112" spans="1:29" ht="15" x14ac:dyDescent="0.3">
      <c r="A112" s="52">
        <v>45047</v>
      </c>
      <c r="B112" s="90">
        <v>304.12700000000001</v>
      </c>
      <c r="C112" s="47">
        <v>89</v>
      </c>
      <c r="D112" s="21">
        <f t="shared" si="2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f t="shared" si="1"/>
        <v>4.0476092727919699</v>
      </c>
      <c r="Y112">
        <v>65</v>
      </c>
      <c r="Z112">
        <v>65</v>
      </c>
      <c r="AA112">
        <v>4.047609273</v>
      </c>
      <c r="AB112">
        <v>4.3604808043999999</v>
      </c>
      <c r="AC112" t="s">
        <v>960</v>
      </c>
    </row>
    <row r="113" spans="1:28" ht="15" x14ac:dyDescent="0.3">
      <c r="A113" s="53">
        <v>45078</v>
      </c>
      <c r="B113" s="90">
        <v>305.10899999999998</v>
      </c>
      <c r="C113" s="47">
        <v>90</v>
      </c>
      <c r="D113" s="21">
        <f t="shared" si="2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f t="shared" si="1"/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90">
        <v>305.69099999999997</v>
      </c>
      <c r="C114" s="47">
        <v>91</v>
      </c>
      <c r="D114" s="21">
        <f t="shared" si="2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f t="shared" ref="X114:X143" si="3">D114</f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90">
        <v>307.02600000000001</v>
      </c>
      <c r="C115" s="47">
        <v>92</v>
      </c>
      <c r="D115" s="21">
        <f t="shared" si="2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f t="shared" si="3"/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90">
        <v>307.78899999999999</v>
      </c>
      <c r="C116" s="47">
        <v>93</v>
      </c>
      <c r="D116" s="21">
        <f t="shared" si="2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f t="shared" si="3"/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90">
        <v>307.67099999999999</v>
      </c>
      <c r="C117" s="47">
        <v>94</v>
      </c>
      <c r="D117" s="21">
        <f t="shared" si="2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f t="shared" si="3"/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90">
        <v>307.05099999999999</v>
      </c>
      <c r="C118" s="47">
        <v>95</v>
      </c>
      <c r="D118" s="21">
        <f t="shared" si="2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f t="shared" si="3"/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90">
        <v>306.74599999999998</v>
      </c>
      <c r="C119" s="47">
        <v>96</v>
      </c>
      <c r="D119" s="21">
        <f t="shared" si="2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f t="shared" si="3"/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90">
        <v>308.41699999999997</v>
      </c>
      <c r="C120" s="47">
        <v>97</v>
      </c>
      <c r="D120" s="21">
        <f t="shared" si="2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f t="shared" si="3"/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90">
        <v>310.32600000000002</v>
      </c>
      <c r="C121" s="47">
        <v>98</v>
      </c>
      <c r="D121" s="21">
        <f t="shared" si="2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f t="shared" si="3"/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90">
        <v>312.33199999999999</v>
      </c>
      <c r="C122" s="47">
        <v>99</v>
      </c>
      <c r="D122" s="21">
        <f t="shared" si="2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>
        <v>75</v>
      </c>
      <c r="X122">
        <f t="shared" si="3"/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90">
        <v>313.548</v>
      </c>
      <c r="C123" s="47">
        <v>100</v>
      </c>
      <c r="D123" s="21">
        <f t="shared" si="2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f t="shared" si="3"/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90">
        <v>314.06900000000002</v>
      </c>
      <c r="C124" s="47">
        <v>101</v>
      </c>
      <c r="D124" s="21">
        <f t="shared" si="2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f t="shared" si="3"/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90">
        <v>314.17500000000001</v>
      </c>
      <c r="C125" s="47">
        <v>102</v>
      </c>
      <c r="D125" s="21">
        <f t="shared" si="2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f t="shared" si="3"/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90">
        <v>314.54000000000002</v>
      </c>
      <c r="C126" s="47">
        <v>103</v>
      </c>
      <c r="D126" s="21">
        <f t="shared" si="2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f t="shared" si="3"/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90">
        <v>314.79599999999999</v>
      </c>
      <c r="C127" s="47">
        <v>104</v>
      </c>
      <c r="D127" s="21">
        <f t="shared" si="2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f t="shared" si="3"/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90">
        <v>315.30099999999999</v>
      </c>
      <c r="C128" s="47">
        <v>105</v>
      </c>
      <c r="D128" s="21">
        <f t="shared" si="2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f t="shared" si="3"/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8" ht="15" x14ac:dyDescent="0.3">
      <c r="A129" s="52">
        <v>45566</v>
      </c>
      <c r="B129" s="90">
        <v>315.66399999999999</v>
      </c>
      <c r="C129" s="47">
        <v>106</v>
      </c>
      <c r="D129" s="21">
        <f t="shared" si="2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f t="shared" si="3"/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8" ht="15" x14ac:dyDescent="0.3">
      <c r="A130" s="53">
        <v>45597</v>
      </c>
      <c r="B130" s="90">
        <v>315.49299999999999</v>
      </c>
      <c r="C130" s="47">
        <v>107</v>
      </c>
      <c r="D130" s="21">
        <f t="shared" si="2"/>
        <v>2.7493803960905541</v>
      </c>
      <c r="E130">
        <v>107</v>
      </c>
      <c r="F130">
        <v>107</v>
      </c>
      <c r="G130">
        <v>2.7493803959999998</v>
      </c>
      <c r="H130">
        <v>2.8867567318999998</v>
      </c>
      <c r="V130" s="22">
        <v>45597</v>
      </c>
      <c r="W130">
        <v>83</v>
      </c>
      <c r="X130">
        <f t="shared" si="3"/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8" ht="15" x14ac:dyDescent="0.3">
      <c r="A131" s="60">
        <v>45627</v>
      </c>
      <c r="B131" s="90">
        <v>315.60500000000002</v>
      </c>
      <c r="C131" s="47">
        <v>108</v>
      </c>
      <c r="D131" s="21">
        <f t="shared" si="2"/>
        <v>2.8880572199800612</v>
      </c>
      <c r="E131">
        <v>108</v>
      </c>
      <c r="F131">
        <v>108</v>
      </c>
      <c r="G131">
        <v>2.8880572199999999</v>
      </c>
      <c r="H131">
        <v>2.8185974280999999</v>
      </c>
      <c r="V131" s="14">
        <v>45627</v>
      </c>
      <c r="W131">
        <v>84</v>
      </c>
      <c r="X131">
        <f t="shared" si="3"/>
        <v>2.8880572199800612</v>
      </c>
      <c r="Y131">
        <v>84</v>
      </c>
      <c r="Z131">
        <v>84</v>
      </c>
      <c r="AA131">
        <v>2.8880572199999999</v>
      </c>
      <c r="AB131">
        <v>2.7473504800000002</v>
      </c>
    </row>
    <row r="132" spans="1:28" ht="15" x14ac:dyDescent="0.3">
      <c r="A132" s="52">
        <v>45658</v>
      </c>
      <c r="B132" s="90">
        <v>317.67099999999999</v>
      </c>
      <c r="C132" s="47">
        <v>109</v>
      </c>
      <c r="D132" s="21">
        <f t="shared" si="2"/>
        <v>3.000483112150115</v>
      </c>
      <c r="E132">
        <v>109</v>
      </c>
      <c r="F132">
        <v>109</v>
      </c>
      <c r="G132">
        <v>3.000483112</v>
      </c>
      <c r="H132">
        <v>2.7504381243</v>
      </c>
      <c r="V132" s="22">
        <v>45658</v>
      </c>
      <c r="W132">
        <v>85</v>
      </c>
      <c r="X132">
        <f t="shared" si="3"/>
        <v>3.000483112150115</v>
      </c>
      <c r="Y132">
        <v>85</v>
      </c>
      <c r="Z132">
        <v>85</v>
      </c>
      <c r="AA132">
        <v>3.000483112</v>
      </c>
      <c r="AB132">
        <v>2.7287709053999998</v>
      </c>
    </row>
    <row r="133" spans="1:28" ht="15" x14ac:dyDescent="0.3">
      <c r="A133" s="52">
        <v>45689</v>
      </c>
      <c r="B133" s="90">
        <v>319.08199999999999</v>
      </c>
      <c r="C133" s="47">
        <v>110</v>
      </c>
      <c r="D133" s="21">
        <f t="shared" si="2"/>
        <v>2.8215489517475079</v>
      </c>
      <c r="E133">
        <v>110</v>
      </c>
      <c r="F133">
        <v>110</v>
      </c>
      <c r="G133">
        <v>2.8215489520000001</v>
      </c>
      <c r="H133">
        <v>2.6822788205000001</v>
      </c>
      <c r="V133" s="22">
        <v>45689</v>
      </c>
      <c r="W133">
        <v>86</v>
      </c>
      <c r="X133">
        <f t="shared" si="3"/>
        <v>2.8215489517475079</v>
      </c>
      <c r="Y133">
        <v>86</v>
      </c>
      <c r="Z133">
        <v>86</v>
      </c>
      <c r="AA133">
        <v>2.8215489520000001</v>
      </c>
      <c r="AB133">
        <v>2.7101913307999999</v>
      </c>
    </row>
    <row r="134" spans="1:28" ht="15" x14ac:dyDescent="0.3">
      <c r="A134" s="52">
        <v>45717</v>
      </c>
      <c r="B134" s="90">
        <v>319.79899999999998</v>
      </c>
      <c r="C134" s="47">
        <v>111</v>
      </c>
      <c r="D134" s="21">
        <f t="shared" si="2"/>
        <v>2.3907252538964898</v>
      </c>
      <c r="E134">
        <v>111</v>
      </c>
      <c r="F134">
        <v>111</v>
      </c>
      <c r="G134">
        <v>2.3907252539999999</v>
      </c>
      <c r="H134">
        <v>2.6141195167000002</v>
      </c>
      <c r="V134" s="22">
        <v>45717</v>
      </c>
      <c r="W134">
        <v>87</v>
      </c>
      <c r="X134">
        <f t="shared" si="3"/>
        <v>2.3907252538964898</v>
      </c>
      <c r="Y134">
        <v>87</v>
      </c>
      <c r="Z134">
        <v>87</v>
      </c>
      <c r="AA134">
        <v>2.3907252539999999</v>
      </c>
      <c r="AB134">
        <v>2.6916117561999999</v>
      </c>
    </row>
    <row r="135" spans="1:28" ht="15" x14ac:dyDescent="0.3">
      <c r="A135" s="52">
        <v>45748</v>
      </c>
      <c r="B135" s="90">
        <v>320.79500000000002</v>
      </c>
      <c r="C135" s="47">
        <v>112</v>
      </c>
      <c r="D135" s="21">
        <f t="shared" si="2"/>
        <v>2.3112888616734963</v>
      </c>
      <c r="E135">
        <v>112</v>
      </c>
      <c r="F135">
        <v>112</v>
      </c>
      <c r="G135">
        <v>2.3112888620000001</v>
      </c>
      <c r="H135">
        <v>2.5459602128999999</v>
      </c>
      <c r="V135" s="27">
        <v>45748</v>
      </c>
      <c r="W135">
        <v>88</v>
      </c>
      <c r="X135">
        <f t="shared" si="3"/>
        <v>2.3112888616734963</v>
      </c>
      <c r="Y135">
        <v>88</v>
      </c>
      <c r="Z135">
        <v>88</v>
      </c>
      <c r="AA135">
        <v>2.3112888620000001</v>
      </c>
      <c r="AB135">
        <v>2.6730321816</v>
      </c>
    </row>
    <row r="136" spans="1:28" ht="15" x14ac:dyDescent="0.3">
      <c r="A136" s="52">
        <v>45778</v>
      </c>
      <c r="B136" s="90">
        <v>321.46499999999997</v>
      </c>
      <c r="C136" s="47">
        <v>113</v>
      </c>
      <c r="D136" s="21">
        <f t="shared" si="2"/>
        <v>2.3548965354746754</v>
      </c>
      <c r="E136">
        <v>113</v>
      </c>
      <c r="F136">
        <v>113</v>
      </c>
      <c r="G136">
        <v>2.354896535</v>
      </c>
      <c r="H136">
        <v>2.4778009090999999</v>
      </c>
      <c r="V136" s="22">
        <v>45778</v>
      </c>
      <c r="W136">
        <v>89</v>
      </c>
      <c r="X136">
        <f t="shared" si="3"/>
        <v>2.3548965354746754</v>
      </c>
      <c r="Y136">
        <v>89</v>
      </c>
      <c r="Z136">
        <v>89</v>
      </c>
      <c r="AA136">
        <v>2.354896535</v>
      </c>
      <c r="AB136">
        <v>2.6544526070000001</v>
      </c>
    </row>
    <row r="137" spans="1:28" ht="15" x14ac:dyDescent="0.3">
      <c r="A137" s="73">
        <v>45809</v>
      </c>
      <c r="B137" s="90">
        <v>322.56099999999998</v>
      </c>
      <c r="C137" s="47">
        <v>114</v>
      </c>
      <c r="D137" s="21">
        <f t="shared" si="2"/>
        <v>2.6692130182223179</v>
      </c>
      <c r="E137">
        <v>114</v>
      </c>
      <c r="F137">
        <v>114</v>
      </c>
      <c r="G137">
        <v>2.6692130180000002</v>
      </c>
      <c r="H137">
        <v>2.4096416053</v>
      </c>
      <c r="V137" s="22">
        <v>45809</v>
      </c>
      <c r="W137">
        <v>90</v>
      </c>
      <c r="X137">
        <f t="shared" si="3"/>
        <v>2.6692130182223179</v>
      </c>
      <c r="Y137">
        <v>90</v>
      </c>
      <c r="Z137">
        <v>90</v>
      </c>
      <c r="AA137">
        <v>2.6692130180000002</v>
      </c>
      <c r="AB137">
        <v>2.6358730324000001</v>
      </c>
    </row>
    <row r="138" spans="1:28" ht="15" x14ac:dyDescent="0.3">
      <c r="A138" s="53">
        <v>45839</v>
      </c>
      <c r="B138" s="90">
        <v>323.048</v>
      </c>
      <c r="C138" s="47">
        <v>115</v>
      </c>
      <c r="D138" s="21">
        <f t="shared" si="2"/>
        <v>2.7049023971513897</v>
      </c>
      <c r="E138">
        <v>115</v>
      </c>
      <c r="F138">
        <v>115</v>
      </c>
      <c r="G138">
        <v>2.7049023970000001</v>
      </c>
      <c r="H138">
        <v>2.9434428846</v>
      </c>
      <c r="V138" s="22">
        <v>45839</v>
      </c>
      <c r="W138">
        <v>91</v>
      </c>
      <c r="X138">
        <f t="shared" si="3"/>
        <v>2.7049023971513897</v>
      </c>
      <c r="Y138">
        <v>91</v>
      </c>
      <c r="Z138">
        <v>91</v>
      </c>
      <c r="AA138">
        <v>2.7049023970000001</v>
      </c>
      <c r="AB138">
        <v>2.6172934577999998</v>
      </c>
    </row>
    <row r="139" spans="1:28" ht="15" x14ac:dyDescent="0.3">
      <c r="A139" s="52">
        <v>45870</v>
      </c>
      <c r="B139" s="90">
        <v>323.976</v>
      </c>
      <c r="C139" s="47">
        <v>116</v>
      </c>
      <c r="D139" s="21">
        <f t="shared" si="2"/>
        <v>2.9161742842984051</v>
      </c>
      <c r="E139">
        <v>116</v>
      </c>
      <c r="F139">
        <v>116</v>
      </c>
      <c r="G139">
        <v>2.9161742839999998</v>
      </c>
      <c r="H139">
        <v>2.8750765831999998</v>
      </c>
      <c r="V139" s="22">
        <v>45870</v>
      </c>
      <c r="W139">
        <v>92</v>
      </c>
      <c r="X139">
        <f t="shared" si="3"/>
        <v>2.9161742842984051</v>
      </c>
      <c r="Y139">
        <v>92</v>
      </c>
      <c r="Z139">
        <v>92</v>
      </c>
      <c r="AA139">
        <v>2.9161742839999998</v>
      </c>
      <c r="AB139">
        <v>2.5987138831999999</v>
      </c>
    </row>
    <row r="140" spans="1:28" ht="15" x14ac:dyDescent="0.3">
      <c r="A140" s="52">
        <v>45901</v>
      </c>
      <c r="B140" s="90">
        <v>324.8</v>
      </c>
      <c r="C140" s="47">
        <v>117</v>
      </c>
      <c r="D140" s="21">
        <f t="shared" si="2"/>
        <v>3.0126767755256165</v>
      </c>
      <c r="E140">
        <v>117</v>
      </c>
      <c r="F140">
        <v>117</v>
      </c>
      <c r="G140">
        <v>3.0126767760000002</v>
      </c>
      <c r="H140">
        <v>2.8067102817</v>
      </c>
      <c r="V140" s="16">
        <v>45901</v>
      </c>
      <c r="W140">
        <v>93</v>
      </c>
      <c r="X140">
        <f t="shared" si="3"/>
        <v>3.0126767755256165</v>
      </c>
      <c r="Y140">
        <v>93</v>
      </c>
      <c r="Z140">
        <v>93</v>
      </c>
      <c r="AA140">
        <v>3.0126767760000002</v>
      </c>
      <c r="AB140">
        <v>2.9724160188000002</v>
      </c>
    </row>
    <row r="141" spans="1:28" ht="15" x14ac:dyDescent="0.3">
      <c r="A141" s="52">
        <v>45931</v>
      </c>
      <c r="B141" s="80">
        <f>AVERAGE(B140,B142)</f>
        <v>324.46100000000001</v>
      </c>
      <c r="C141" s="47">
        <v>118</v>
      </c>
      <c r="D141" s="21">
        <f t="shared" si="2"/>
        <v>2.7868239647219912</v>
      </c>
      <c r="E141">
        <v>118</v>
      </c>
      <c r="F141">
        <v>118</v>
      </c>
      <c r="G141">
        <v>2.786823965</v>
      </c>
      <c r="H141">
        <v>2.7383439802999998</v>
      </c>
      <c r="V141" s="22">
        <v>45931</v>
      </c>
      <c r="W141">
        <v>94</v>
      </c>
      <c r="X141">
        <f t="shared" si="3"/>
        <v>2.7868239647219912</v>
      </c>
      <c r="Y141">
        <v>94</v>
      </c>
      <c r="Z141">
        <v>94</v>
      </c>
      <c r="AA141">
        <v>2.786823965</v>
      </c>
      <c r="AB141">
        <v>2.8509302750000001</v>
      </c>
    </row>
    <row r="142" spans="1:28" ht="15" x14ac:dyDescent="0.3">
      <c r="A142" s="52">
        <v>45962</v>
      </c>
      <c r="B142" s="90">
        <v>324.12200000000001</v>
      </c>
      <c r="C142" s="47">
        <v>119</v>
      </c>
      <c r="D142" s="21">
        <f t="shared" si="2"/>
        <v>2.7350844551226237</v>
      </c>
      <c r="E142">
        <v>119</v>
      </c>
      <c r="F142">
        <v>119</v>
      </c>
      <c r="G142">
        <v>2.735084455</v>
      </c>
      <c r="H142">
        <v>2.6699776789</v>
      </c>
      <c r="V142" s="22">
        <v>45962</v>
      </c>
      <c r="W142">
        <v>95</v>
      </c>
      <c r="X142">
        <f t="shared" si="3"/>
        <v>2.7350844551226237</v>
      </c>
      <c r="Y142">
        <v>95</v>
      </c>
      <c r="Z142">
        <v>95</v>
      </c>
      <c r="AA142">
        <v>2.735084455</v>
      </c>
      <c r="AB142">
        <v>2.7294445312</v>
      </c>
    </row>
    <row r="143" spans="1:28" ht="15" x14ac:dyDescent="0.3">
      <c r="A143" s="52">
        <v>45992</v>
      </c>
      <c r="B143" s="90">
        <v>324.05399999999997</v>
      </c>
      <c r="C143" s="47">
        <v>120</v>
      </c>
      <c r="D143" s="21">
        <f t="shared" si="2"/>
        <v>2.6770805278750194</v>
      </c>
      <c r="E143">
        <v>120</v>
      </c>
      <c r="F143">
        <v>120</v>
      </c>
      <c r="G143">
        <v>2.6770805279999998</v>
      </c>
      <c r="H143">
        <v>2.6016113774999998</v>
      </c>
      <c r="V143" s="22">
        <v>45992</v>
      </c>
      <c r="W143">
        <v>96</v>
      </c>
      <c r="X143">
        <f t="shared" si="3"/>
        <v>2.6770805278750194</v>
      </c>
      <c r="Y143">
        <v>96</v>
      </c>
      <c r="Z143">
        <v>96</v>
      </c>
      <c r="AA143">
        <v>2.6770805279999998</v>
      </c>
      <c r="AB143">
        <v>2.6079587873999999</v>
      </c>
    </row>
    <row r="144" spans="1:28" ht="15" x14ac:dyDescent="0.3">
      <c r="A144" s="52">
        <v>46023</v>
      </c>
      <c r="B144" s="90">
        <v>325.25200000000001</v>
      </c>
      <c r="C144" s="47">
        <v>121</v>
      </c>
      <c r="D144" s="21">
        <f t="shared" si="2"/>
        <v>2.3864312449043248</v>
      </c>
      <c r="E144">
        <v>121</v>
      </c>
      <c r="F144">
        <v>121</v>
      </c>
      <c r="G144">
        <v>2.3864312449999998</v>
      </c>
      <c r="H144">
        <v>2.5332450761</v>
      </c>
      <c r="V144" s="22">
        <v>46023</v>
      </c>
      <c r="W144">
        <v>97</v>
      </c>
      <c r="X144">
        <f>D144</f>
        <v>2.3864312449043248</v>
      </c>
      <c r="Y144">
        <v>97</v>
      </c>
      <c r="Z144">
        <v>97</v>
      </c>
      <c r="AA144">
        <v>2.3864312449999998</v>
      </c>
      <c r="AB144">
        <v>2.4864730437000002</v>
      </c>
    </row>
    <row r="145" spans="1:28" ht="15" x14ac:dyDescent="0.3">
      <c r="A145" s="52">
        <v>46054</v>
      </c>
      <c r="B145" s="90">
        <v>326.78500000000003</v>
      </c>
      <c r="C145" s="47">
        <v>122</v>
      </c>
      <c r="D145" s="21">
        <f t="shared" si="2"/>
        <v>2.4141129866304056</v>
      </c>
      <c r="E145">
        <v>122</v>
      </c>
      <c r="F145">
        <v>122</v>
      </c>
      <c r="G145">
        <v>2.4141129870000002</v>
      </c>
      <c r="H145">
        <v>2.4648787746999998</v>
      </c>
      <c r="V145" s="22">
        <v>46054</v>
      </c>
      <c r="W145">
        <v>98</v>
      </c>
      <c r="X145">
        <f>D145</f>
        <v>2.4141129866304056</v>
      </c>
      <c r="Y145">
        <v>98</v>
      </c>
      <c r="Z145">
        <v>98</v>
      </c>
      <c r="AA145">
        <v>2.4141129870000002</v>
      </c>
      <c r="AB145">
        <v>2.3649872999000001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2515-D925-4AA1-9173-8163F3F1E11E}">
  <dimension ref="A1:AC145"/>
  <sheetViews>
    <sheetView topLeftCell="P68" workbookViewId="0">
      <selection activeCell="AC101" sqref="AC101:AC105"/>
    </sheetView>
  </sheetViews>
  <sheetFormatPr defaultRowHeight="13.2" x14ac:dyDescent="0.25"/>
  <cols>
    <col min="1" max="1" width="9.6640625" customWidth="1"/>
    <col min="5" max="6" width="4.5546875" bestFit="1" customWidth="1"/>
    <col min="25" max="26" width="3.5546875" bestFit="1" customWidth="1"/>
  </cols>
  <sheetData>
    <row r="1" spans="1:2" ht="15" x14ac:dyDescent="0.3">
      <c r="A1" s="92" t="s">
        <v>0</v>
      </c>
      <c r="B1" s="92"/>
    </row>
    <row r="2" spans="1:2" ht="15" x14ac:dyDescent="0.3">
      <c r="A2" s="92" t="s">
        <v>747</v>
      </c>
      <c r="B2" s="92"/>
    </row>
    <row r="3" spans="1:2" ht="15" x14ac:dyDescent="0.3">
      <c r="A3" s="92" t="s">
        <v>2</v>
      </c>
      <c r="B3" s="92"/>
    </row>
    <row r="4" spans="1:2" ht="15" x14ac:dyDescent="0.3">
      <c r="A4" s="92" t="s">
        <v>3</v>
      </c>
      <c r="B4" s="92"/>
    </row>
    <row r="5" spans="1:2" ht="15" x14ac:dyDescent="0.3">
      <c r="A5" s="92" t="s">
        <v>748</v>
      </c>
      <c r="B5" s="92"/>
    </row>
    <row r="6" spans="1:2" ht="15" x14ac:dyDescent="0.3">
      <c r="A6" s="92" t="s">
        <v>935</v>
      </c>
      <c r="B6" s="92"/>
    </row>
    <row r="7" spans="1:2" x14ac:dyDescent="0.25">
      <c r="A7" s="34"/>
      <c r="B7" s="34"/>
    </row>
    <row r="8" spans="1:2" ht="15" x14ac:dyDescent="0.3">
      <c r="A8" s="92" t="s">
        <v>6</v>
      </c>
      <c r="B8" s="92" t="s">
        <v>422</v>
      </c>
    </row>
    <row r="11" spans="1:2" ht="15" x14ac:dyDescent="0.25">
      <c r="A11" s="86" t="s">
        <v>8</v>
      </c>
      <c r="B11" s="86" t="s">
        <v>6</v>
      </c>
    </row>
    <row r="12" spans="1:2" ht="15" x14ac:dyDescent="0.3">
      <c r="A12" s="94">
        <v>42005</v>
      </c>
      <c r="B12" s="93">
        <v>233.70699999999999</v>
      </c>
    </row>
    <row r="13" spans="1:2" ht="15" x14ac:dyDescent="0.3">
      <c r="A13" s="94">
        <v>42036</v>
      </c>
      <c r="B13" s="93">
        <v>234.72200000000001</v>
      </c>
    </row>
    <row r="14" spans="1:2" ht="15" x14ac:dyDescent="0.3">
      <c r="A14" s="94">
        <v>42064</v>
      </c>
      <c r="B14" s="93">
        <v>236.119</v>
      </c>
    </row>
    <row r="15" spans="1:2" ht="15" x14ac:dyDescent="0.3">
      <c r="A15" s="94">
        <v>42095</v>
      </c>
      <c r="B15" s="93">
        <v>236.59899999999999</v>
      </c>
    </row>
    <row r="16" spans="1:2" ht="15" x14ac:dyDescent="0.3">
      <c r="A16" s="94">
        <v>42125</v>
      </c>
      <c r="B16" s="93">
        <v>237.80500000000001</v>
      </c>
    </row>
    <row r="17" spans="1:9" ht="15" x14ac:dyDescent="0.3">
      <c r="A17" s="94">
        <v>42156</v>
      </c>
      <c r="B17" s="93">
        <v>238.63800000000001</v>
      </c>
    </row>
    <row r="18" spans="1:9" ht="15" x14ac:dyDescent="0.3">
      <c r="A18" s="94">
        <v>42186</v>
      </c>
      <c r="B18" s="93">
        <v>238.654</v>
      </c>
    </row>
    <row r="19" spans="1:9" ht="15" x14ac:dyDescent="0.3">
      <c r="A19" s="94">
        <v>42217</v>
      </c>
      <c r="B19" s="93">
        <v>238.316</v>
      </c>
    </row>
    <row r="20" spans="1:9" ht="15" x14ac:dyDescent="0.3">
      <c r="A20" s="94">
        <v>42248</v>
      </c>
      <c r="B20" s="93">
        <v>237.94499999999999</v>
      </c>
    </row>
    <row r="21" spans="1:9" ht="15" x14ac:dyDescent="0.3">
      <c r="A21" s="94">
        <v>42278</v>
      </c>
      <c r="B21" s="93">
        <v>237.83799999999999</v>
      </c>
    </row>
    <row r="22" spans="1:9" ht="15" x14ac:dyDescent="0.3">
      <c r="A22" s="94">
        <v>42309</v>
      </c>
      <c r="B22" s="93">
        <v>237.33600000000001</v>
      </c>
    </row>
    <row r="23" spans="1:9" ht="15" x14ac:dyDescent="0.3">
      <c r="A23" s="94">
        <v>42339</v>
      </c>
      <c r="B23" s="93">
        <v>236.52500000000001</v>
      </c>
    </row>
    <row r="24" spans="1:9" ht="15" x14ac:dyDescent="0.3">
      <c r="A24" s="52">
        <v>42370</v>
      </c>
      <c r="B24" s="93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52">
        <v>42401</v>
      </c>
      <c r="B25" s="93">
        <v>237.11099999999999</v>
      </c>
      <c r="C25" s="47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946</v>
      </c>
    </row>
    <row r="26" spans="1:9" ht="15" x14ac:dyDescent="0.3">
      <c r="A26" s="52">
        <v>42430</v>
      </c>
      <c r="B26" s="93">
        <v>238.13200000000001</v>
      </c>
      <c r="C26" s="47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93">
        <v>239.261</v>
      </c>
      <c r="C27" s="47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93">
        <v>240.22900000000001</v>
      </c>
      <c r="C28" s="47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93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93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93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93">
        <v>241.428</v>
      </c>
      <c r="C32" s="47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93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93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93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93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93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93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93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93">
        <v>244.733</v>
      </c>
      <c r="C40" s="47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93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93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93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93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93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93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93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93">
        <v>247.86699999999999</v>
      </c>
      <c r="C48" s="47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f>D48</f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93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f>D49</f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597</v>
      </c>
    </row>
    <row r="50" spans="1:29" ht="15" x14ac:dyDescent="0.3">
      <c r="A50" s="52">
        <v>43160</v>
      </c>
      <c r="B50" s="93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f t="shared" ref="X50:X113" si="1">D50</f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93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f t="shared" si="1"/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93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f t="shared" si="1"/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93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f t="shared" si="1"/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93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f t="shared" si="1"/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93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f t="shared" si="1"/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93">
        <v>252.43899999999999</v>
      </c>
      <c r="C56" s="47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f t="shared" si="1"/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93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f t="shared" si="1"/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93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f t="shared" si="1"/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93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f t="shared" si="1"/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93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f t="shared" si="1"/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93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f t="shared" si="1"/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93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f t="shared" si="1"/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93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f t="shared" si="1"/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93">
        <v>256.09199999999998</v>
      </c>
      <c r="C64" s="47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f t="shared" si="1"/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93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f t="shared" si="1"/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93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f t="shared" si="1"/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93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f t="shared" si="1"/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93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f t="shared" si="1"/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93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f t="shared" si="1"/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93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f t="shared" si="1"/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93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f t="shared" si="1"/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93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f t="shared" si="1"/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93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f t="shared" si="1"/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93">
        <v>258.11500000000001</v>
      </c>
      <c r="C74" s="47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f t="shared" si="1"/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93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f t="shared" si="1"/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93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f t="shared" si="1"/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93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f t="shared" si="1"/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93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f t="shared" si="1"/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93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f t="shared" si="1"/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93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f t="shared" si="1"/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93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f t="shared" si="1"/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93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851</v>
      </c>
      <c r="V82" s="22">
        <v>44136</v>
      </c>
      <c r="W82">
        <v>35</v>
      </c>
      <c r="X82">
        <f t="shared" si="1"/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93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852</v>
      </c>
      <c r="V83" s="22">
        <v>44166</v>
      </c>
      <c r="W83">
        <v>36</v>
      </c>
      <c r="X83">
        <f t="shared" si="1"/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93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907</v>
      </c>
      <c r="V84" s="22">
        <v>44197</v>
      </c>
      <c r="W84">
        <v>37</v>
      </c>
      <c r="X84">
        <f t="shared" si="1"/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93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853</v>
      </c>
      <c r="V85" s="22">
        <v>44228</v>
      </c>
      <c r="W85">
        <v>38</v>
      </c>
      <c r="X85">
        <f t="shared" si="1"/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93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854</v>
      </c>
      <c r="V86" s="22">
        <v>44256</v>
      </c>
      <c r="W86">
        <v>39</v>
      </c>
      <c r="X86">
        <f t="shared" si="1"/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93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947</v>
      </c>
      <c r="V87" s="22">
        <v>44287</v>
      </c>
      <c r="W87">
        <v>40</v>
      </c>
      <c r="X87">
        <f t="shared" si="1"/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93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948</v>
      </c>
      <c r="V88" s="22">
        <v>44317</v>
      </c>
      <c r="W88">
        <v>41</v>
      </c>
      <c r="X88">
        <f t="shared" si="1"/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93">
        <v>271.69600000000003</v>
      </c>
      <c r="C89" s="47">
        <v>66</v>
      </c>
      <c r="D89" s="21">
        <f t="shared" ref="D89:D144" si="2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952</v>
      </c>
      <c r="V89" s="22">
        <v>44348</v>
      </c>
      <c r="W89">
        <v>42</v>
      </c>
      <c r="X89">
        <f t="shared" si="1"/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93">
        <v>273.00299999999999</v>
      </c>
      <c r="C90" s="47">
        <v>67</v>
      </c>
      <c r="D90" s="21">
        <f t="shared" si="2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949</v>
      </c>
      <c r="V90" s="22">
        <v>44378</v>
      </c>
      <c r="W90">
        <v>43</v>
      </c>
      <c r="X90">
        <f t="shared" si="1"/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93">
        <v>273.56700000000001</v>
      </c>
      <c r="C91" s="47">
        <v>68</v>
      </c>
      <c r="D91" s="21">
        <f t="shared" si="2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950</v>
      </c>
      <c r="V91" s="22">
        <v>44409</v>
      </c>
      <c r="W91">
        <v>44</v>
      </c>
      <c r="X91">
        <f t="shared" si="1"/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93">
        <v>274.31</v>
      </c>
      <c r="C92" s="47">
        <v>69</v>
      </c>
      <c r="D92" s="21">
        <f t="shared" si="2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f t="shared" si="1"/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93">
        <v>276.589</v>
      </c>
      <c r="C93" s="47">
        <v>70</v>
      </c>
      <c r="D93" s="21">
        <f t="shared" si="2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405</v>
      </c>
      <c r="V93" s="22">
        <v>44470</v>
      </c>
      <c r="W93">
        <v>46</v>
      </c>
      <c r="X93">
        <f t="shared" si="1"/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93">
        <v>277.94799999999998</v>
      </c>
      <c r="C94" s="47">
        <v>71</v>
      </c>
      <c r="D94" s="21">
        <f t="shared" si="2"/>
        <v>6.8090028398064764</v>
      </c>
      <c r="E94">
        <v>71</v>
      </c>
      <c r="F94">
        <v>71</v>
      </c>
      <c r="G94">
        <v>6.8090028399999998</v>
      </c>
      <c r="H94">
        <v>6.4044242933</v>
      </c>
      <c r="I94" t="s">
        <v>407</v>
      </c>
      <c r="J94" t="s">
        <v>408</v>
      </c>
      <c r="K94" t="s">
        <v>409</v>
      </c>
      <c r="L94" t="s">
        <v>410</v>
      </c>
      <c r="V94" s="22">
        <v>44501</v>
      </c>
      <c r="W94">
        <v>47</v>
      </c>
      <c r="X94">
        <f t="shared" si="1"/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93">
        <v>278.80200000000002</v>
      </c>
      <c r="C95" s="47">
        <v>72</v>
      </c>
      <c r="D95" s="21">
        <f t="shared" si="2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I95" t="s">
        <v>411</v>
      </c>
      <c r="J95">
        <v>23</v>
      </c>
      <c r="K95">
        <v>505.14631816299999</v>
      </c>
      <c r="L95">
        <v>21.962883398399999</v>
      </c>
      <c r="V95" s="22">
        <v>44531</v>
      </c>
      <c r="W95">
        <v>48</v>
      </c>
      <c r="X95">
        <f t="shared" si="1"/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93">
        <v>281.14800000000002</v>
      </c>
      <c r="C96" s="47">
        <v>73</v>
      </c>
      <c r="D96" s="21">
        <f t="shared" si="2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I96" t="s">
        <v>412</v>
      </c>
      <c r="J96">
        <v>97</v>
      </c>
      <c r="K96">
        <v>19.767550310000001</v>
      </c>
      <c r="L96">
        <v>0.2037891785</v>
      </c>
      <c r="V96" s="22">
        <v>44562</v>
      </c>
      <c r="W96">
        <v>49</v>
      </c>
      <c r="X96">
        <f t="shared" si="1"/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885</v>
      </c>
    </row>
    <row r="97" spans="1:29" ht="15" x14ac:dyDescent="0.3">
      <c r="A97" s="52">
        <v>44593</v>
      </c>
      <c r="B97" s="93">
        <v>283.71600000000001</v>
      </c>
      <c r="C97" s="47">
        <v>74</v>
      </c>
      <c r="D97" s="21">
        <f t="shared" si="2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I97" t="s">
        <v>413</v>
      </c>
      <c r="J97">
        <v>120</v>
      </c>
      <c r="K97">
        <v>524.91386847299998</v>
      </c>
      <c r="V97" s="22">
        <v>44593</v>
      </c>
      <c r="W97">
        <v>50</v>
      </c>
      <c r="X97">
        <f t="shared" si="1"/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886</v>
      </c>
    </row>
    <row r="98" spans="1:29" ht="15" x14ac:dyDescent="0.3">
      <c r="A98" s="52">
        <v>44621</v>
      </c>
      <c r="B98" s="93">
        <v>287.50400000000002</v>
      </c>
      <c r="C98" s="47">
        <v>75</v>
      </c>
      <c r="D98" s="21">
        <f t="shared" si="2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I98" t="s">
        <v>951</v>
      </c>
      <c r="V98" s="22">
        <v>44621</v>
      </c>
      <c r="W98">
        <v>51</v>
      </c>
      <c r="X98">
        <f t="shared" si="1"/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887</v>
      </c>
    </row>
    <row r="99" spans="1:29" ht="15" x14ac:dyDescent="0.3">
      <c r="A99" s="52">
        <v>44652</v>
      </c>
      <c r="B99" s="93">
        <v>289.10899999999998</v>
      </c>
      <c r="C99" s="47">
        <v>76</v>
      </c>
      <c r="D99" s="21">
        <f t="shared" si="2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f t="shared" si="1"/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888</v>
      </c>
    </row>
    <row r="100" spans="1:29" ht="15" x14ac:dyDescent="0.3">
      <c r="A100" s="52">
        <v>44682</v>
      </c>
      <c r="B100" s="93">
        <v>292.29599999999999</v>
      </c>
      <c r="C100" s="47">
        <v>77</v>
      </c>
      <c r="D100" s="21">
        <f t="shared" si="2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K100">
        <f>1-(K96/K97)</f>
        <v>0.96234134493816148</v>
      </c>
      <c r="V100" s="22">
        <v>44682</v>
      </c>
      <c r="W100">
        <v>53</v>
      </c>
      <c r="X100">
        <f t="shared" si="1"/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889</v>
      </c>
    </row>
    <row r="101" spans="1:29" ht="15" x14ac:dyDescent="0.3">
      <c r="A101" s="52">
        <v>44713</v>
      </c>
      <c r="B101" s="93">
        <v>296.31099999999998</v>
      </c>
      <c r="C101" s="47">
        <v>78</v>
      </c>
      <c r="D101" s="21">
        <f t="shared" si="2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f t="shared" si="1"/>
        <v>9.0597579647841524</v>
      </c>
      <c r="Y101">
        <v>54</v>
      </c>
      <c r="Z101">
        <v>54</v>
      </c>
      <c r="AA101">
        <v>9.0597579649999993</v>
      </c>
      <c r="AB101">
        <v>9.0873519473000002</v>
      </c>
      <c r="AC101" t="s">
        <v>961</v>
      </c>
    </row>
    <row r="102" spans="1:29" ht="15" x14ac:dyDescent="0.3">
      <c r="A102" s="52">
        <v>44743</v>
      </c>
      <c r="B102" s="93">
        <v>296.27600000000001</v>
      </c>
      <c r="C102" s="47">
        <v>79</v>
      </c>
      <c r="D102" s="21">
        <f t="shared" si="2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f t="shared" si="1"/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962</v>
      </c>
    </row>
    <row r="103" spans="1:29" ht="15" x14ac:dyDescent="0.3">
      <c r="A103" s="53">
        <v>44774</v>
      </c>
      <c r="B103" s="93">
        <v>296.17099999999999</v>
      </c>
      <c r="C103" s="47">
        <v>80</v>
      </c>
      <c r="D103" s="21">
        <f t="shared" si="2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f t="shared" si="1"/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963</v>
      </c>
    </row>
    <row r="104" spans="1:29" ht="15" x14ac:dyDescent="0.3">
      <c r="A104" s="52">
        <v>44805</v>
      </c>
      <c r="B104" s="93">
        <v>296.80799999999999</v>
      </c>
      <c r="C104" s="47">
        <v>81</v>
      </c>
      <c r="D104" s="21">
        <f t="shared" si="2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f t="shared" si="1"/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964</v>
      </c>
    </row>
    <row r="105" spans="1:29" ht="15" x14ac:dyDescent="0.3">
      <c r="A105" s="52">
        <v>44835</v>
      </c>
      <c r="B105" s="93">
        <v>298.012</v>
      </c>
      <c r="C105" s="47">
        <v>82</v>
      </c>
      <c r="D105" s="21">
        <f t="shared" si="2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f t="shared" si="1"/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965</v>
      </c>
    </row>
    <row r="106" spans="1:29" ht="15" x14ac:dyDescent="0.3">
      <c r="A106" s="52">
        <v>44866</v>
      </c>
      <c r="B106" s="93">
        <v>297.71100000000001</v>
      </c>
      <c r="C106" s="47">
        <v>83</v>
      </c>
      <c r="D106" s="21">
        <f t="shared" si="2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f t="shared" si="1"/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9" ht="15" x14ac:dyDescent="0.3">
      <c r="A107" s="52">
        <v>44896</v>
      </c>
      <c r="B107" s="93">
        <v>296.79700000000003</v>
      </c>
      <c r="C107" s="47">
        <v>84</v>
      </c>
      <c r="D107" s="21">
        <f t="shared" si="2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f t="shared" si="1"/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405</v>
      </c>
    </row>
    <row r="108" spans="1:29" ht="15" x14ac:dyDescent="0.3">
      <c r="A108" s="52">
        <v>44927</v>
      </c>
      <c r="B108" s="93">
        <v>299.17</v>
      </c>
      <c r="C108" s="47">
        <v>85</v>
      </c>
      <c r="D108" s="21">
        <f t="shared" si="2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f t="shared" si="1"/>
        <v>6.4101469688562576</v>
      </c>
      <c r="Y108">
        <v>61</v>
      </c>
      <c r="Z108">
        <v>61</v>
      </c>
      <c r="AA108">
        <v>6.4101469690000004</v>
      </c>
      <c r="AB108">
        <v>6.1599501383000002</v>
      </c>
      <c r="AC108" t="s">
        <v>801</v>
      </c>
    </row>
    <row r="109" spans="1:29" ht="15" x14ac:dyDescent="0.3">
      <c r="A109" s="52">
        <v>44958</v>
      </c>
      <c r="B109" s="93">
        <v>300.83999999999997</v>
      </c>
      <c r="C109" s="47">
        <v>86</v>
      </c>
      <c r="D109" s="21">
        <f t="shared" si="2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f t="shared" si="1"/>
        <v>6.0356130778665875</v>
      </c>
      <c r="Y109">
        <v>62</v>
      </c>
      <c r="Z109">
        <v>62</v>
      </c>
      <c r="AA109">
        <v>6.0356130779999999</v>
      </c>
      <c r="AB109">
        <v>5.7100828047999999</v>
      </c>
      <c r="AC109" t="s">
        <v>966</v>
      </c>
    </row>
    <row r="110" spans="1:29" ht="15" x14ac:dyDescent="0.3">
      <c r="A110" s="52">
        <v>44986</v>
      </c>
      <c r="B110" s="93">
        <v>301.83600000000001</v>
      </c>
      <c r="C110" s="47">
        <v>87</v>
      </c>
      <c r="D110" s="21">
        <f t="shared" si="2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f t="shared" si="1"/>
        <v>4.9849741220991683</v>
      </c>
      <c r="Y110">
        <v>63</v>
      </c>
      <c r="Z110">
        <v>63</v>
      </c>
      <c r="AA110">
        <v>4.9849741219999997</v>
      </c>
      <c r="AB110">
        <v>5.2602154712999996</v>
      </c>
      <c r="AC110" t="s">
        <v>967</v>
      </c>
    </row>
    <row r="111" spans="1:29" ht="15" x14ac:dyDescent="0.3">
      <c r="A111" s="52">
        <v>45017</v>
      </c>
      <c r="B111" s="93">
        <v>303.363</v>
      </c>
      <c r="C111" s="47">
        <v>88</v>
      </c>
      <c r="D111" s="21">
        <f t="shared" si="2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f t="shared" si="1"/>
        <v>4.9303203981889254</v>
      </c>
      <c r="Y111">
        <v>64</v>
      </c>
      <c r="Z111">
        <v>64</v>
      </c>
      <c r="AA111">
        <v>4.9303203980000001</v>
      </c>
      <c r="AB111">
        <v>4.8103481378000001</v>
      </c>
      <c r="AC111" t="s">
        <v>968</v>
      </c>
    </row>
    <row r="112" spans="1:29" ht="15" x14ac:dyDescent="0.3">
      <c r="A112" s="52">
        <v>45047</v>
      </c>
      <c r="B112" s="93">
        <v>304.12700000000001</v>
      </c>
      <c r="C112" s="47">
        <v>89</v>
      </c>
      <c r="D112" s="21">
        <f t="shared" si="2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f t="shared" si="1"/>
        <v>4.0476092727919699</v>
      </c>
      <c r="Y112">
        <v>65</v>
      </c>
      <c r="Z112">
        <v>65</v>
      </c>
      <c r="AA112">
        <v>4.047609273</v>
      </c>
      <c r="AB112">
        <v>4.3604808043999999</v>
      </c>
      <c r="AC112" t="s">
        <v>969</v>
      </c>
    </row>
    <row r="113" spans="1:28" ht="15" x14ac:dyDescent="0.3">
      <c r="A113" s="53">
        <v>45078</v>
      </c>
      <c r="B113" s="93">
        <v>305.10899999999998</v>
      </c>
      <c r="C113" s="47">
        <v>90</v>
      </c>
      <c r="D113" s="21">
        <f t="shared" si="2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f t="shared" si="1"/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93">
        <v>305.69099999999997</v>
      </c>
      <c r="C114" s="47">
        <v>91</v>
      </c>
      <c r="D114" s="21">
        <f t="shared" si="2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f t="shared" ref="X114:X143" si="3">D114</f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93">
        <v>307.02600000000001</v>
      </c>
      <c r="C115" s="47">
        <v>92</v>
      </c>
      <c r="D115" s="21">
        <f t="shared" si="2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f t="shared" si="3"/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93">
        <v>307.78899999999999</v>
      </c>
      <c r="C116" s="47">
        <v>93</v>
      </c>
      <c r="D116" s="21">
        <f t="shared" si="2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f t="shared" si="3"/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93">
        <v>307.67099999999999</v>
      </c>
      <c r="C117" s="47">
        <v>94</v>
      </c>
      <c r="D117" s="21">
        <f t="shared" si="2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f t="shared" si="3"/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93">
        <v>307.05099999999999</v>
      </c>
      <c r="C118" s="47">
        <v>95</v>
      </c>
      <c r="D118" s="21">
        <f t="shared" si="2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f t="shared" si="3"/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93">
        <v>306.74599999999998</v>
      </c>
      <c r="C119" s="47">
        <v>96</v>
      </c>
      <c r="D119" s="21">
        <f t="shared" si="2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f t="shared" si="3"/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93">
        <v>308.41699999999997</v>
      </c>
      <c r="C120" s="47">
        <v>97</v>
      </c>
      <c r="D120" s="21">
        <f t="shared" si="2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f t="shared" si="3"/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93">
        <v>310.32600000000002</v>
      </c>
      <c r="C121" s="47">
        <v>98</v>
      </c>
      <c r="D121" s="21">
        <f t="shared" si="2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f t="shared" si="3"/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93">
        <v>312.33199999999999</v>
      </c>
      <c r="C122" s="47">
        <v>99</v>
      </c>
      <c r="D122" s="21">
        <f t="shared" si="2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>
        <v>75</v>
      </c>
      <c r="X122">
        <f t="shared" si="3"/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93">
        <v>313.548</v>
      </c>
      <c r="C123" s="47">
        <v>100</v>
      </c>
      <c r="D123" s="21">
        <f t="shared" si="2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f t="shared" si="3"/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93">
        <v>314.06900000000002</v>
      </c>
      <c r="C124" s="47">
        <v>101</v>
      </c>
      <c r="D124" s="21">
        <f t="shared" si="2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f t="shared" si="3"/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93">
        <v>314.17500000000001</v>
      </c>
      <c r="C125" s="47">
        <v>102</v>
      </c>
      <c r="D125" s="21">
        <f t="shared" si="2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f t="shared" si="3"/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93">
        <v>314.54000000000002</v>
      </c>
      <c r="C126" s="47">
        <v>103</v>
      </c>
      <c r="D126" s="21">
        <f t="shared" si="2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f t="shared" si="3"/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93">
        <v>314.79599999999999</v>
      </c>
      <c r="C127" s="47">
        <v>104</v>
      </c>
      <c r="D127" s="21">
        <f t="shared" si="2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f t="shared" si="3"/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93">
        <v>315.30099999999999</v>
      </c>
      <c r="C128" s="47">
        <v>105</v>
      </c>
      <c r="D128" s="21">
        <f t="shared" si="2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f t="shared" si="3"/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8" ht="15" x14ac:dyDescent="0.3">
      <c r="A129" s="52">
        <v>45566</v>
      </c>
      <c r="B129" s="93">
        <v>315.66399999999999</v>
      </c>
      <c r="C129" s="47">
        <v>106</v>
      </c>
      <c r="D129" s="21">
        <f t="shared" si="2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f t="shared" si="3"/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8" ht="15" x14ac:dyDescent="0.3">
      <c r="A130" s="53">
        <v>45597</v>
      </c>
      <c r="B130" s="93">
        <v>315.49299999999999</v>
      </c>
      <c r="C130" s="47">
        <v>107</v>
      </c>
      <c r="D130" s="21">
        <f t="shared" si="2"/>
        <v>2.7493803960905541</v>
      </c>
      <c r="E130">
        <v>107</v>
      </c>
      <c r="F130">
        <v>107</v>
      </c>
      <c r="G130">
        <v>2.7493803959999998</v>
      </c>
      <c r="H130">
        <v>2.8867567318999998</v>
      </c>
      <c r="V130" s="22">
        <v>45597</v>
      </c>
      <c r="W130">
        <v>83</v>
      </c>
      <c r="X130">
        <f t="shared" si="3"/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8" ht="15" x14ac:dyDescent="0.3">
      <c r="A131" s="60">
        <v>45627</v>
      </c>
      <c r="B131" s="93">
        <v>315.60500000000002</v>
      </c>
      <c r="C131" s="47">
        <v>108</v>
      </c>
      <c r="D131" s="21">
        <f t="shared" si="2"/>
        <v>2.8880572199800612</v>
      </c>
      <c r="E131">
        <v>108</v>
      </c>
      <c r="F131">
        <v>108</v>
      </c>
      <c r="G131">
        <v>2.8880572199999999</v>
      </c>
      <c r="H131">
        <v>2.8185974280999999</v>
      </c>
      <c r="V131" s="14">
        <v>45627</v>
      </c>
      <c r="W131">
        <v>84</v>
      </c>
      <c r="X131">
        <f t="shared" si="3"/>
        <v>2.8880572199800612</v>
      </c>
      <c r="Y131">
        <v>84</v>
      </c>
      <c r="Z131">
        <v>84</v>
      </c>
      <c r="AA131">
        <v>2.8880572199999999</v>
      </c>
      <c r="AB131">
        <v>2.7473504800000002</v>
      </c>
    </row>
    <row r="132" spans="1:28" ht="15" x14ac:dyDescent="0.3">
      <c r="A132" s="52">
        <v>45658</v>
      </c>
      <c r="B132" s="93">
        <v>317.67099999999999</v>
      </c>
      <c r="C132" s="47">
        <v>109</v>
      </c>
      <c r="D132" s="21">
        <f t="shared" si="2"/>
        <v>3.000483112150115</v>
      </c>
      <c r="E132">
        <v>109</v>
      </c>
      <c r="F132">
        <v>109</v>
      </c>
      <c r="G132">
        <v>3.000483112</v>
      </c>
      <c r="H132">
        <v>2.7504381243</v>
      </c>
      <c r="V132" s="22">
        <v>45658</v>
      </c>
      <c r="W132">
        <v>85</v>
      </c>
      <c r="X132">
        <f t="shared" si="3"/>
        <v>3.000483112150115</v>
      </c>
      <c r="Y132">
        <v>85</v>
      </c>
      <c r="Z132">
        <v>85</v>
      </c>
      <c r="AA132">
        <v>3.000483112</v>
      </c>
      <c r="AB132">
        <v>2.7287709053999998</v>
      </c>
    </row>
    <row r="133" spans="1:28" ht="15" x14ac:dyDescent="0.3">
      <c r="A133" s="52">
        <v>45689</v>
      </c>
      <c r="B133" s="93">
        <v>319.08199999999999</v>
      </c>
      <c r="C133" s="47">
        <v>110</v>
      </c>
      <c r="D133" s="21">
        <f t="shared" si="2"/>
        <v>2.8215489517475079</v>
      </c>
      <c r="E133">
        <v>110</v>
      </c>
      <c r="F133">
        <v>110</v>
      </c>
      <c r="G133">
        <v>2.8215489520000001</v>
      </c>
      <c r="H133">
        <v>2.6822788205000001</v>
      </c>
      <c r="V133" s="22">
        <v>45689</v>
      </c>
      <c r="W133">
        <v>86</v>
      </c>
      <c r="X133">
        <f t="shared" si="3"/>
        <v>2.8215489517475079</v>
      </c>
      <c r="Y133">
        <v>86</v>
      </c>
      <c r="Z133">
        <v>86</v>
      </c>
      <c r="AA133">
        <v>2.8215489520000001</v>
      </c>
      <c r="AB133">
        <v>2.7101913307999999</v>
      </c>
    </row>
    <row r="134" spans="1:28" ht="15" x14ac:dyDescent="0.3">
      <c r="A134" s="52">
        <v>45717</v>
      </c>
      <c r="B134" s="93">
        <v>319.79899999999998</v>
      </c>
      <c r="C134" s="47">
        <v>111</v>
      </c>
      <c r="D134" s="21">
        <f t="shared" si="2"/>
        <v>2.3907252538964898</v>
      </c>
      <c r="E134">
        <v>111</v>
      </c>
      <c r="F134">
        <v>111</v>
      </c>
      <c r="G134">
        <v>2.3907252539999999</v>
      </c>
      <c r="H134">
        <v>2.6141195167000002</v>
      </c>
      <c r="V134" s="22">
        <v>45717</v>
      </c>
      <c r="W134">
        <v>87</v>
      </c>
      <c r="X134">
        <f t="shared" si="3"/>
        <v>2.3907252538964898</v>
      </c>
      <c r="Y134">
        <v>87</v>
      </c>
      <c r="Z134">
        <v>87</v>
      </c>
      <c r="AA134">
        <v>2.3907252539999999</v>
      </c>
      <c r="AB134">
        <v>2.6916117561999999</v>
      </c>
    </row>
    <row r="135" spans="1:28" ht="15" x14ac:dyDescent="0.3">
      <c r="A135" s="52">
        <v>45748</v>
      </c>
      <c r="B135" s="93">
        <v>320.79500000000002</v>
      </c>
      <c r="C135" s="47">
        <v>112</v>
      </c>
      <c r="D135" s="21">
        <f t="shared" si="2"/>
        <v>2.3112888616734963</v>
      </c>
      <c r="E135">
        <v>112</v>
      </c>
      <c r="F135">
        <v>112</v>
      </c>
      <c r="G135">
        <v>2.3112888620000001</v>
      </c>
      <c r="H135">
        <v>2.5459602128999999</v>
      </c>
      <c r="V135" s="27">
        <v>45748</v>
      </c>
      <c r="W135">
        <v>88</v>
      </c>
      <c r="X135">
        <f t="shared" si="3"/>
        <v>2.3112888616734963</v>
      </c>
      <c r="Y135">
        <v>88</v>
      </c>
      <c r="Z135">
        <v>88</v>
      </c>
      <c r="AA135">
        <v>2.3112888620000001</v>
      </c>
      <c r="AB135">
        <v>2.6730321816</v>
      </c>
    </row>
    <row r="136" spans="1:28" ht="15" x14ac:dyDescent="0.3">
      <c r="A136" s="52">
        <v>45778</v>
      </c>
      <c r="B136" s="93">
        <v>321.46499999999997</v>
      </c>
      <c r="C136" s="47">
        <v>113</v>
      </c>
      <c r="D136" s="21">
        <f t="shared" si="2"/>
        <v>2.3548965354746754</v>
      </c>
      <c r="E136">
        <v>113</v>
      </c>
      <c r="F136">
        <v>113</v>
      </c>
      <c r="G136">
        <v>2.354896535</v>
      </c>
      <c r="H136">
        <v>2.4778009090999999</v>
      </c>
      <c r="V136" s="22">
        <v>45778</v>
      </c>
      <c r="W136">
        <v>89</v>
      </c>
      <c r="X136">
        <f t="shared" si="3"/>
        <v>2.3548965354746754</v>
      </c>
      <c r="Y136">
        <v>89</v>
      </c>
      <c r="Z136">
        <v>89</v>
      </c>
      <c r="AA136">
        <v>2.354896535</v>
      </c>
      <c r="AB136">
        <v>2.6544526070000001</v>
      </c>
    </row>
    <row r="137" spans="1:28" ht="15" x14ac:dyDescent="0.3">
      <c r="A137" s="73">
        <v>45809</v>
      </c>
      <c r="B137" s="93">
        <v>322.56099999999998</v>
      </c>
      <c r="C137" s="47">
        <v>114</v>
      </c>
      <c r="D137" s="21">
        <f t="shared" si="2"/>
        <v>2.6692130182223179</v>
      </c>
      <c r="E137">
        <v>114</v>
      </c>
      <c r="F137">
        <v>114</v>
      </c>
      <c r="G137">
        <v>2.6692130180000002</v>
      </c>
      <c r="H137">
        <v>2.4096416053</v>
      </c>
      <c r="V137" s="22">
        <v>45809</v>
      </c>
      <c r="W137">
        <v>90</v>
      </c>
      <c r="X137">
        <f t="shared" si="3"/>
        <v>2.6692130182223179</v>
      </c>
      <c r="Y137">
        <v>90</v>
      </c>
      <c r="Z137">
        <v>90</v>
      </c>
      <c r="AA137">
        <v>2.6692130180000002</v>
      </c>
      <c r="AB137">
        <v>2.6358730324000001</v>
      </c>
    </row>
    <row r="138" spans="1:28" ht="15" x14ac:dyDescent="0.3">
      <c r="A138" s="53">
        <v>45839</v>
      </c>
      <c r="B138" s="93">
        <v>323.048</v>
      </c>
      <c r="C138" s="47">
        <v>115</v>
      </c>
      <c r="D138" s="21">
        <f t="shared" si="2"/>
        <v>2.7049023971513897</v>
      </c>
      <c r="E138">
        <v>115</v>
      </c>
      <c r="F138">
        <v>115</v>
      </c>
      <c r="G138">
        <v>2.7049023970000001</v>
      </c>
      <c r="H138">
        <v>2.9289383737999999</v>
      </c>
      <c r="V138" s="22">
        <v>45839</v>
      </c>
      <c r="W138">
        <v>91</v>
      </c>
      <c r="X138">
        <f t="shared" si="3"/>
        <v>2.7049023971513897</v>
      </c>
      <c r="Y138">
        <v>91</v>
      </c>
      <c r="Z138">
        <v>91</v>
      </c>
      <c r="AA138">
        <v>2.7049023970000001</v>
      </c>
      <c r="AB138">
        <v>2.6172934577999998</v>
      </c>
    </row>
    <row r="139" spans="1:28" ht="15" x14ac:dyDescent="0.3">
      <c r="A139" s="52">
        <v>45870</v>
      </c>
      <c r="B139" s="93">
        <v>323.976</v>
      </c>
      <c r="C139" s="47">
        <v>116</v>
      </c>
      <c r="D139" s="21">
        <f t="shared" si="2"/>
        <v>2.9161742842984051</v>
      </c>
      <c r="E139">
        <v>116</v>
      </c>
      <c r="F139">
        <v>116</v>
      </c>
      <c r="G139">
        <v>2.9161742839999998</v>
      </c>
      <c r="H139">
        <v>2.8678243278000002</v>
      </c>
      <c r="V139" s="22">
        <v>45870</v>
      </c>
      <c r="W139">
        <v>92</v>
      </c>
      <c r="X139">
        <f t="shared" si="3"/>
        <v>2.9161742842984051</v>
      </c>
      <c r="Y139">
        <v>92</v>
      </c>
      <c r="Z139">
        <v>92</v>
      </c>
      <c r="AA139">
        <v>2.9161742839999998</v>
      </c>
      <c r="AB139">
        <v>2.5987138831999999</v>
      </c>
    </row>
    <row r="140" spans="1:28" ht="15" x14ac:dyDescent="0.3">
      <c r="A140" s="52">
        <v>45901</v>
      </c>
      <c r="B140" s="93">
        <v>324.8</v>
      </c>
      <c r="C140" s="47">
        <v>117</v>
      </c>
      <c r="D140" s="21">
        <f t="shared" si="2"/>
        <v>3.0126767755256165</v>
      </c>
      <c r="E140">
        <v>117</v>
      </c>
      <c r="F140">
        <v>117</v>
      </c>
      <c r="G140">
        <v>3.0126767760000002</v>
      </c>
      <c r="H140">
        <v>2.8067102817</v>
      </c>
      <c r="V140" s="16">
        <v>45901</v>
      </c>
      <c r="W140">
        <v>93</v>
      </c>
      <c r="X140">
        <f t="shared" si="3"/>
        <v>3.0126767755256165</v>
      </c>
      <c r="Y140">
        <v>93</v>
      </c>
      <c r="Z140">
        <v>93</v>
      </c>
      <c r="AA140">
        <v>3.0126767760000002</v>
      </c>
      <c r="AB140">
        <v>2.9920662936000002</v>
      </c>
    </row>
    <row r="141" spans="1:28" ht="15" x14ac:dyDescent="0.3">
      <c r="A141" s="52">
        <v>45931</v>
      </c>
      <c r="B141" s="80">
        <f>AVERAGE(B140,B142)</f>
        <v>324.46100000000001</v>
      </c>
      <c r="C141" s="47">
        <v>118</v>
      </c>
      <c r="D141" s="21">
        <f t="shared" si="2"/>
        <v>2.7868239647219912</v>
      </c>
      <c r="E141">
        <v>118</v>
      </c>
      <c r="F141">
        <v>118</v>
      </c>
      <c r="G141">
        <v>2.786823965</v>
      </c>
      <c r="H141">
        <v>2.7455962356999999</v>
      </c>
      <c r="V141" s="22">
        <v>45931</v>
      </c>
      <c r="W141">
        <v>94</v>
      </c>
      <c r="X141">
        <f t="shared" si="3"/>
        <v>2.7868239647219912</v>
      </c>
      <c r="Y141">
        <v>94</v>
      </c>
      <c r="Z141">
        <v>94</v>
      </c>
      <c r="AA141">
        <v>2.786823965</v>
      </c>
      <c r="AB141">
        <v>2.8558428437000001</v>
      </c>
    </row>
    <row r="142" spans="1:28" ht="15" x14ac:dyDescent="0.3">
      <c r="A142" s="52">
        <v>45962</v>
      </c>
      <c r="B142" s="93">
        <v>324.12200000000001</v>
      </c>
      <c r="C142" s="47">
        <v>119</v>
      </c>
      <c r="D142" s="21">
        <f t="shared" si="2"/>
        <v>2.7350844551226237</v>
      </c>
      <c r="E142">
        <v>119</v>
      </c>
      <c r="F142">
        <v>119</v>
      </c>
      <c r="G142">
        <v>2.735084455</v>
      </c>
      <c r="H142">
        <v>2.6844821897000002</v>
      </c>
      <c r="V142" s="22">
        <v>45962</v>
      </c>
      <c r="W142">
        <v>95</v>
      </c>
      <c r="X142">
        <f t="shared" si="3"/>
        <v>2.7350844551226237</v>
      </c>
      <c r="Y142">
        <v>95</v>
      </c>
      <c r="Z142">
        <v>95</v>
      </c>
      <c r="AA142">
        <v>2.735084455</v>
      </c>
      <c r="AB142">
        <v>2.7196193938</v>
      </c>
    </row>
    <row r="143" spans="1:28" ht="15" x14ac:dyDescent="0.3">
      <c r="A143" s="52">
        <v>45992</v>
      </c>
      <c r="B143" s="93">
        <v>324.05399999999997</v>
      </c>
      <c r="C143" s="47">
        <v>120</v>
      </c>
      <c r="D143" s="21">
        <f t="shared" si="2"/>
        <v>2.6770805278750194</v>
      </c>
      <c r="E143">
        <v>120</v>
      </c>
      <c r="F143">
        <v>120</v>
      </c>
      <c r="G143">
        <v>2.6770805279999998</v>
      </c>
      <c r="H143">
        <v>2.6233681436</v>
      </c>
      <c r="V143" s="52">
        <v>45992</v>
      </c>
      <c r="W143">
        <v>96</v>
      </c>
      <c r="X143">
        <f t="shared" si="3"/>
        <v>2.6770805278750194</v>
      </c>
      <c r="Y143">
        <v>96</v>
      </c>
      <c r="Z143">
        <v>96</v>
      </c>
      <c r="AA143">
        <v>2.6770805279999998</v>
      </c>
      <c r="AB143">
        <v>2.5833959438999998</v>
      </c>
    </row>
    <row r="144" spans="1:28" ht="15" x14ac:dyDescent="0.3">
      <c r="A144" s="52">
        <v>46023</v>
      </c>
      <c r="B144" s="93">
        <v>325.25200000000001</v>
      </c>
      <c r="C144" s="47">
        <v>121</v>
      </c>
      <c r="D144" s="21">
        <f t="shared" si="2"/>
        <v>2.3864312449043248</v>
      </c>
      <c r="E144">
        <v>121</v>
      </c>
      <c r="F144">
        <v>121</v>
      </c>
      <c r="G144">
        <v>2.3864312449999998</v>
      </c>
      <c r="H144">
        <v>2.5622540975999999</v>
      </c>
      <c r="V144" s="22">
        <v>46023</v>
      </c>
      <c r="W144">
        <v>97</v>
      </c>
      <c r="X144">
        <f>D144</f>
        <v>2.3864312449043248</v>
      </c>
      <c r="Y144">
        <v>97</v>
      </c>
      <c r="Z144">
        <v>97</v>
      </c>
      <c r="AA144">
        <v>2.3864312449999998</v>
      </c>
      <c r="AB144">
        <v>2.4471724940000001</v>
      </c>
    </row>
    <row r="145" spans="1:4" ht="15" x14ac:dyDescent="0.3">
      <c r="A145" s="52"/>
      <c r="B145" s="93"/>
      <c r="C145" s="47"/>
      <c r="D145" s="2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927D-4129-49C3-844F-A696DF1C9974}">
  <dimension ref="A1:AF143"/>
  <sheetViews>
    <sheetView topLeftCell="P48" workbookViewId="0">
      <selection activeCell="V37" sqref="V1:V65536"/>
    </sheetView>
  </sheetViews>
  <sheetFormatPr defaultRowHeight="13.2" x14ac:dyDescent="0.25"/>
  <cols>
    <col min="1" max="1" width="11.109375" customWidth="1"/>
    <col min="3" max="3" width="5.88671875" customWidth="1"/>
    <col min="5" max="6" width="4.5546875" bestFit="1" customWidth="1"/>
    <col min="23" max="23" width="3.5546875" bestFit="1" customWidth="1"/>
    <col min="25" max="26" width="3.5546875" bestFit="1" customWidth="1"/>
  </cols>
  <sheetData>
    <row r="1" spans="1:3" ht="15" x14ac:dyDescent="0.3">
      <c r="A1" s="83" t="s">
        <v>0</v>
      </c>
      <c r="B1" s="83"/>
      <c r="C1" s="83"/>
    </row>
    <row r="2" spans="1:3" ht="15" x14ac:dyDescent="0.3">
      <c r="A2" s="83" t="s">
        <v>747</v>
      </c>
      <c r="B2" s="83"/>
      <c r="C2" s="83"/>
    </row>
    <row r="3" spans="1:3" ht="15" x14ac:dyDescent="0.3">
      <c r="A3" s="83" t="s">
        <v>2</v>
      </c>
      <c r="B3" s="83"/>
      <c r="C3" s="83"/>
    </row>
    <row r="4" spans="1:3" ht="15" x14ac:dyDescent="0.3">
      <c r="A4" s="83" t="s">
        <v>3</v>
      </c>
      <c r="B4" s="83"/>
      <c r="C4" s="83"/>
    </row>
    <row r="5" spans="1:3" ht="15" x14ac:dyDescent="0.3">
      <c r="A5" s="83" t="s">
        <v>748</v>
      </c>
      <c r="B5" s="83"/>
      <c r="C5" s="83"/>
    </row>
    <row r="6" spans="1:3" ht="15" x14ac:dyDescent="0.3">
      <c r="A6" s="83" t="s">
        <v>920</v>
      </c>
      <c r="B6" s="83"/>
      <c r="C6" s="83"/>
    </row>
    <row r="7" spans="1:3" x14ac:dyDescent="0.25">
      <c r="A7" s="34"/>
      <c r="B7" s="34"/>
      <c r="C7" s="34"/>
    </row>
    <row r="8" spans="1:3" ht="15" x14ac:dyDescent="0.3">
      <c r="A8" s="83" t="s">
        <v>6</v>
      </c>
      <c r="B8" s="83" t="s">
        <v>422</v>
      </c>
      <c r="C8" s="83" t="s">
        <v>921</v>
      </c>
    </row>
    <row r="11" spans="1:3" ht="15" x14ac:dyDescent="0.25">
      <c r="A11" s="86" t="s">
        <v>8</v>
      </c>
      <c r="B11" s="86" t="s">
        <v>6</v>
      </c>
    </row>
    <row r="12" spans="1:3" ht="15" x14ac:dyDescent="0.3">
      <c r="A12" s="87">
        <v>42005</v>
      </c>
      <c r="B12" s="85">
        <v>233.70699999999999</v>
      </c>
    </row>
    <row r="13" spans="1:3" ht="15" x14ac:dyDescent="0.3">
      <c r="A13" s="87">
        <v>42036</v>
      </c>
      <c r="B13" s="85">
        <v>234.72200000000001</v>
      </c>
    </row>
    <row r="14" spans="1:3" ht="15" x14ac:dyDescent="0.3">
      <c r="A14" s="87">
        <v>42064</v>
      </c>
      <c r="B14" s="85">
        <v>236.119</v>
      </c>
    </row>
    <row r="15" spans="1:3" ht="15" x14ac:dyDescent="0.3">
      <c r="A15" s="87">
        <v>42095</v>
      </c>
      <c r="B15" s="85">
        <v>236.59899999999999</v>
      </c>
    </row>
    <row r="16" spans="1:3" ht="15" x14ac:dyDescent="0.3">
      <c r="A16" s="87">
        <v>42125</v>
      </c>
      <c r="B16" s="85">
        <v>237.80500000000001</v>
      </c>
    </row>
    <row r="17" spans="1:9" ht="15" x14ac:dyDescent="0.3">
      <c r="A17" s="87">
        <v>42156</v>
      </c>
      <c r="B17" s="85">
        <v>238.63800000000001</v>
      </c>
    </row>
    <row r="18" spans="1:9" ht="15" x14ac:dyDescent="0.3">
      <c r="A18" s="87">
        <v>42186</v>
      </c>
      <c r="B18" s="85">
        <v>238.654</v>
      </c>
    </row>
    <row r="19" spans="1:9" ht="15" x14ac:dyDescent="0.3">
      <c r="A19" s="87">
        <v>42217</v>
      </c>
      <c r="B19" s="85">
        <v>238.316</v>
      </c>
    </row>
    <row r="20" spans="1:9" ht="15" x14ac:dyDescent="0.3">
      <c r="A20" s="87">
        <v>42248</v>
      </c>
      <c r="B20" s="85">
        <v>237.94499999999999</v>
      </c>
    </row>
    <row r="21" spans="1:9" ht="15" x14ac:dyDescent="0.3">
      <c r="A21" s="87">
        <v>42278</v>
      </c>
      <c r="B21" s="85">
        <v>237.83799999999999</v>
      </c>
    </row>
    <row r="22" spans="1:9" ht="15" x14ac:dyDescent="0.3">
      <c r="A22" s="87">
        <v>42309</v>
      </c>
      <c r="B22" s="85">
        <v>237.33600000000001</v>
      </c>
    </row>
    <row r="23" spans="1:9" ht="15" x14ac:dyDescent="0.3">
      <c r="A23" s="87">
        <v>42339</v>
      </c>
      <c r="B23" s="85">
        <v>236.52500000000001</v>
      </c>
    </row>
    <row r="24" spans="1:9" ht="15" x14ac:dyDescent="0.3">
      <c r="A24" s="52">
        <v>42370</v>
      </c>
      <c r="B24" s="85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52">
        <v>42401</v>
      </c>
      <c r="B25" s="85">
        <v>237.11099999999999</v>
      </c>
      <c r="C25" s="47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922</v>
      </c>
    </row>
    <row r="26" spans="1:9" ht="15" x14ac:dyDescent="0.3">
      <c r="A26" s="52">
        <v>42430</v>
      </c>
      <c r="B26" s="85">
        <v>238.13200000000001</v>
      </c>
      <c r="C26" s="47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85">
        <v>239.261</v>
      </c>
      <c r="C27" s="47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85">
        <v>240.22900000000001</v>
      </c>
      <c r="C28" s="47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85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85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85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85">
        <v>241.428</v>
      </c>
      <c r="C32" s="5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85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85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85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85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85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85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85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85">
        <v>244.733</v>
      </c>
      <c r="C40" s="5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85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85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85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85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85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85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85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85">
        <v>247.86699999999999</v>
      </c>
      <c r="C48" s="5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f>D48</f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85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f>D49</f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526</v>
      </c>
    </row>
    <row r="50" spans="1:29" ht="15" x14ac:dyDescent="0.3">
      <c r="A50" s="52">
        <v>43160</v>
      </c>
      <c r="B50" s="85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f t="shared" ref="X50:X113" si="1">D50</f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85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f t="shared" si="1"/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85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f t="shared" si="1"/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85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f t="shared" si="1"/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85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f t="shared" si="1"/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85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f t="shared" si="1"/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85">
        <v>252.43899999999999</v>
      </c>
      <c r="C56" s="5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f t="shared" si="1"/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85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f t="shared" si="1"/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85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f t="shared" si="1"/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85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f t="shared" si="1"/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85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f t="shared" si="1"/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85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f t="shared" si="1"/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85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f t="shared" si="1"/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85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f t="shared" si="1"/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85">
        <v>256.09199999999998</v>
      </c>
      <c r="C64" s="5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f t="shared" si="1"/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85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f t="shared" si="1"/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85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f t="shared" si="1"/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85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f t="shared" si="1"/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85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f t="shared" si="1"/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85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f t="shared" si="1"/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85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f t="shared" si="1"/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85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f t="shared" si="1"/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85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f t="shared" si="1"/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85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f t="shared" si="1"/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85">
        <v>258.11500000000001</v>
      </c>
      <c r="C74" s="5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f t="shared" si="1"/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85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f t="shared" si="1"/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85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f t="shared" si="1"/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85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s="88" t="s">
        <v>719</v>
      </c>
      <c r="V77" s="22">
        <v>43983</v>
      </c>
      <c r="W77">
        <v>30</v>
      </c>
      <c r="X77">
        <f t="shared" si="1"/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85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s="88" t="s">
        <v>716</v>
      </c>
      <c r="V78" s="22">
        <v>44013</v>
      </c>
      <c r="W78">
        <v>31</v>
      </c>
      <c r="X78">
        <f t="shared" si="1"/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85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s="88" t="s">
        <v>796</v>
      </c>
      <c r="V79" s="22">
        <v>44044</v>
      </c>
      <c r="W79">
        <v>32</v>
      </c>
      <c r="X79">
        <f t="shared" si="1"/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85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s="88" t="s">
        <v>717</v>
      </c>
      <c r="V80" s="22">
        <v>44075</v>
      </c>
      <c r="W80">
        <v>33</v>
      </c>
      <c r="X80">
        <f t="shared" si="1"/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85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s="88" t="s">
        <v>718</v>
      </c>
      <c r="V81" s="22">
        <v>44105</v>
      </c>
      <c r="W81">
        <v>34</v>
      </c>
      <c r="X81">
        <f t="shared" si="1"/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85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851</v>
      </c>
      <c r="V82" s="22">
        <v>44136</v>
      </c>
      <c r="W82">
        <v>35</v>
      </c>
      <c r="X82">
        <f t="shared" si="1"/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85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852</v>
      </c>
      <c r="V83" s="22">
        <v>44166</v>
      </c>
      <c r="W83">
        <v>36</v>
      </c>
      <c r="X83">
        <f t="shared" si="1"/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85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907</v>
      </c>
      <c r="V84" s="22">
        <v>44197</v>
      </c>
      <c r="W84">
        <v>37</v>
      </c>
      <c r="X84">
        <f t="shared" si="1"/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85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853</v>
      </c>
      <c r="V85" s="22">
        <v>44228</v>
      </c>
      <c r="W85">
        <v>38</v>
      </c>
      <c r="X85">
        <f t="shared" si="1"/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85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854</v>
      </c>
      <c r="V86" s="22">
        <v>44256</v>
      </c>
      <c r="W86">
        <v>39</v>
      </c>
      <c r="X86">
        <f t="shared" si="1"/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85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s="84" t="s">
        <v>925</v>
      </c>
      <c r="V87" s="22">
        <v>44287</v>
      </c>
      <c r="W87">
        <v>40</v>
      </c>
      <c r="X87">
        <f t="shared" si="1"/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85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s="84" t="s">
        <v>926</v>
      </c>
      <c r="V88" s="22">
        <v>44317</v>
      </c>
      <c r="W88">
        <v>41</v>
      </c>
      <c r="X88">
        <f t="shared" si="1"/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85">
        <v>271.69600000000003</v>
      </c>
      <c r="C89" s="47">
        <v>66</v>
      </c>
      <c r="D89" s="21">
        <f t="shared" ref="D89:D142" si="2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s="84" t="s">
        <v>930</v>
      </c>
      <c r="V89" s="22">
        <v>44348</v>
      </c>
      <c r="W89">
        <v>42</v>
      </c>
      <c r="X89">
        <f t="shared" si="1"/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85">
        <v>273.00299999999999</v>
      </c>
      <c r="C90" s="47">
        <v>67</v>
      </c>
      <c r="D90" s="21">
        <f t="shared" si="2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s="84" t="s">
        <v>927</v>
      </c>
      <c r="V90" s="22">
        <v>44378</v>
      </c>
      <c r="W90">
        <v>43</v>
      </c>
      <c r="X90">
        <f t="shared" si="1"/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85">
        <v>273.56700000000001</v>
      </c>
      <c r="C91" s="47">
        <v>68</v>
      </c>
      <c r="D91" s="21">
        <f t="shared" si="2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s="84" t="s">
        <v>928</v>
      </c>
      <c r="V91" s="22">
        <v>44409</v>
      </c>
      <c r="W91">
        <v>44</v>
      </c>
      <c r="X91">
        <f t="shared" si="1"/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85">
        <v>274.31</v>
      </c>
      <c r="C92" s="47">
        <v>69</v>
      </c>
      <c r="D92" s="21">
        <f t="shared" si="2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f t="shared" si="1"/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85">
        <v>276.589</v>
      </c>
      <c r="C93" s="47">
        <v>70</v>
      </c>
      <c r="D93" s="21">
        <f t="shared" si="2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405</v>
      </c>
      <c r="V93" s="22">
        <v>44470</v>
      </c>
      <c r="W93">
        <v>46</v>
      </c>
      <c r="X93">
        <f t="shared" si="1"/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85">
        <v>277.94799999999998</v>
      </c>
      <c r="C94" s="47">
        <v>71</v>
      </c>
      <c r="D94" s="21">
        <f t="shared" si="2"/>
        <v>6.8090028398064764</v>
      </c>
      <c r="E94">
        <v>71</v>
      </c>
      <c r="F94">
        <v>71</v>
      </c>
      <c r="G94">
        <v>6.8090028399999998</v>
      </c>
      <c r="H94">
        <v>6.4044242933</v>
      </c>
      <c r="I94" t="s">
        <v>407</v>
      </c>
      <c r="J94" t="s">
        <v>408</v>
      </c>
      <c r="K94" t="s">
        <v>409</v>
      </c>
      <c r="L94" t="s">
        <v>410</v>
      </c>
      <c r="V94" s="22">
        <v>44501</v>
      </c>
      <c r="W94">
        <v>47</v>
      </c>
      <c r="X94">
        <f t="shared" si="1"/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85">
        <v>278.80200000000002</v>
      </c>
      <c r="C95" s="47">
        <v>72</v>
      </c>
      <c r="D95" s="21">
        <f t="shared" si="2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I95" t="s">
        <v>411</v>
      </c>
      <c r="J95">
        <v>23</v>
      </c>
      <c r="K95">
        <v>504.64490288820002</v>
      </c>
      <c r="L95">
        <v>21.9410827343</v>
      </c>
      <c r="V95" s="22">
        <v>44531</v>
      </c>
      <c r="W95">
        <v>48</v>
      </c>
      <c r="X95">
        <f t="shared" si="1"/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85">
        <v>281.14800000000002</v>
      </c>
      <c r="C96" s="47">
        <v>73</v>
      </c>
      <c r="D96" s="21">
        <f t="shared" si="2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I96" t="s">
        <v>412</v>
      </c>
      <c r="J96">
        <v>96</v>
      </c>
      <c r="K96">
        <v>19.709844782400001</v>
      </c>
      <c r="L96">
        <v>0.20531088310000001</v>
      </c>
      <c r="V96" s="22">
        <v>44562</v>
      </c>
      <c r="W96">
        <v>49</v>
      </c>
      <c r="X96">
        <f t="shared" si="1"/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s="84" t="s">
        <v>931</v>
      </c>
    </row>
    <row r="97" spans="1:32" ht="15" x14ac:dyDescent="0.3">
      <c r="A97" s="52">
        <v>44593</v>
      </c>
      <c r="B97" s="85">
        <v>283.71600000000001</v>
      </c>
      <c r="C97" s="47">
        <v>74</v>
      </c>
      <c r="D97" s="21">
        <f t="shared" si="2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I97" t="s">
        <v>413</v>
      </c>
      <c r="J97">
        <v>119</v>
      </c>
      <c r="K97">
        <v>524.35474767059998</v>
      </c>
      <c r="V97" s="22">
        <v>44593</v>
      </c>
      <c r="W97">
        <v>50</v>
      </c>
      <c r="X97">
        <f t="shared" si="1"/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s="84" t="s">
        <v>932</v>
      </c>
    </row>
    <row r="98" spans="1:32" ht="15" x14ac:dyDescent="0.3">
      <c r="A98" s="52">
        <v>44621</v>
      </c>
      <c r="B98" s="85">
        <v>287.50400000000002</v>
      </c>
      <c r="C98" s="47">
        <v>75</v>
      </c>
      <c r="D98" s="21">
        <f t="shared" si="2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I98" t="s">
        <v>929</v>
      </c>
      <c r="V98" s="22">
        <v>44621</v>
      </c>
      <c r="W98">
        <v>51</v>
      </c>
      <c r="X98">
        <f t="shared" si="1"/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s="84" t="s">
        <v>933</v>
      </c>
    </row>
    <row r="99" spans="1:32" ht="15" x14ac:dyDescent="0.3">
      <c r="A99" s="52">
        <v>44652</v>
      </c>
      <c r="B99" s="85">
        <v>289.10899999999998</v>
      </c>
      <c r="C99" s="47">
        <v>76</v>
      </c>
      <c r="D99" s="21">
        <f t="shared" si="2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f t="shared" si="1"/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s="84" t="s">
        <v>923</v>
      </c>
    </row>
    <row r="100" spans="1:32" ht="15" x14ac:dyDescent="0.3">
      <c r="A100" s="52">
        <v>44682</v>
      </c>
      <c r="B100" s="85">
        <v>292.29599999999999</v>
      </c>
      <c r="C100" s="47">
        <v>77</v>
      </c>
      <c r="D100" s="21">
        <f t="shared" si="2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K100">
        <f>1-(K96/K97)</f>
        <v>0.96241123996691313</v>
      </c>
      <c r="V100" s="22">
        <v>44682</v>
      </c>
      <c r="W100">
        <v>53</v>
      </c>
      <c r="X100">
        <f t="shared" si="1"/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s="84" t="s">
        <v>924</v>
      </c>
    </row>
    <row r="101" spans="1:32" ht="15" x14ac:dyDescent="0.3">
      <c r="A101" s="52">
        <v>44713</v>
      </c>
      <c r="B101" s="85">
        <v>296.31099999999998</v>
      </c>
      <c r="C101" s="47">
        <v>78</v>
      </c>
      <c r="D101" s="21">
        <f t="shared" si="2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f t="shared" si="1"/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32" ht="15" x14ac:dyDescent="0.3">
      <c r="A102" s="52">
        <v>44743</v>
      </c>
      <c r="B102" s="85">
        <v>296.27600000000001</v>
      </c>
      <c r="C102" s="47">
        <v>79</v>
      </c>
      <c r="D102" s="21">
        <f t="shared" si="2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f t="shared" si="1"/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405</v>
      </c>
    </row>
    <row r="103" spans="1:32" ht="15" x14ac:dyDescent="0.3">
      <c r="A103" s="53">
        <v>44774</v>
      </c>
      <c r="B103" s="85">
        <v>296.17099999999999</v>
      </c>
      <c r="C103" s="51">
        <v>80</v>
      </c>
      <c r="D103" s="21">
        <f t="shared" si="2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f t="shared" si="1"/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407</v>
      </c>
      <c r="AD103" t="s">
        <v>408</v>
      </c>
      <c r="AE103" t="s">
        <v>409</v>
      </c>
      <c r="AF103" t="s">
        <v>410</v>
      </c>
    </row>
    <row r="104" spans="1:32" ht="15" x14ac:dyDescent="0.3">
      <c r="A104" s="52">
        <v>44805</v>
      </c>
      <c r="B104" s="85">
        <v>296.80799999999999</v>
      </c>
      <c r="C104" s="47">
        <v>81</v>
      </c>
      <c r="D104" s="21">
        <f t="shared" si="2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f t="shared" si="1"/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411</v>
      </c>
      <c r="AD104">
        <v>17</v>
      </c>
      <c r="AE104">
        <v>27.0089887239</v>
      </c>
      <c r="AF104">
        <v>1.5887640426</v>
      </c>
    </row>
    <row r="105" spans="1:32" ht="15" x14ac:dyDescent="0.3">
      <c r="A105" s="52">
        <v>44835</v>
      </c>
      <c r="B105" s="85">
        <v>298.012</v>
      </c>
      <c r="C105" s="47">
        <v>82</v>
      </c>
      <c r="D105" s="21">
        <f t="shared" si="2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f t="shared" si="1"/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412</v>
      </c>
      <c r="AD105">
        <v>78</v>
      </c>
      <c r="AE105">
        <v>6.0477754959999999</v>
      </c>
      <c r="AF105">
        <v>7.7535583300000002E-2</v>
      </c>
    </row>
    <row r="106" spans="1:32" ht="15" x14ac:dyDescent="0.3">
      <c r="A106" s="52">
        <v>44866</v>
      </c>
      <c r="B106" s="85">
        <v>297.71100000000001</v>
      </c>
      <c r="C106" s="47">
        <v>83</v>
      </c>
      <c r="D106" s="21">
        <f t="shared" si="2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f t="shared" si="1"/>
        <v>7.110322794191732</v>
      </c>
      <c r="Y106">
        <v>59</v>
      </c>
      <c r="Z106">
        <v>59</v>
      </c>
      <c r="AA106">
        <v>7.110322794</v>
      </c>
      <c r="AB106">
        <v>7.0596848051999999</v>
      </c>
      <c r="AC106" t="s">
        <v>413</v>
      </c>
      <c r="AD106">
        <v>95</v>
      </c>
      <c r="AE106">
        <v>454.80931418400002</v>
      </c>
    </row>
    <row r="107" spans="1:32" ht="15" x14ac:dyDescent="0.3">
      <c r="A107" s="52">
        <v>44896</v>
      </c>
      <c r="B107" s="85">
        <v>296.79700000000003</v>
      </c>
      <c r="C107" s="47">
        <v>84</v>
      </c>
      <c r="D107" s="21">
        <f t="shared" si="2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f t="shared" si="1"/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934</v>
      </c>
    </row>
    <row r="108" spans="1:32" ht="15" x14ac:dyDescent="0.3">
      <c r="A108" s="52">
        <v>44927</v>
      </c>
      <c r="B108" s="85">
        <v>299.17</v>
      </c>
      <c r="C108" s="47">
        <v>85</v>
      </c>
      <c r="D108" s="21">
        <f t="shared" si="2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f t="shared" si="1"/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ht="15" x14ac:dyDescent="0.3">
      <c r="A109" s="52">
        <v>44958</v>
      </c>
      <c r="B109" s="85">
        <v>300.83999999999997</v>
      </c>
      <c r="C109" s="47">
        <v>86</v>
      </c>
      <c r="D109" s="21">
        <f t="shared" si="2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f t="shared" si="1"/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ht="15" x14ac:dyDescent="0.3">
      <c r="A110" s="52">
        <v>44986</v>
      </c>
      <c r="B110" s="85">
        <v>301.83600000000001</v>
      </c>
      <c r="C110" s="47">
        <v>87</v>
      </c>
      <c r="D110" s="21">
        <f t="shared" si="2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f t="shared" si="1"/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ht="15" x14ac:dyDescent="0.3">
      <c r="A111" s="52">
        <v>45017</v>
      </c>
      <c r="B111" s="85">
        <v>303.363</v>
      </c>
      <c r="C111" s="47">
        <v>88</v>
      </c>
      <c r="D111" s="21">
        <f t="shared" si="2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f t="shared" si="1"/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ht="15" x14ac:dyDescent="0.3">
      <c r="A112" s="52">
        <v>45047</v>
      </c>
      <c r="B112" s="85">
        <v>304.12700000000001</v>
      </c>
      <c r="C112" s="47">
        <v>89</v>
      </c>
      <c r="D112" s="21">
        <f t="shared" si="2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f t="shared" si="1"/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53">
        <v>45078</v>
      </c>
      <c r="B113" s="85">
        <v>305.10899999999998</v>
      </c>
      <c r="C113" s="51">
        <v>90</v>
      </c>
      <c r="D113" s="21">
        <f t="shared" si="2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f t="shared" si="1"/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85">
        <v>305.69099999999997</v>
      </c>
      <c r="C114" s="47">
        <v>91</v>
      </c>
      <c r="D114" s="21">
        <f t="shared" si="2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f t="shared" ref="X114:X143" si="3">D114</f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85">
        <v>307.02600000000001</v>
      </c>
      <c r="C115" s="47">
        <v>92</v>
      </c>
      <c r="D115" s="21">
        <f t="shared" si="2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f t="shared" si="3"/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85">
        <v>307.78899999999999</v>
      </c>
      <c r="C116" s="47">
        <v>93</v>
      </c>
      <c r="D116" s="21">
        <f t="shared" si="2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f t="shared" si="3"/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85">
        <v>307.67099999999999</v>
      </c>
      <c r="C117" s="47">
        <v>94</v>
      </c>
      <c r="D117" s="21">
        <f t="shared" si="2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f t="shared" si="3"/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85">
        <v>307.05099999999999</v>
      </c>
      <c r="C118" s="47">
        <v>95</v>
      </c>
      <c r="D118" s="21">
        <f t="shared" si="2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f t="shared" si="3"/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85">
        <v>306.74599999999998</v>
      </c>
      <c r="C119" s="47">
        <v>96</v>
      </c>
      <c r="D119" s="21">
        <f t="shared" si="2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f t="shared" si="3"/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85">
        <v>308.41699999999997</v>
      </c>
      <c r="C120" s="47">
        <v>97</v>
      </c>
      <c r="D120" s="21">
        <f t="shared" si="2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f t="shared" si="3"/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85">
        <v>310.32600000000002</v>
      </c>
      <c r="C121" s="47">
        <v>98</v>
      </c>
      <c r="D121" s="21">
        <f t="shared" si="2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f t="shared" si="3"/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85">
        <v>312.33199999999999</v>
      </c>
      <c r="C122" s="51">
        <v>99</v>
      </c>
      <c r="D122" s="6">
        <f t="shared" si="2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 s="6">
        <v>75</v>
      </c>
      <c r="X122">
        <f t="shared" si="3"/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85">
        <v>313.548</v>
      </c>
      <c r="C123" s="47">
        <v>100</v>
      </c>
      <c r="D123" s="21">
        <f t="shared" si="2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f t="shared" si="3"/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85">
        <v>314.06900000000002</v>
      </c>
      <c r="C124" s="47">
        <v>101</v>
      </c>
      <c r="D124" s="21">
        <f t="shared" si="2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f t="shared" si="3"/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85">
        <v>314.17500000000001</v>
      </c>
      <c r="C125" s="47">
        <v>102</v>
      </c>
      <c r="D125" s="21">
        <f t="shared" si="2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f t="shared" si="3"/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85">
        <v>314.54000000000002</v>
      </c>
      <c r="C126" s="47">
        <v>103</v>
      </c>
      <c r="D126" s="21">
        <f t="shared" si="2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f t="shared" si="3"/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85">
        <v>314.79599999999999</v>
      </c>
      <c r="C127" s="47">
        <v>104</v>
      </c>
      <c r="D127" s="21">
        <f t="shared" si="2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f t="shared" si="3"/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85">
        <v>315.30099999999999</v>
      </c>
      <c r="C128" s="47">
        <v>105</v>
      </c>
      <c r="D128" s="21">
        <f t="shared" si="2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f t="shared" si="3"/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30" ht="15" x14ac:dyDescent="0.3">
      <c r="A129" s="52">
        <v>45566</v>
      </c>
      <c r="B129" s="85">
        <v>315.66399999999999</v>
      </c>
      <c r="C129" s="47">
        <v>106</v>
      </c>
      <c r="D129" s="21">
        <f t="shared" si="2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f t="shared" si="3"/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30" ht="15" x14ac:dyDescent="0.3">
      <c r="A130" s="53">
        <v>45597</v>
      </c>
      <c r="B130" s="85">
        <v>315.49299999999999</v>
      </c>
      <c r="C130" s="51">
        <v>107</v>
      </c>
      <c r="D130" s="6">
        <f t="shared" si="2"/>
        <v>2.7493803960905541</v>
      </c>
      <c r="E130">
        <v>107</v>
      </c>
      <c r="F130">
        <v>107</v>
      </c>
      <c r="G130">
        <v>2.7493803959999998</v>
      </c>
      <c r="H130">
        <v>2.8867567318999998</v>
      </c>
      <c r="V130" s="22">
        <v>45597</v>
      </c>
      <c r="W130">
        <v>83</v>
      </c>
      <c r="X130">
        <f t="shared" si="3"/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30" ht="15" x14ac:dyDescent="0.3">
      <c r="A131" s="60">
        <v>45627</v>
      </c>
      <c r="B131" s="85">
        <v>315.60500000000002</v>
      </c>
      <c r="C131" s="61">
        <v>108</v>
      </c>
      <c r="D131" s="21">
        <f t="shared" si="2"/>
        <v>2.8880572199800612</v>
      </c>
      <c r="E131">
        <v>108</v>
      </c>
      <c r="F131">
        <v>108</v>
      </c>
      <c r="G131">
        <v>2.8880572199999999</v>
      </c>
      <c r="H131">
        <v>2.8185974280999999</v>
      </c>
      <c r="V131" s="14">
        <v>45627</v>
      </c>
      <c r="W131" s="6">
        <v>84</v>
      </c>
      <c r="X131" s="6">
        <f t="shared" si="3"/>
        <v>2.8880572199800612</v>
      </c>
      <c r="Y131" s="6">
        <v>84</v>
      </c>
      <c r="Z131" s="6">
        <v>84</v>
      </c>
      <c r="AA131" s="6">
        <v>2.8880572199999999</v>
      </c>
      <c r="AB131" s="6">
        <v>2.6901214707999999</v>
      </c>
    </row>
    <row r="132" spans="1:30" ht="15" x14ac:dyDescent="0.3">
      <c r="A132" s="52">
        <v>45658</v>
      </c>
      <c r="B132" s="85">
        <v>317.67099999999999</v>
      </c>
      <c r="C132" s="47">
        <v>109</v>
      </c>
      <c r="D132" s="21">
        <f>100*(B132-B120)/B120</f>
        <v>3.000483112150115</v>
      </c>
      <c r="E132">
        <v>109</v>
      </c>
      <c r="F132">
        <v>109</v>
      </c>
      <c r="G132">
        <v>3.000483112</v>
      </c>
      <c r="H132">
        <v>2.7504381243</v>
      </c>
      <c r="V132" s="22">
        <v>45658</v>
      </c>
      <c r="W132">
        <v>85</v>
      </c>
      <c r="X132">
        <f t="shared" si="3"/>
        <v>3.000483112150115</v>
      </c>
      <c r="Y132">
        <v>85</v>
      </c>
      <c r="Z132">
        <v>85</v>
      </c>
      <c r="AA132">
        <v>3.000483112</v>
      </c>
      <c r="AB132">
        <v>2.6939339866999998</v>
      </c>
    </row>
    <row r="133" spans="1:30" ht="15" x14ac:dyDescent="0.3">
      <c r="A133" s="52">
        <v>45689</v>
      </c>
      <c r="B133" s="85">
        <v>319.08199999999999</v>
      </c>
      <c r="C133" s="47">
        <v>110</v>
      </c>
      <c r="D133" s="21">
        <f t="shared" si="2"/>
        <v>2.8215489517475079</v>
      </c>
      <c r="E133">
        <v>110</v>
      </c>
      <c r="F133">
        <v>110</v>
      </c>
      <c r="G133">
        <v>2.8215489520000001</v>
      </c>
      <c r="H133">
        <v>2.6822788205000001</v>
      </c>
      <c r="V133" s="22">
        <v>45689</v>
      </c>
      <c r="W133">
        <v>86</v>
      </c>
      <c r="X133">
        <f t="shared" si="3"/>
        <v>2.8215489517475079</v>
      </c>
      <c r="Y133">
        <v>86</v>
      </c>
      <c r="Z133">
        <v>86</v>
      </c>
      <c r="AA133">
        <v>2.8215489520000001</v>
      </c>
      <c r="AB133">
        <v>2.6977465024999998</v>
      </c>
    </row>
    <row r="134" spans="1:30" ht="15" x14ac:dyDescent="0.3">
      <c r="A134" s="52">
        <v>45717</v>
      </c>
      <c r="B134" s="85">
        <v>319.79899999999998</v>
      </c>
      <c r="C134" s="47">
        <v>111</v>
      </c>
      <c r="D134" s="21">
        <f t="shared" si="2"/>
        <v>2.3907252538964898</v>
      </c>
      <c r="E134">
        <v>111</v>
      </c>
      <c r="F134">
        <v>111</v>
      </c>
      <c r="G134">
        <v>2.3907252539999999</v>
      </c>
      <c r="H134">
        <v>2.6141195167000002</v>
      </c>
      <c r="V134" s="22">
        <v>45717</v>
      </c>
      <c r="W134">
        <v>87</v>
      </c>
      <c r="X134">
        <f t="shared" si="3"/>
        <v>2.3907252538964898</v>
      </c>
      <c r="Y134">
        <v>87</v>
      </c>
      <c r="Z134">
        <v>87</v>
      </c>
      <c r="AA134">
        <v>2.3907252539999999</v>
      </c>
      <c r="AB134">
        <v>2.7015590183999998</v>
      </c>
      <c r="AC134">
        <f>RSQ($AA$131:AA134,$Z$131:Z134)</f>
        <v>0.65399364001503524</v>
      </c>
    </row>
    <row r="135" spans="1:30" ht="15" x14ac:dyDescent="0.3">
      <c r="A135" s="52">
        <v>45748</v>
      </c>
      <c r="B135" s="85">
        <v>320.79500000000002</v>
      </c>
      <c r="C135" s="47">
        <v>112</v>
      </c>
      <c r="D135" s="21">
        <f t="shared" si="2"/>
        <v>2.3112888616734963</v>
      </c>
      <c r="E135">
        <v>112</v>
      </c>
      <c r="F135">
        <v>112</v>
      </c>
      <c r="G135">
        <v>2.3112888620000001</v>
      </c>
      <c r="H135">
        <v>2.5459602128999999</v>
      </c>
      <c r="V135" s="27">
        <v>45748</v>
      </c>
      <c r="W135">
        <v>88</v>
      </c>
      <c r="X135">
        <f t="shared" si="3"/>
        <v>2.3112888616734963</v>
      </c>
      <c r="Y135">
        <v>88</v>
      </c>
      <c r="Z135">
        <v>88</v>
      </c>
      <c r="AA135">
        <v>2.3112888620000001</v>
      </c>
      <c r="AB135">
        <v>2.7053715343000002</v>
      </c>
      <c r="AC135">
        <f>RSQ($AA$131:AA135,$Z$131:Z135)</f>
        <v>0.80626327597970959</v>
      </c>
    </row>
    <row r="136" spans="1:30" ht="15" x14ac:dyDescent="0.3">
      <c r="A136" s="52">
        <v>45778</v>
      </c>
      <c r="B136" s="85">
        <v>321.46499999999997</v>
      </c>
      <c r="C136" s="47">
        <v>113</v>
      </c>
      <c r="D136" s="21">
        <f t="shared" si="2"/>
        <v>2.3548965354746754</v>
      </c>
      <c r="E136">
        <v>113</v>
      </c>
      <c r="F136">
        <v>113</v>
      </c>
      <c r="G136">
        <v>2.354896535</v>
      </c>
      <c r="H136">
        <v>2.4778009090999999</v>
      </c>
      <c r="V136" s="22">
        <v>45778</v>
      </c>
      <c r="W136">
        <v>89</v>
      </c>
      <c r="X136">
        <f t="shared" si="3"/>
        <v>2.3548965354746754</v>
      </c>
      <c r="Y136">
        <v>89</v>
      </c>
      <c r="Z136">
        <v>89</v>
      </c>
      <c r="AA136">
        <v>2.354896535</v>
      </c>
      <c r="AB136">
        <v>2.7091840501000002</v>
      </c>
      <c r="AC136">
        <f>RSQ($AA$131:AA136,$Z$131:Z136)</f>
        <v>0.80203453563389904</v>
      </c>
    </row>
    <row r="137" spans="1:30" ht="15" x14ac:dyDescent="0.3">
      <c r="A137" s="73">
        <v>45809</v>
      </c>
      <c r="B137" s="85">
        <v>322.56099999999998</v>
      </c>
      <c r="C137" s="75">
        <v>114</v>
      </c>
      <c r="D137" s="19">
        <f t="shared" si="2"/>
        <v>2.6692130182223179</v>
      </c>
      <c r="E137">
        <v>114</v>
      </c>
      <c r="F137">
        <v>114</v>
      </c>
      <c r="G137">
        <v>2.6692130180000002</v>
      </c>
      <c r="H137">
        <v>2.4096416053</v>
      </c>
      <c r="V137" s="22">
        <v>45809</v>
      </c>
      <c r="W137">
        <v>90</v>
      </c>
      <c r="X137">
        <f t="shared" si="3"/>
        <v>2.6692130182223179</v>
      </c>
      <c r="Y137">
        <v>90</v>
      </c>
      <c r="Z137">
        <v>90</v>
      </c>
      <c r="AA137">
        <v>2.6692130180000002</v>
      </c>
      <c r="AB137">
        <v>2.7129965660000002</v>
      </c>
      <c r="AC137">
        <f>RSQ($AA$131:AA137,$Z$131:Z137)</f>
        <v>0.4528321416567424</v>
      </c>
    </row>
    <row r="138" spans="1:30" ht="15" x14ac:dyDescent="0.3">
      <c r="A138" s="53">
        <v>45839</v>
      </c>
      <c r="B138" s="89">
        <v>323.048</v>
      </c>
      <c r="C138" s="51">
        <v>115</v>
      </c>
      <c r="D138" s="6">
        <f t="shared" si="2"/>
        <v>2.7049023971513897</v>
      </c>
      <c r="E138" s="6">
        <v>115</v>
      </c>
      <c r="F138" s="6">
        <v>115</v>
      </c>
      <c r="G138" s="6">
        <v>2.7049023970000001</v>
      </c>
      <c r="H138" s="6">
        <v>2.8703307563</v>
      </c>
      <c r="V138" s="22">
        <v>45839</v>
      </c>
      <c r="W138">
        <v>91</v>
      </c>
      <c r="X138">
        <f t="shared" si="3"/>
        <v>2.7049023971513897</v>
      </c>
      <c r="Y138">
        <v>91</v>
      </c>
      <c r="Z138">
        <v>91</v>
      </c>
      <c r="AA138">
        <v>2.7049023970000001</v>
      </c>
      <c r="AB138">
        <v>2.7168090819000001</v>
      </c>
      <c r="AC138">
        <f>RSQ($AA$131:AA138,$Z$131:Z138)</f>
        <v>0.24156411637280464</v>
      </c>
    </row>
    <row r="139" spans="1:30" ht="15" x14ac:dyDescent="0.3">
      <c r="A139" s="52">
        <v>45870</v>
      </c>
      <c r="B139" s="85">
        <v>323.976</v>
      </c>
      <c r="C139" s="47">
        <v>116</v>
      </c>
      <c r="D139" s="21">
        <f t="shared" si="2"/>
        <v>2.9161742842984051</v>
      </c>
      <c r="E139">
        <v>116</v>
      </c>
      <c r="F139">
        <v>116</v>
      </c>
      <c r="G139">
        <v>2.9161742839999998</v>
      </c>
      <c r="H139">
        <v>2.8443812808</v>
      </c>
      <c r="V139" s="22">
        <v>45870</v>
      </c>
      <c r="W139">
        <v>92</v>
      </c>
      <c r="X139">
        <f t="shared" si="3"/>
        <v>2.9161742842984051</v>
      </c>
      <c r="Y139">
        <v>92</v>
      </c>
      <c r="Z139">
        <v>92</v>
      </c>
      <c r="AA139">
        <v>2.9161742839999998</v>
      </c>
      <c r="AB139">
        <v>2.7206215977000001</v>
      </c>
      <c r="AC139">
        <f>RSQ($AA$131:AA139,$Z$131:Z139)</f>
        <v>3.7834955700486755E-2</v>
      </c>
      <c r="AD139">
        <f>SLOPE(AA131:AA139,Z131:Z139)</f>
        <v>-1.8579574599999992E-2</v>
      </c>
    </row>
    <row r="140" spans="1:30" ht="15" x14ac:dyDescent="0.3">
      <c r="A140" s="52">
        <v>45901</v>
      </c>
      <c r="B140" s="85">
        <v>324.8</v>
      </c>
      <c r="C140" s="47">
        <v>117</v>
      </c>
      <c r="D140" s="21">
        <f t="shared" si="2"/>
        <v>3.0126767755256165</v>
      </c>
      <c r="E140">
        <v>117</v>
      </c>
      <c r="F140">
        <v>117</v>
      </c>
      <c r="G140">
        <v>3.0126767760000002</v>
      </c>
      <c r="H140">
        <v>2.8184318052999999</v>
      </c>
      <c r="V140" s="16">
        <v>45901</v>
      </c>
      <c r="W140" s="19">
        <v>93</v>
      </c>
      <c r="X140">
        <f t="shared" si="3"/>
        <v>3.0126767755256165</v>
      </c>
      <c r="Y140">
        <v>93</v>
      </c>
      <c r="Z140">
        <v>93</v>
      </c>
      <c r="AA140">
        <v>3.0126767760000002</v>
      </c>
      <c r="AB140">
        <v>2.7244341136000001</v>
      </c>
      <c r="AC140" s="19">
        <f>RSQ($AA$131:AA140,$Z$131:Z140)</f>
        <v>3.184284402989907E-3</v>
      </c>
    </row>
    <row r="141" spans="1:30" ht="15" x14ac:dyDescent="0.3">
      <c r="A141" s="52">
        <v>45931</v>
      </c>
      <c r="B141" s="80">
        <f>AVERAGE(B140,B142)</f>
        <v>324.46100000000001</v>
      </c>
      <c r="C141" s="47">
        <v>118</v>
      </c>
      <c r="D141" s="21">
        <f t="shared" si="2"/>
        <v>2.7868239647219912</v>
      </c>
      <c r="E141">
        <v>118</v>
      </c>
      <c r="F141">
        <v>118</v>
      </c>
      <c r="G141">
        <v>2.786823965</v>
      </c>
      <c r="H141">
        <v>2.7924823296999999</v>
      </c>
      <c r="V141" s="22">
        <v>45931</v>
      </c>
      <c r="W141" s="21">
        <v>94</v>
      </c>
      <c r="X141">
        <f t="shared" si="3"/>
        <v>2.7868239647219912</v>
      </c>
      <c r="Y141">
        <v>94</v>
      </c>
      <c r="Z141">
        <v>94</v>
      </c>
      <c r="AA141">
        <v>2.786823965</v>
      </c>
      <c r="AB141">
        <v>2.7282466295000001</v>
      </c>
      <c r="AC141" s="21">
        <f>RSQ($AA$131:AA141,$Z$131:Z141)</f>
        <v>9.1398400532402037E-3</v>
      </c>
    </row>
    <row r="142" spans="1:30" ht="15" x14ac:dyDescent="0.3">
      <c r="A142" s="52">
        <v>45962</v>
      </c>
      <c r="B142" s="85">
        <v>324.12200000000001</v>
      </c>
      <c r="C142" s="47">
        <v>119</v>
      </c>
      <c r="D142" s="21">
        <f t="shared" si="2"/>
        <v>2.7350844551226237</v>
      </c>
      <c r="E142">
        <v>119</v>
      </c>
      <c r="F142">
        <v>119</v>
      </c>
      <c r="G142">
        <v>2.735084455</v>
      </c>
      <c r="H142">
        <v>2.7665328541999998</v>
      </c>
      <c r="V142" s="22">
        <v>45962</v>
      </c>
      <c r="W142">
        <v>95</v>
      </c>
      <c r="X142">
        <f t="shared" si="3"/>
        <v>2.7350844551226237</v>
      </c>
      <c r="Y142">
        <v>95</v>
      </c>
      <c r="Z142">
        <v>95</v>
      </c>
      <c r="AA142">
        <v>2.735084455</v>
      </c>
      <c r="AB142">
        <v>2.7320591453</v>
      </c>
      <c r="AC142">
        <f>RSQ($AA$131:AA142,$Z$131:Z142)</f>
        <v>9.1469303756743676E-3</v>
      </c>
    </row>
    <row r="143" spans="1:30" ht="15" x14ac:dyDescent="0.3">
      <c r="A143" s="52">
        <v>45992</v>
      </c>
      <c r="B143" s="85">
        <v>324.05399999999997</v>
      </c>
      <c r="C143" s="47">
        <v>120</v>
      </c>
      <c r="D143" s="21">
        <f>100*(B143-B131)/B131</f>
        <v>2.6770805278750194</v>
      </c>
      <c r="E143">
        <v>120</v>
      </c>
      <c r="F143">
        <v>120</v>
      </c>
      <c r="G143">
        <v>2.6770805279999998</v>
      </c>
      <c r="H143">
        <v>2.7405833786999998</v>
      </c>
      <c r="V143" s="52">
        <v>45992</v>
      </c>
      <c r="W143">
        <v>96</v>
      </c>
      <c r="X143">
        <f t="shared" si="3"/>
        <v>2.6770805278750194</v>
      </c>
      <c r="Y143">
        <v>96</v>
      </c>
      <c r="Z143">
        <v>96</v>
      </c>
      <c r="AA143">
        <v>2.6770805279999998</v>
      </c>
      <c r="AB143">
        <v>2.7358716612</v>
      </c>
      <c r="AC143" s="21">
        <f>RSQ($AA$131:AA143,$Z$131:Z143)</f>
        <v>4.0152569833912834E-3</v>
      </c>
      <c r="AD143">
        <f>SLOPE(AA140:AA143,Z140:Z143)</f>
        <v>-0.1058528254000001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E916-371A-4E60-9F31-2D21FA327931}">
  <dimension ref="A1:AF142"/>
  <sheetViews>
    <sheetView topLeftCell="E123" workbookViewId="0">
      <selection activeCell="AD139" sqref="AD139"/>
    </sheetView>
  </sheetViews>
  <sheetFormatPr defaultRowHeight="13.2" x14ac:dyDescent="0.25"/>
  <cols>
    <col min="1" max="1" width="12.33203125" customWidth="1"/>
    <col min="5" max="6" width="4.5546875" bestFit="1" customWidth="1"/>
    <col min="23" max="23" width="3.5546875" bestFit="1" customWidth="1"/>
    <col min="25" max="26" width="3.5546875" bestFit="1" customWidth="1"/>
  </cols>
  <sheetData>
    <row r="1" spans="1:3" ht="15" x14ac:dyDescent="0.3">
      <c r="A1" s="79" t="s">
        <v>0</v>
      </c>
      <c r="B1" s="79"/>
      <c r="C1" s="79"/>
    </row>
    <row r="2" spans="1:3" ht="15" x14ac:dyDescent="0.3">
      <c r="A2" s="79" t="s">
        <v>747</v>
      </c>
      <c r="B2" s="79"/>
      <c r="C2" s="79"/>
    </row>
    <row r="3" spans="1:3" ht="15" x14ac:dyDescent="0.3">
      <c r="A3" s="79" t="s">
        <v>2</v>
      </c>
      <c r="B3" s="79"/>
      <c r="C3" s="79"/>
    </row>
    <row r="4" spans="1:3" ht="15" x14ac:dyDescent="0.3">
      <c r="A4" s="79" t="s">
        <v>3</v>
      </c>
      <c r="B4" s="79"/>
      <c r="C4" s="79"/>
    </row>
    <row r="5" spans="1:3" ht="15" x14ac:dyDescent="0.3">
      <c r="A5" s="79" t="s">
        <v>748</v>
      </c>
      <c r="B5" s="79"/>
      <c r="C5" s="79"/>
    </row>
    <row r="6" spans="1:3" ht="15" x14ac:dyDescent="0.3">
      <c r="A6" s="79" t="s">
        <v>904</v>
      </c>
      <c r="B6" s="79"/>
      <c r="C6" s="79"/>
    </row>
    <row r="7" spans="1:3" x14ac:dyDescent="0.25">
      <c r="A7" s="34"/>
      <c r="B7" s="34"/>
      <c r="C7" s="34"/>
    </row>
    <row r="8" spans="1:3" ht="15" x14ac:dyDescent="0.3">
      <c r="A8" s="79" t="s">
        <v>6</v>
      </c>
      <c r="B8" s="79" t="s">
        <v>422</v>
      </c>
      <c r="C8" s="79" t="s">
        <v>905</v>
      </c>
    </row>
    <row r="11" spans="1:3" ht="15" x14ac:dyDescent="0.25">
      <c r="A11" s="77" t="s">
        <v>8</v>
      </c>
      <c r="B11" s="77" t="s">
        <v>6</v>
      </c>
    </row>
    <row r="12" spans="1:3" ht="15" x14ac:dyDescent="0.3">
      <c r="A12" s="78">
        <v>42005</v>
      </c>
      <c r="B12" s="76">
        <v>233.70699999999999</v>
      </c>
    </row>
    <row r="13" spans="1:3" ht="15" x14ac:dyDescent="0.3">
      <c r="A13" s="78">
        <v>42036</v>
      </c>
      <c r="B13" s="76">
        <v>234.72200000000001</v>
      </c>
    </row>
    <row r="14" spans="1:3" ht="15" x14ac:dyDescent="0.3">
      <c r="A14" s="78">
        <v>42064</v>
      </c>
      <c r="B14" s="76">
        <v>236.119</v>
      </c>
    </row>
    <row r="15" spans="1:3" ht="15" x14ac:dyDescent="0.3">
      <c r="A15" s="78">
        <v>42095</v>
      </c>
      <c r="B15" s="76">
        <v>236.59899999999999</v>
      </c>
    </row>
    <row r="16" spans="1:3" ht="15" x14ac:dyDescent="0.3">
      <c r="A16" s="78">
        <v>42125</v>
      </c>
      <c r="B16" s="76">
        <v>237.80500000000001</v>
      </c>
    </row>
    <row r="17" spans="1:9" ht="15" x14ac:dyDescent="0.3">
      <c r="A17" s="78">
        <v>42156</v>
      </c>
      <c r="B17" s="76">
        <v>238.63800000000001</v>
      </c>
    </row>
    <row r="18" spans="1:9" ht="15" x14ac:dyDescent="0.3">
      <c r="A18" s="78">
        <v>42186</v>
      </c>
      <c r="B18" s="76">
        <v>238.654</v>
      </c>
    </row>
    <row r="19" spans="1:9" ht="15" x14ac:dyDescent="0.3">
      <c r="A19" s="78">
        <v>42217</v>
      </c>
      <c r="B19" s="76">
        <v>238.316</v>
      </c>
    </row>
    <row r="20" spans="1:9" ht="15" x14ac:dyDescent="0.3">
      <c r="A20" s="78">
        <v>42248</v>
      </c>
      <c r="B20" s="76">
        <v>237.94499999999999</v>
      </c>
    </row>
    <row r="21" spans="1:9" ht="15" x14ac:dyDescent="0.3">
      <c r="A21" s="78">
        <v>42278</v>
      </c>
      <c r="B21" s="76">
        <v>237.83799999999999</v>
      </c>
    </row>
    <row r="22" spans="1:9" ht="15" x14ac:dyDescent="0.3">
      <c r="A22" s="78">
        <v>42309</v>
      </c>
      <c r="B22" s="76">
        <v>237.33600000000001</v>
      </c>
    </row>
    <row r="23" spans="1:9" ht="15" x14ac:dyDescent="0.3">
      <c r="A23" s="78">
        <v>42339</v>
      </c>
      <c r="B23" s="76">
        <v>236.52500000000001</v>
      </c>
    </row>
    <row r="24" spans="1:9" ht="15" x14ac:dyDescent="0.3">
      <c r="A24" s="52">
        <v>42370</v>
      </c>
      <c r="B24" s="76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52">
        <v>42401</v>
      </c>
      <c r="B25" s="76">
        <v>237.11099999999999</v>
      </c>
      <c r="C25" s="47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906</v>
      </c>
    </row>
    <row r="26" spans="1:9" ht="15" x14ac:dyDescent="0.3">
      <c r="A26" s="52">
        <v>42430</v>
      </c>
      <c r="B26" s="76">
        <v>238.13200000000001</v>
      </c>
      <c r="C26" s="47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76">
        <v>239.261</v>
      </c>
      <c r="C27" s="47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76">
        <v>240.22900000000001</v>
      </c>
      <c r="C28" s="47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76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76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76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76">
        <v>241.428</v>
      </c>
      <c r="C32" s="5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76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76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76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76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76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76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76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76">
        <v>244.733</v>
      </c>
      <c r="C40" s="5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76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76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76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76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76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76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76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76">
        <v>247.86699999999999</v>
      </c>
      <c r="C48" s="5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76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512</v>
      </c>
    </row>
    <row r="50" spans="1:29" ht="15" x14ac:dyDescent="0.3">
      <c r="A50" s="52">
        <v>43160</v>
      </c>
      <c r="B50" s="76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76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76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76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76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76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76">
        <v>252.43899999999999</v>
      </c>
      <c r="C56" s="5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76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76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76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76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76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76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76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76">
        <v>256.09199999999998</v>
      </c>
      <c r="C64" s="5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76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76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76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76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76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76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76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76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76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76">
        <v>258.11500000000001</v>
      </c>
      <c r="C74" s="5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76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76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76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76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76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76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76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76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851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76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852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76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907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76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853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76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854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76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s="82" t="s">
        <v>908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76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s="82" t="s">
        <v>909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76">
        <v>271.69600000000003</v>
      </c>
      <c r="C89" s="47">
        <v>66</v>
      </c>
      <c r="D89" s="21">
        <f t="shared" ref="D89:D136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s="82" t="s">
        <v>913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76">
        <v>273.00299999999999</v>
      </c>
      <c r="C90" s="47">
        <v>67</v>
      </c>
      <c r="D90" s="21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s="82" t="s">
        <v>910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76">
        <v>273.56700000000001</v>
      </c>
      <c r="C91" s="47">
        <v>68</v>
      </c>
      <c r="D91" s="2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s="82" t="s">
        <v>911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76">
        <v>274.31</v>
      </c>
      <c r="C92" s="47">
        <v>69</v>
      </c>
      <c r="D92" s="21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76">
        <v>276.589</v>
      </c>
      <c r="C93" s="47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405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76">
        <v>277.94799999999998</v>
      </c>
      <c r="C94" s="47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I94" t="s">
        <v>407</v>
      </c>
      <c r="J94" t="s">
        <v>408</v>
      </c>
      <c r="K94" t="s">
        <v>409</v>
      </c>
      <c r="L94" t="s">
        <v>410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76">
        <v>278.80200000000002</v>
      </c>
      <c r="C95" s="47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I95" t="s">
        <v>411</v>
      </c>
      <c r="J95">
        <v>23</v>
      </c>
      <c r="K95">
        <v>504.43980423839997</v>
      </c>
      <c r="L95">
        <v>21.932165401700001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76">
        <v>281.14800000000002</v>
      </c>
      <c r="C96" s="47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I96" t="s">
        <v>412</v>
      </c>
      <c r="J96">
        <v>95</v>
      </c>
      <c r="K96">
        <v>19.701376297100001</v>
      </c>
      <c r="L96">
        <v>0.20738290840000001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s="20" t="s">
        <v>914</v>
      </c>
    </row>
    <row r="97" spans="1:32" ht="15" x14ac:dyDescent="0.3">
      <c r="A97" s="52">
        <v>44593</v>
      </c>
      <c r="B97" s="76">
        <v>283.71600000000001</v>
      </c>
      <c r="C97" s="47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I97" t="s">
        <v>413</v>
      </c>
      <c r="J97">
        <v>118</v>
      </c>
      <c r="K97">
        <v>524.14118053549998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s="20" t="s">
        <v>915</v>
      </c>
    </row>
    <row r="98" spans="1:32" ht="15" x14ac:dyDescent="0.3">
      <c r="A98" s="52">
        <v>44621</v>
      </c>
      <c r="B98" s="76">
        <v>287.50400000000002</v>
      </c>
      <c r="C98" s="47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I98" t="s">
        <v>912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s="20" t="s">
        <v>916</v>
      </c>
    </row>
    <row r="99" spans="1:32" ht="15" x14ac:dyDescent="0.3">
      <c r="A99" s="52">
        <v>44652</v>
      </c>
      <c r="B99" s="76">
        <v>289.10899999999998</v>
      </c>
      <c r="C99" s="47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s="20" t="s">
        <v>917</v>
      </c>
    </row>
    <row r="100" spans="1:32" ht="15" x14ac:dyDescent="0.3">
      <c r="A100" s="52">
        <v>44682</v>
      </c>
      <c r="B100" s="76">
        <v>292.29599999999999</v>
      </c>
      <c r="C100" s="47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K100">
        <f>1-(K96/K97)</f>
        <v>0.96241208088826058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s="20" t="s">
        <v>918</v>
      </c>
    </row>
    <row r="101" spans="1:32" ht="15" x14ac:dyDescent="0.3">
      <c r="A101" s="52">
        <v>44713</v>
      </c>
      <c r="B101" s="76">
        <v>296.31099999999998</v>
      </c>
      <c r="C101" s="47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32" ht="15" x14ac:dyDescent="0.3">
      <c r="A102" s="52">
        <v>44743</v>
      </c>
      <c r="B102" s="76">
        <v>296.27600000000001</v>
      </c>
      <c r="C102" s="47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405</v>
      </c>
    </row>
    <row r="103" spans="1:32" ht="15" x14ac:dyDescent="0.3">
      <c r="A103" s="53">
        <v>44774</v>
      </c>
      <c r="B103" s="76">
        <v>296.17099999999999</v>
      </c>
      <c r="C103" s="51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407</v>
      </c>
      <c r="AD103" t="s">
        <v>408</v>
      </c>
      <c r="AE103" t="s">
        <v>409</v>
      </c>
      <c r="AF103" t="s">
        <v>410</v>
      </c>
    </row>
    <row r="104" spans="1:32" ht="15" x14ac:dyDescent="0.3">
      <c r="A104" s="52">
        <v>44805</v>
      </c>
      <c r="B104" s="76">
        <v>296.80799999999999</v>
      </c>
      <c r="C104" s="47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411</v>
      </c>
      <c r="AD104">
        <v>17</v>
      </c>
      <c r="AE104">
        <v>29.448187519000001</v>
      </c>
      <c r="AF104">
        <v>1.7322463245999999</v>
      </c>
    </row>
    <row r="105" spans="1:32" ht="15" x14ac:dyDescent="0.3">
      <c r="A105" s="52">
        <v>44835</v>
      </c>
      <c r="B105" s="76">
        <v>298.012</v>
      </c>
      <c r="C105" s="47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412</v>
      </c>
      <c r="AD105">
        <v>77</v>
      </c>
      <c r="AE105">
        <v>6.0430098572000004</v>
      </c>
      <c r="AF105">
        <v>7.84806475E-2</v>
      </c>
    </row>
    <row r="106" spans="1:32" ht="15" x14ac:dyDescent="0.3">
      <c r="A106" s="52">
        <v>44866</v>
      </c>
      <c r="B106" s="76">
        <v>297.71100000000001</v>
      </c>
      <c r="C106" s="47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  <c r="AC106" t="s">
        <v>413</v>
      </c>
      <c r="AD106">
        <v>94</v>
      </c>
      <c r="AE106">
        <v>454.12926878659999</v>
      </c>
    </row>
    <row r="107" spans="1:32" ht="15" x14ac:dyDescent="0.3">
      <c r="A107" s="52">
        <v>44896</v>
      </c>
      <c r="B107" s="76">
        <v>296.79700000000003</v>
      </c>
      <c r="C107" s="47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919</v>
      </c>
    </row>
    <row r="108" spans="1:32" ht="15" x14ac:dyDescent="0.3">
      <c r="A108" s="52">
        <v>44927</v>
      </c>
      <c r="B108" s="76">
        <v>299.17</v>
      </c>
      <c r="C108" s="47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ht="15" x14ac:dyDescent="0.3">
      <c r="A109" s="52">
        <v>44958</v>
      </c>
      <c r="B109" s="76">
        <v>300.83999999999997</v>
      </c>
      <c r="C109" s="47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ht="15" x14ac:dyDescent="0.3">
      <c r="A110" s="52">
        <v>44986</v>
      </c>
      <c r="B110" s="76">
        <v>301.83600000000001</v>
      </c>
      <c r="C110" s="47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ht="15" x14ac:dyDescent="0.3">
      <c r="A111" s="52">
        <v>45017</v>
      </c>
      <c r="B111" s="76">
        <v>303.363</v>
      </c>
      <c r="C111" s="47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ht="15" x14ac:dyDescent="0.3">
      <c r="A112" s="52">
        <v>45047</v>
      </c>
      <c r="B112" s="76">
        <v>304.12700000000001</v>
      </c>
      <c r="C112" s="47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53">
        <v>45078</v>
      </c>
      <c r="B113" s="76">
        <v>305.10899999999998</v>
      </c>
      <c r="C113" s="51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76">
        <v>305.69099999999997</v>
      </c>
      <c r="C114" s="47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76">
        <v>307.02600000000001</v>
      </c>
      <c r="C115" s="47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76">
        <v>307.78899999999999</v>
      </c>
      <c r="C116" s="47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76">
        <v>307.67099999999999</v>
      </c>
      <c r="C117" s="47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76">
        <v>307.05099999999999</v>
      </c>
      <c r="C118" s="47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76">
        <v>306.74599999999998</v>
      </c>
      <c r="C119" s="47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76">
        <v>308.41699999999997</v>
      </c>
      <c r="C120" s="47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76">
        <v>310.32600000000002</v>
      </c>
      <c r="C121" s="47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76">
        <v>312.33199999999999</v>
      </c>
      <c r="C122" s="51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 s="6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76">
        <v>313.548</v>
      </c>
      <c r="C123" s="47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76">
        <v>314.06900000000002</v>
      </c>
      <c r="C124" s="47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76">
        <v>314.17500000000001</v>
      </c>
      <c r="C125" s="47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76">
        <v>314.54000000000002</v>
      </c>
      <c r="C126" s="47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76">
        <v>314.79599999999999</v>
      </c>
      <c r="C127" s="47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76">
        <v>315.30099999999999</v>
      </c>
      <c r="C128" s="47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30" ht="15" x14ac:dyDescent="0.3">
      <c r="A129" s="52">
        <v>45566</v>
      </c>
      <c r="B129" s="76">
        <v>315.66399999999999</v>
      </c>
      <c r="C129" s="47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30" ht="15" x14ac:dyDescent="0.3">
      <c r="A130" s="53">
        <v>45597</v>
      </c>
      <c r="B130" s="76">
        <v>315.49299999999999</v>
      </c>
      <c r="C130" s="51">
        <v>107</v>
      </c>
      <c r="D130" s="6">
        <f t="shared" si="1"/>
        <v>2.7493803960905541</v>
      </c>
      <c r="E130">
        <v>107</v>
      </c>
      <c r="F130">
        <v>107</v>
      </c>
      <c r="G130">
        <v>2.7493803959999998</v>
      </c>
      <c r="H130">
        <v>2.8867567318999998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30" ht="15" x14ac:dyDescent="0.3">
      <c r="A131" s="60">
        <v>45627</v>
      </c>
      <c r="B131" s="76">
        <v>315.60500000000002</v>
      </c>
      <c r="C131" s="61">
        <v>108</v>
      </c>
      <c r="D131" s="21">
        <f t="shared" si="1"/>
        <v>2.8880572199800612</v>
      </c>
      <c r="E131">
        <v>108</v>
      </c>
      <c r="F131">
        <v>108</v>
      </c>
      <c r="G131">
        <v>2.8880572199999999</v>
      </c>
      <c r="H131">
        <v>2.8185974280999999</v>
      </c>
      <c r="V131" s="14">
        <v>45627</v>
      </c>
      <c r="W131" s="6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2.6803229486000002</v>
      </c>
    </row>
    <row r="132" spans="1:30" ht="15" x14ac:dyDescent="0.3">
      <c r="A132" s="52">
        <v>45658</v>
      </c>
      <c r="B132" s="76">
        <v>317.67099999999999</v>
      </c>
      <c r="C132" s="47">
        <v>109</v>
      </c>
      <c r="D132" s="21">
        <f>100*(B132-B120)/B120</f>
        <v>3.000483112150115</v>
      </c>
      <c r="E132">
        <v>109</v>
      </c>
      <c r="F132">
        <v>109</v>
      </c>
      <c r="G132">
        <v>3.000483112</v>
      </c>
      <c r="H132">
        <v>2.7504381243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2.6868077886999999</v>
      </c>
    </row>
    <row r="133" spans="1:30" ht="15" x14ac:dyDescent="0.3">
      <c r="A133" s="52">
        <v>45689</v>
      </c>
      <c r="B133" s="76">
        <v>319.08199999999999</v>
      </c>
      <c r="C133" s="47">
        <v>110</v>
      </c>
      <c r="D133" s="21">
        <f t="shared" si="1"/>
        <v>2.8215489517475079</v>
      </c>
      <c r="E133">
        <v>110</v>
      </c>
      <c r="F133">
        <v>110</v>
      </c>
      <c r="G133">
        <v>2.8215489520000001</v>
      </c>
      <c r="H133">
        <v>2.6822788205000001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2.6932926288000001</v>
      </c>
    </row>
    <row r="134" spans="1:30" ht="15" x14ac:dyDescent="0.3">
      <c r="A134" s="52">
        <v>45717</v>
      </c>
      <c r="B134" s="76">
        <v>319.79899999999998</v>
      </c>
      <c r="C134" s="47">
        <v>111</v>
      </c>
      <c r="D134" s="21">
        <f t="shared" si="1"/>
        <v>2.3907252538964898</v>
      </c>
      <c r="E134">
        <v>111</v>
      </c>
      <c r="F134">
        <v>111</v>
      </c>
      <c r="G134">
        <v>2.3907252539999999</v>
      </c>
      <c r="H134">
        <v>2.6141195167000002</v>
      </c>
      <c r="I134">
        <f>RSQ($G$130:G134,$F$130:F134)</f>
        <v>0.28710055120759065</v>
      </c>
      <c r="V134" s="22">
        <v>45717</v>
      </c>
      <c r="W134">
        <v>87</v>
      </c>
      <c r="X134">
        <v>2.3907252538964898</v>
      </c>
      <c r="Y134">
        <v>87</v>
      </c>
      <c r="Z134">
        <v>87</v>
      </c>
      <c r="AA134">
        <v>2.3907252539999999</v>
      </c>
      <c r="AB134">
        <v>2.6997774688999998</v>
      </c>
      <c r="AC134">
        <f>RSQ($AA$131:AA134,$Z$131:Z134)</f>
        <v>0.65399364001503524</v>
      </c>
    </row>
    <row r="135" spans="1:30" ht="15" x14ac:dyDescent="0.3">
      <c r="A135" s="52">
        <v>45748</v>
      </c>
      <c r="B135" s="76">
        <v>320.79500000000002</v>
      </c>
      <c r="C135" s="47">
        <v>112</v>
      </c>
      <c r="D135" s="21">
        <f t="shared" si="1"/>
        <v>2.3112888616734963</v>
      </c>
      <c r="E135">
        <v>112</v>
      </c>
      <c r="F135">
        <v>112</v>
      </c>
      <c r="G135">
        <v>2.3112888620000001</v>
      </c>
      <c r="H135">
        <v>2.5459602128999999</v>
      </c>
      <c r="I135">
        <f>RSQ($G$130:G135,$F$130:F135)</f>
        <v>0.54705167476901395</v>
      </c>
      <c r="V135" s="27">
        <v>45748</v>
      </c>
      <c r="W135">
        <v>88</v>
      </c>
      <c r="X135">
        <v>2.3112888616734963</v>
      </c>
      <c r="Y135">
        <v>88</v>
      </c>
      <c r="Z135">
        <v>88</v>
      </c>
      <c r="AA135">
        <v>2.3112888620000001</v>
      </c>
      <c r="AB135">
        <v>2.706262309</v>
      </c>
      <c r="AC135">
        <f>RSQ($AA$131:AA135,$Z$131:Z135)</f>
        <v>0.80626327597970959</v>
      </c>
    </row>
    <row r="136" spans="1:30" ht="15" x14ac:dyDescent="0.3">
      <c r="A136" s="52">
        <v>45778</v>
      </c>
      <c r="B136" s="76">
        <v>321.46499999999997</v>
      </c>
      <c r="C136" s="47">
        <v>113</v>
      </c>
      <c r="D136" s="21">
        <f t="shared" si="1"/>
        <v>2.3548965354746754</v>
      </c>
      <c r="E136">
        <v>113</v>
      </c>
      <c r="F136">
        <v>113</v>
      </c>
      <c r="G136">
        <v>2.354896535</v>
      </c>
      <c r="H136">
        <v>2.4778009090999999</v>
      </c>
      <c r="I136">
        <f>RSQ($G$130:G136,$F$130:F136)</f>
        <v>0.63589442677799923</v>
      </c>
      <c r="V136" s="22">
        <v>45778</v>
      </c>
      <c r="W136">
        <v>89</v>
      </c>
      <c r="X136">
        <v>2.3548965354746754</v>
      </c>
      <c r="Y136">
        <v>89</v>
      </c>
      <c r="Z136">
        <v>89</v>
      </c>
      <c r="AA136">
        <v>2.354896535</v>
      </c>
      <c r="AB136">
        <v>2.7127471491000001</v>
      </c>
      <c r="AC136">
        <f>RSQ($AA$131:AA136,$Z$131:Z136)</f>
        <v>0.80203453563389904</v>
      </c>
    </row>
    <row r="137" spans="1:30" ht="15" x14ac:dyDescent="0.3">
      <c r="A137" s="73">
        <v>45809</v>
      </c>
      <c r="B137" s="76">
        <v>322.56099999999998</v>
      </c>
      <c r="C137" s="75">
        <v>114</v>
      </c>
      <c r="D137" s="19">
        <f t="shared" ref="D137:D142" si="2">100*(B137-B125)/B125</f>
        <v>2.6692130182223179</v>
      </c>
      <c r="E137">
        <v>114</v>
      </c>
      <c r="F137">
        <v>114</v>
      </c>
      <c r="G137">
        <v>2.6692130180000002</v>
      </c>
      <c r="H137">
        <v>2.4096416053</v>
      </c>
      <c r="I137" s="19">
        <f>RSQ($G$130:G137,$F$130:F137)</f>
        <v>0.39967593554295122</v>
      </c>
      <c r="V137" s="22">
        <v>45809</v>
      </c>
      <c r="W137">
        <v>90</v>
      </c>
      <c r="X137">
        <v>2.6692130182223179</v>
      </c>
      <c r="Y137">
        <v>90</v>
      </c>
      <c r="Z137">
        <v>90</v>
      </c>
      <c r="AA137">
        <v>2.6692130180000002</v>
      </c>
      <c r="AB137">
        <v>2.7192319891999999</v>
      </c>
      <c r="AC137">
        <f>RSQ($AA$131:AA137,$Z$131:Z137)</f>
        <v>0.4528321416567424</v>
      </c>
    </row>
    <row r="138" spans="1:30" ht="15" x14ac:dyDescent="0.3">
      <c r="A138" s="53">
        <v>45839</v>
      </c>
      <c r="B138" s="81">
        <v>323.048</v>
      </c>
      <c r="C138" s="51">
        <v>115</v>
      </c>
      <c r="D138" s="6">
        <f t="shared" si="2"/>
        <v>2.7049023971513897</v>
      </c>
      <c r="E138" s="6">
        <v>115</v>
      </c>
      <c r="F138" s="6">
        <v>115</v>
      </c>
      <c r="G138" s="6">
        <v>2.7049023970000001</v>
      </c>
      <c r="H138" s="6">
        <v>2.8449296159999999</v>
      </c>
      <c r="I138">
        <f>RSQ($G$130:G138,$F$130:F138)</f>
        <v>0.23581567582301793</v>
      </c>
      <c r="V138" s="22">
        <v>45839</v>
      </c>
      <c r="W138">
        <v>91</v>
      </c>
      <c r="X138">
        <v>2.7049023971513897</v>
      </c>
      <c r="Y138">
        <v>91</v>
      </c>
      <c r="Z138">
        <v>91</v>
      </c>
      <c r="AA138">
        <v>2.7049023970000001</v>
      </c>
      <c r="AB138">
        <v>2.7257168293</v>
      </c>
      <c r="AC138">
        <f>RSQ($AA$131:AA138,$Z$131:Z138)</f>
        <v>0.24156411637280464</v>
      </c>
    </row>
    <row r="139" spans="1:30" ht="15" x14ac:dyDescent="0.3">
      <c r="A139" s="52">
        <v>45870</v>
      </c>
      <c r="B139" s="76">
        <v>323.976</v>
      </c>
      <c r="C139" s="47">
        <v>116</v>
      </c>
      <c r="D139" s="21">
        <f t="shared" si="2"/>
        <v>2.9161742842984051</v>
      </c>
      <c r="E139">
        <v>116</v>
      </c>
      <c r="F139">
        <v>116</v>
      </c>
      <c r="G139">
        <v>2.9161742839999998</v>
      </c>
      <c r="H139">
        <v>2.8380309957000001</v>
      </c>
      <c r="I139">
        <f>RSQ($G$130:G139,$F$130:F139)</f>
        <v>4.6643680959648388E-2</v>
      </c>
      <c r="V139" s="22">
        <v>45870</v>
      </c>
      <c r="W139">
        <v>92</v>
      </c>
      <c r="X139">
        <v>2.9161742842984051</v>
      </c>
      <c r="Y139">
        <v>92</v>
      </c>
      <c r="Z139">
        <v>92</v>
      </c>
      <c r="AA139">
        <v>2.9161742839999998</v>
      </c>
      <c r="AB139">
        <v>2.7322016694000002</v>
      </c>
      <c r="AC139">
        <f>RSQ($AA$131:AA139,$Z$131:Z139)</f>
        <v>3.7834955700486755E-2</v>
      </c>
      <c r="AD139">
        <f>SLOPE(AA131:AA139,Z131:Z139)</f>
        <v>-1.8579574599999992E-2</v>
      </c>
    </row>
    <row r="140" spans="1:30" ht="15" x14ac:dyDescent="0.3">
      <c r="A140" s="52">
        <v>45901</v>
      </c>
      <c r="B140" s="76">
        <v>324.8</v>
      </c>
      <c r="C140" s="47">
        <v>117</v>
      </c>
      <c r="D140" s="21">
        <f t="shared" si="2"/>
        <v>3.0126767755256165</v>
      </c>
      <c r="E140">
        <v>117</v>
      </c>
      <c r="F140">
        <v>117</v>
      </c>
      <c r="G140">
        <v>3.0126767760000002</v>
      </c>
      <c r="H140">
        <v>2.8311323754000002</v>
      </c>
      <c r="I140">
        <f>RSQ($G$130:G140,$F$130:F140)</f>
        <v>5.6651724330747063E-4</v>
      </c>
      <c r="V140" s="16">
        <v>45901</v>
      </c>
      <c r="W140" s="19">
        <v>93</v>
      </c>
      <c r="X140" s="19">
        <v>3.0126767755256165</v>
      </c>
      <c r="Y140" s="19">
        <v>93</v>
      </c>
      <c r="Z140" s="19">
        <v>93</v>
      </c>
      <c r="AA140" s="19">
        <v>3.0126767760000002</v>
      </c>
      <c r="AB140" s="19">
        <v>2.7386865094999999</v>
      </c>
      <c r="AC140" s="19">
        <f>RSQ($AA$131:AA140,$Z$131:Z140)</f>
        <v>3.184284402989907E-3</v>
      </c>
    </row>
    <row r="141" spans="1:30" ht="15" x14ac:dyDescent="0.3">
      <c r="A141" s="52">
        <v>45931</v>
      </c>
      <c r="B141" s="80">
        <f>AVERAGE(B140,B142)</f>
        <v>324.46100000000001</v>
      </c>
      <c r="C141" s="47">
        <v>118</v>
      </c>
      <c r="D141" s="21">
        <f t="shared" si="2"/>
        <v>2.7868239647219912</v>
      </c>
      <c r="E141">
        <v>118</v>
      </c>
      <c r="F141">
        <v>118</v>
      </c>
      <c r="G141">
        <v>2.786823965</v>
      </c>
      <c r="H141">
        <v>2.8242337550999999</v>
      </c>
      <c r="I141">
        <f>RSQ($G$130:G141,$F$130:F141)</f>
        <v>4.0784536794461713E-3</v>
      </c>
      <c r="V141" s="22">
        <v>45931</v>
      </c>
      <c r="W141" s="21">
        <v>94</v>
      </c>
      <c r="X141" s="21">
        <v>2.7868239647219912</v>
      </c>
      <c r="Y141" s="21">
        <v>94</v>
      </c>
      <c r="Z141" s="21">
        <v>94</v>
      </c>
      <c r="AA141" s="21">
        <v>2.786823965</v>
      </c>
      <c r="AB141" s="21">
        <v>2.7451713496000001</v>
      </c>
      <c r="AC141" s="21">
        <f>RSQ($AA$131:AA141,$Z$131:Z141)</f>
        <v>9.1398400532402037E-3</v>
      </c>
    </row>
    <row r="142" spans="1:30" ht="15" x14ac:dyDescent="0.3">
      <c r="A142" s="52">
        <v>45962</v>
      </c>
      <c r="B142" s="76">
        <v>324.12200000000001</v>
      </c>
      <c r="C142" s="47">
        <v>119</v>
      </c>
      <c r="D142" s="21">
        <f t="shared" si="2"/>
        <v>2.7350844551226237</v>
      </c>
      <c r="E142">
        <v>119</v>
      </c>
      <c r="F142">
        <v>119</v>
      </c>
      <c r="G142">
        <v>2.735084455</v>
      </c>
      <c r="H142">
        <v>2.8173351348</v>
      </c>
      <c r="I142">
        <f>RSQ($G$130:G142,$F$130:F142)</f>
        <v>4.4100506322465264E-3</v>
      </c>
      <c r="V142" s="22">
        <v>45962</v>
      </c>
      <c r="W142">
        <v>95</v>
      </c>
      <c r="X142">
        <v>2.7350844551226237</v>
      </c>
      <c r="Y142">
        <v>95</v>
      </c>
      <c r="Z142">
        <v>95</v>
      </c>
      <c r="AA142">
        <v>2.735084455</v>
      </c>
      <c r="AB142">
        <v>2.7516561896999998</v>
      </c>
      <c r="AC142">
        <f>RSQ($AA$131:AA142,$Z$131:Z142)</f>
        <v>9.1469303756743676E-3</v>
      </c>
      <c r="AD142">
        <f>SLOPE(AA140:AA142,Z140:Z142)</f>
        <v>-0.1387961605000001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4AF-7B61-4D84-8BC3-0F7A21BE2836}">
  <dimension ref="A11:AF140"/>
  <sheetViews>
    <sheetView topLeftCell="A105" workbookViewId="0">
      <selection activeCell="Q136" sqref="Q136"/>
    </sheetView>
  </sheetViews>
  <sheetFormatPr defaultRowHeight="13.2" x14ac:dyDescent="0.25"/>
  <cols>
    <col min="1" max="1" width="13.109375" customWidth="1"/>
  </cols>
  <sheetData>
    <row r="11" spans="1:2" ht="15" x14ac:dyDescent="0.25">
      <c r="A11" s="71" t="s">
        <v>8</v>
      </c>
      <c r="B11" s="71" t="s">
        <v>6</v>
      </c>
    </row>
    <row r="12" spans="1:2" ht="15" x14ac:dyDescent="0.3">
      <c r="A12" s="72">
        <v>42005</v>
      </c>
      <c r="B12" s="70">
        <v>233.70699999999999</v>
      </c>
    </row>
    <row r="13" spans="1:2" ht="15" x14ac:dyDescent="0.3">
      <c r="A13" s="72">
        <v>42036</v>
      </c>
      <c r="B13" s="70">
        <v>234.72200000000001</v>
      </c>
    </row>
    <row r="14" spans="1:2" ht="15" x14ac:dyDescent="0.3">
      <c r="A14" s="72">
        <v>42064</v>
      </c>
      <c r="B14" s="70">
        <v>236.119</v>
      </c>
    </row>
    <row r="15" spans="1:2" ht="15" x14ac:dyDescent="0.3">
      <c r="A15" s="72">
        <v>42095</v>
      </c>
      <c r="B15" s="70">
        <v>236.59899999999999</v>
      </c>
    </row>
    <row r="16" spans="1:2" ht="15" x14ac:dyDescent="0.3">
      <c r="A16" s="72">
        <v>42125</v>
      </c>
      <c r="B16" s="70">
        <v>237.80500000000001</v>
      </c>
    </row>
    <row r="17" spans="1:9" ht="15" x14ac:dyDescent="0.3">
      <c r="A17" s="72">
        <v>42156</v>
      </c>
      <c r="B17" s="70">
        <v>238.63800000000001</v>
      </c>
    </row>
    <row r="18" spans="1:9" ht="15" x14ac:dyDescent="0.3">
      <c r="A18" s="72">
        <v>42186</v>
      </c>
      <c r="B18" s="70">
        <v>238.654</v>
      </c>
    </row>
    <row r="19" spans="1:9" ht="15" x14ac:dyDescent="0.3">
      <c r="A19" s="72">
        <v>42217</v>
      </c>
      <c r="B19" s="70">
        <v>238.316</v>
      </c>
    </row>
    <row r="20" spans="1:9" ht="15" x14ac:dyDescent="0.3">
      <c r="A20" s="72">
        <v>42248</v>
      </c>
      <c r="B20" s="70">
        <v>237.94499999999999</v>
      </c>
    </row>
    <row r="21" spans="1:9" ht="15" x14ac:dyDescent="0.3">
      <c r="A21" s="72">
        <v>42278</v>
      </c>
      <c r="B21" s="70">
        <v>237.83799999999999</v>
      </c>
    </row>
    <row r="22" spans="1:9" ht="15" x14ac:dyDescent="0.3">
      <c r="A22" s="72">
        <v>42309</v>
      </c>
      <c r="B22" s="70">
        <v>237.33600000000001</v>
      </c>
    </row>
    <row r="23" spans="1:9" ht="15" x14ac:dyDescent="0.3">
      <c r="A23" s="72">
        <v>42339</v>
      </c>
      <c r="B23" s="70">
        <v>236.52500000000001</v>
      </c>
    </row>
    <row r="24" spans="1:9" ht="15" x14ac:dyDescent="0.3">
      <c r="A24" s="52">
        <v>42370</v>
      </c>
      <c r="B24" s="70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52">
        <v>42401</v>
      </c>
      <c r="B25" s="70">
        <v>237.11099999999999</v>
      </c>
      <c r="C25" s="47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891</v>
      </c>
    </row>
    <row r="26" spans="1:9" ht="15" x14ac:dyDescent="0.3">
      <c r="A26" s="52">
        <v>42430</v>
      </c>
      <c r="B26" s="70">
        <v>238.13200000000001</v>
      </c>
      <c r="C26" s="47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70">
        <v>239.261</v>
      </c>
      <c r="C27" s="47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70">
        <v>240.22900000000001</v>
      </c>
      <c r="C28" s="47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70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70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70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70">
        <v>241.428</v>
      </c>
      <c r="C32" s="5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70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70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70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70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70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70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70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70">
        <v>244.733</v>
      </c>
      <c r="C40" s="5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70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70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70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70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70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70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70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70">
        <v>247.86699999999999</v>
      </c>
      <c r="C48" s="5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70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489</v>
      </c>
    </row>
    <row r="50" spans="1:29" ht="15" x14ac:dyDescent="0.3">
      <c r="A50" s="52">
        <v>43160</v>
      </c>
      <c r="B50" s="70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70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70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70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70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70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70">
        <v>252.43899999999999</v>
      </c>
      <c r="C56" s="5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70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70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70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70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70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70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70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70">
        <v>256.09199999999998</v>
      </c>
      <c r="C64" s="5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70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70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70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70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70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70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70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70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70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70">
        <v>258.11500000000001</v>
      </c>
      <c r="C74" s="5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70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70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70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70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70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70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70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70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892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70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893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70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897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70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894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70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895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70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70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405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70">
        <v>271.69600000000003</v>
      </c>
      <c r="C89" s="47">
        <v>66</v>
      </c>
      <c r="D89" s="21">
        <f t="shared" ref="D89:D136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407</v>
      </c>
      <c r="J89" t="s">
        <v>408</v>
      </c>
      <c r="K89" t="s">
        <v>409</v>
      </c>
      <c r="L89" t="s">
        <v>410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70">
        <v>273.00299999999999</v>
      </c>
      <c r="C90" s="47">
        <v>67</v>
      </c>
      <c r="D90" s="21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411</v>
      </c>
      <c r="J90">
        <v>21</v>
      </c>
      <c r="K90">
        <v>503.85181803789999</v>
      </c>
      <c r="L90">
        <v>23.992943716100001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70">
        <v>273.56700000000001</v>
      </c>
      <c r="C91" s="47">
        <v>68</v>
      </c>
      <c r="D91" s="2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412</v>
      </c>
      <c r="J91">
        <v>95</v>
      </c>
      <c r="K91">
        <v>19.993982254500001</v>
      </c>
      <c r="L91">
        <v>0.21046297110000001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70">
        <v>274.31</v>
      </c>
      <c r="C92" s="47">
        <v>69</v>
      </c>
      <c r="D92" s="21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I92" t="s">
        <v>413</v>
      </c>
      <c r="J92">
        <v>116</v>
      </c>
      <c r="K92">
        <v>523.84580029239999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70">
        <v>276.589</v>
      </c>
      <c r="C93" s="47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896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70">
        <v>277.94799999999998</v>
      </c>
      <c r="C94" s="47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70">
        <v>278.80200000000002</v>
      </c>
      <c r="C95" s="47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K95">
        <f>1-(K91/K92)</f>
        <v>0.96183231354849119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70">
        <v>281.14800000000002</v>
      </c>
      <c r="C96" s="47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898</v>
      </c>
    </row>
    <row r="97" spans="1:32" ht="15" x14ac:dyDescent="0.3">
      <c r="A97" s="52">
        <v>44593</v>
      </c>
      <c r="B97" s="70">
        <v>283.71600000000001</v>
      </c>
      <c r="C97" s="47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899</v>
      </c>
    </row>
    <row r="98" spans="1:32" ht="15" x14ac:dyDescent="0.3">
      <c r="A98" s="52">
        <v>44621</v>
      </c>
      <c r="B98" s="70">
        <v>287.50400000000002</v>
      </c>
      <c r="C98" s="47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900</v>
      </c>
    </row>
    <row r="99" spans="1:32" ht="15" x14ac:dyDescent="0.3">
      <c r="A99" s="52">
        <v>44652</v>
      </c>
      <c r="B99" s="70">
        <v>289.10899999999998</v>
      </c>
      <c r="C99" s="47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901</v>
      </c>
    </row>
    <row r="100" spans="1:32" ht="15" x14ac:dyDescent="0.3">
      <c r="A100" s="52">
        <v>44682</v>
      </c>
      <c r="B100" s="70">
        <v>292.29599999999999</v>
      </c>
      <c r="C100" s="47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902</v>
      </c>
    </row>
    <row r="101" spans="1:32" ht="15" x14ac:dyDescent="0.3">
      <c r="A101" s="52">
        <v>44713</v>
      </c>
      <c r="B101" s="70">
        <v>296.31099999999998</v>
      </c>
      <c r="C101" s="47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32" ht="15" x14ac:dyDescent="0.3">
      <c r="A102" s="52">
        <v>44743</v>
      </c>
      <c r="B102" s="70">
        <v>296.27600000000001</v>
      </c>
      <c r="C102" s="47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405</v>
      </c>
    </row>
    <row r="103" spans="1:32" ht="15" x14ac:dyDescent="0.3">
      <c r="A103" s="53">
        <v>44774</v>
      </c>
      <c r="B103" s="70">
        <v>296.17099999999999</v>
      </c>
      <c r="C103" s="51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407</v>
      </c>
      <c r="AD103" t="s">
        <v>408</v>
      </c>
      <c r="AE103" t="s">
        <v>409</v>
      </c>
      <c r="AF103" t="s">
        <v>410</v>
      </c>
    </row>
    <row r="104" spans="1:32" ht="15" x14ac:dyDescent="0.3">
      <c r="A104" s="52">
        <v>44805</v>
      </c>
      <c r="B104" s="70">
        <v>296.80799999999999</v>
      </c>
      <c r="C104" s="47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411</v>
      </c>
      <c r="AD104">
        <v>17</v>
      </c>
      <c r="AE104">
        <v>34.529053746199999</v>
      </c>
      <c r="AF104">
        <v>2.0311208085999999</v>
      </c>
    </row>
    <row r="105" spans="1:32" ht="15" x14ac:dyDescent="0.3">
      <c r="A105" s="52">
        <v>44835</v>
      </c>
      <c r="B105" s="70">
        <v>298.012</v>
      </c>
      <c r="C105" s="47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412</v>
      </c>
      <c r="AD105">
        <v>75</v>
      </c>
      <c r="AE105">
        <v>6.0407588266000003</v>
      </c>
      <c r="AF105">
        <v>8.0543451000000002E-2</v>
      </c>
    </row>
    <row r="106" spans="1:32" ht="15" x14ac:dyDescent="0.3">
      <c r="A106" s="52">
        <v>44866</v>
      </c>
      <c r="B106" s="70">
        <v>297.71100000000001</v>
      </c>
      <c r="C106" s="47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  <c r="AC106" t="s">
        <v>413</v>
      </c>
      <c r="AD106">
        <v>92</v>
      </c>
      <c r="AE106">
        <v>452.99369206530002</v>
      </c>
    </row>
    <row r="107" spans="1:32" ht="15" x14ac:dyDescent="0.3">
      <c r="A107" s="52">
        <v>44896</v>
      </c>
      <c r="B107" s="70">
        <v>296.79700000000003</v>
      </c>
      <c r="C107" s="47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903</v>
      </c>
    </row>
    <row r="108" spans="1:32" ht="15" x14ac:dyDescent="0.3">
      <c r="A108" s="52">
        <v>44927</v>
      </c>
      <c r="B108" s="70">
        <v>299.17</v>
      </c>
      <c r="C108" s="47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ht="15" x14ac:dyDescent="0.3">
      <c r="A109" s="52">
        <v>44958</v>
      </c>
      <c r="B109" s="70">
        <v>300.83999999999997</v>
      </c>
      <c r="C109" s="47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ht="15" x14ac:dyDescent="0.3">
      <c r="A110" s="52">
        <v>44986</v>
      </c>
      <c r="B110" s="70">
        <v>301.83600000000001</v>
      </c>
      <c r="C110" s="47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ht="15" x14ac:dyDescent="0.3">
      <c r="A111" s="52">
        <v>45017</v>
      </c>
      <c r="B111" s="70">
        <v>303.363</v>
      </c>
      <c r="C111" s="47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ht="15" x14ac:dyDescent="0.3">
      <c r="A112" s="52">
        <v>45047</v>
      </c>
      <c r="B112" s="70">
        <v>304.12700000000001</v>
      </c>
      <c r="C112" s="47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53">
        <v>45078</v>
      </c>
      <c r="B113" s="70">
        <v>305.10899999999998</v>
      </c>
      <c r="C113" s="51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70">
        <v>305.69099999999997</v>
      </c>
      <c r="C114" s="47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70">
        <v>307.02600000000001</v>
      </c>
      <c r="C115" s="47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70">
        <v>307.78899999999999</v>
      </c>
      <c r="C116" s="47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70">
        <v>307.67099999999999</v>
      </c>
      <c r="C117" s="47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70">
        <v>307.05099999999999</v>
      </c>
      <c r="C118" s="47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70">
        <v>306.74599999999998</v>
      </c>
      <c r="C119" s="47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70">
        <v>308.41699999999997</v>
      </c>
      <c r="C120" s="47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70">
        <v>310.32600000000002</v>
      </c>
      <c r="C121" s="47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70">
        <v>312.33199999999999</v>
      </c>
      <c r="C122" s="51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 s="6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70">
        <v>313.548</v>
      </c>
      <c r="C123" s="47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70">
        <v>314.06900000000002</v>
      </c>
      <c r="C124" s="47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70">
        <v>314.17500000000001</v>
      </c>
      <c r="C125" s="47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70">
        <v>314.54000000000002</v>
      </c>
      <c r="C126" s="47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70">
        <v>314.79599999999999</v>
      </c>
      <c r="C127" s="47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70">
        <v>315.30099999999999</v>
      </c>
      <c r="C128" s="47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9" ht="15" x14ac:dyDescent="0.3">
      <c r="A129" s="52">
        <v>45566</v>
      </c>
      <c r="B129" s="70">
        <v>315.66399999999999</v>
      </c>
      <c r="C129" s="47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9" ht="15" x14ac:dyDescent="0.3">
      <c r="A130" s="53">
        <v>45597</v>
      </c>
      <c r="B130" s="70">
        <v>315.49299999999999</v>
      </c>
      <c r="C130" s="51">
        <v>107</v>
      </c>
      <c r="D130" s="6">
        <f t="shared" si="1"/>
        <v>2.7493803960905541</v>
      </c>
      <c r="E130">
        <v>107</v>
      </c>
      <c r="F130">
        <v>107</v>
      </c>
      <c r="G130">
        <v>2.7493803959999998</v>
      </c>
      <c r="H130">
        <v>2.7016811904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9" ht="15" x14ac:dyDescent="0.3">
      <c r="A131" s="60">
        <v>45627</v>
      </c>
      <c r="B131" s="70">
        <v>315.60500000000002</v>
      </c>
      <c r="C131" s="61">
        <v>108</v>
      </c>
      <c r="D131" s="21">
        <f t="shared" si="1"/>
        <v>2.8880572199800612</v>
      </c>
      <c r="E131">
        <v>108</v>
      </c>
      <c r="F131">
        <v>108</v>
      </c>
      <c r="G131">
        <v>2.8880572199999999</v>
      </c>
      <c r="H131">
        <v>2.7035148942</v>
      </c>
      <c r="V131" s="14">
        <v>45627</v>
      </c>
      <c r="W131" s="6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2.6844352119999999</v>
      </c>
    </row>
    <row r="132" spans="1:29" ht="15" x14ac:dyDescent="0.3">
      <c r="A132" s="52">
        <v>45658</v>
      </c>
      <c r="B132" s="70">
        <v>317.67099999999999</v>
      </c>
      <c r="C132" s="47">
        <v>109</v>
      </c>
      <c r="D132" s="21">
        <f>100*(B132-B120)/B120</f>
        <v>3.000483112150115</v>
      </c>
      <c r="E132">
        <v>109</v>
      </c>
      <c r="F132">
        <v>109</v>
      </c>
      <c r="G132">
        <v>3.000483112</v>
      </c>
      <c r="H132">
        <v>2.7053485981000001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2.6894488629</v>
      </c>
    </row>
    <row r="133" spans="1:29" ht="15" x14ac:dyDescent="0.3">
      <c r="A133" s="52">
        <v>45689</v>
      </c>
      <c r="B133" s="70">
        <v>319.08199999999999</v>
      </c>
      <c r="C133" s="47">
        <v>110</v>
      </c>
      <c r="D133" s="21">
        <f t="shared" si="1"/>
        <v>2.8215489517475079</v>
      </c>
      <c r="E133">
        <v>110</v>
      </c>
      <c r="F133">
        <v>110</v>
      </c>
      <c r="G133">
        <v>2.8215489520000001</v>
      </c>
      <c r="H133">
        <v>2.7071823019000001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2.6944625138</v>
      </c>
    </row>
    <row r="134" spans="1:29" ht="15" x14ac:dyDescent="0.3">
      <c r="A134" s="52">
        <v>45717</v>
      </c>
      <c r="B134" s="70">
        <v>319.79899999999998</v>
      </c>
      <c r="C134" s="47">
        <v>111</v>
      </c>
      <c r="D134" s="21">
        <f t="shared" si="1"/>
        <v>2.3907252538964898</v>
      </c>
      <c r="E134">
        <v>111</v>
      </c>
      <c r="F134">
        <v>111</v>
      </c>
      <c r="G134">
        <v>2.3907252539999999</v>
      </c>
      <c r="H134">
        <v>2.7090160058000001</v>
      </c>
      <c r="I134">
        <f>RSQ($G$130:G134,$F$130:F134)</f>
        <v>0.28710055120759065</v>
      </c>
      <c r="V134" s="22">
        <v>45717</v>
      </c>
      <c r="W134">
        <v>87</v>
      </c>
      <c r="X134">
        <v>2.3907252538964898</v>
      </c>
      <c r="Y134">
        <v>87</v>
      </c>
      <c r="Z134">
        <v>87</v>
      </c>
      <c r="AA134">
        <v>2.3907252539999999</v>
      </c>
      <c r="AB134">
        <v>2.6994761647000001</v>
      </c>
      <c r="AC134">
        <f>RSQ($AA$131:AA134,$Z$131:Z134)</f>
        <v>0.65399364001503524</v>
      </c>
    </row>
    <row r="135" spans="1:29" ht="15" x14ac:dyDescent="0.3">
      <c r="A135" s="52">
        <v>45748</v>
      </c>
      <c r="B135" s="70">
        <v>320.79500000000002</v>
      </c>
      <c r="C135" s="47">
        <v>112</v>
      </c>
      <c r="D135" s="21">
        <f t="shared" si="1"/>
        <v>2.3112888616734963</v>
      </c>
      <c r="E135">
        <v>112</v>
      </c>
      <c r="F135">
        <v>112</v>
      </c>
      <c r="G135">
        <v>2.3112888620000001</v>
      </c>
      <c r="H135">
        <v>2.7108497096000002</v>
      </c>
      <c r="I135">
        <f>RSQ($G$130:G135,$F$130:F135)</f>
        <v>0.54705167476901395</v>
      </c>
      <c r="V135" s="27">
        <v>45748</v>
      </c>
      <c r="W135">
        <v>88</v>
      </c>
      <c r="X135">
        <v>2.3112888616734963</v>
      </c>
      <c r="Y135">
        <v>88</v>
      </c>
      <c r="Z135">
        <v>88</v>
      </c>
      <c r="AA135">
        <v>2.3112888620000001</v>
      </c>
      <c r="AB135">
        <v>2.7044898156000001</v>
      </c>
      <c r="AC135">
        <f>RSQ($AA$131:AA135,$Z$131:Z135)</f>
        <v>0.80626327597970959</v>
      </c>
    </row>
    <row r="136" spans="1:29" ht="15" x14ac:dyDescent="0.3">
      <c r="A136" s="52">
        <v>45778</v>
      </c>
      <c r="B136" s="70">
        <v>321.46499999999997</v>
      </c>
      <c r="C136" s="47">
        <v>113</v>
      </c>
      <c r="D136" s="21">
        <f t="shared" si="1"/>
        <v>2.3548965354746754</v>
      </c>
      <c r="E136">
        <v>113</v>
      </c>
      <c r="F136">
        <v>113</v>
      </c>
      <c r="G136">
        <v>2.354896535</v>
      </c>
      <c r="H136">
        <v>2.7126834135000002</v>
      </c>
      <c r="I136">
        <f>RSQ($G$130:G136,$F$130:F136)</f>
        <v>0.63589442677799923</v>
      </c>
      <c r="V136" s="22">
        <v>45778</v>
      </c>
      <c r="W136">
        <v>89</v>
      </c>
      <c r="X136">
        <v>2.3548965354746754</v>
      </c>
      <c r="Y136">
        <v>89</v>
      </c>
      <c r="Z136">
        <v>89</v>
      </c>
      <c r="AA136">
        <v>2.354896535</v>
      </c>
      <c r="AB136">
        <v>2.7095034664000002</v>
      </c>
      <c r="AC136">
        <f>RSQ($AA$131:AA136,$Z$131:Z136)</f>
        <v>0.80203453563389904</v>
      </c>
    </row>
    <row r="137" spans="1:29" ht="15" x14ac:dyDescent="0.3">
      <c r="A137" s="73">
        <v>45809</v>
      </c>
      <c r="B137" s="74">
        <v>322.56099999999998</v>
      </c>
      <c r="C137" s="75">
        <v>114</v>
      </c>
      <c r="D137" s="19">
        <f>100*(B137-B125)/B125</f>
        <v>2.6692130182223179</v>
      </c>
      <c r="E137" s="19">
        <v>114</v>
      </c>
      <c r="F137" s="19">
        <v>114</v>
      </c>
      <c r="G137" s="19">
        <v>2.6692130180000002</v>
      </c>
      <c r="H137" s="19">
        <v>2.7145171172999998</v>
      </c>
      <c r="I137" s="19">
        <f>RSQ($G$130:G137,$F$130:F137)</f>
        <v>0.39967593554295122</v>
      </c>
      <c r="V137" s="22">
        <v>45809</v>
      </c>
      <c r="W137">
        <v>90</v>
      </c>
      <c r="X137">
        <v>2.6692130182223179</v>
      </c>
      <c r="Y137">
        <v>90</v>
      </c>
      <c r="Z137">
        <v>90</v>
      </c>
      <c r="AA137">
        <v>2.6692130180000002</v>
      </c>
      <c r="AB137">
        <v>2.7145171172999998</v>
      </c>
      <c r="AC137">
        <f>RSQ($AA$131:AA137,$Z$131:Z137)</f>
        <v>0.4528321416567424</v>
      </c>
    </row>
    <row r="138" spans="1:29" ht="15" x14ac:dyDescent="0.3">
      <c r="A138" s="52">
        <v>45839</v>
      </c>
      <c r="B138" s="70">
        <v>323.048</v>
      </c>
      <c r="C138" s="47">
        <v>115</v>
      </c>
      <c r="D138" s="21">
        <f>100*(B138-B126)/B126</f>
        <v>2.7049023971513897</v>
      </c>
      <c r="E138">
        <v>115</v>
      </c>
      <c r="F138">
        <v>115</v>
      </c>
      <c r="G138">
        <v>2.7049023970000001</v>
      </c>
      <c r="H138">
        <v>2.7163508211999998</v>
      </c>
      <c r="I138">
        <f>RSQ($G$130:G138,$F$130:F138)</f>
        <v>0.23581567582301793</v>
      </c>
      <c r="V138" s="22">
        <v>45839</v>
      </c>
      <c r="W138">
        <v>91</v>
      </c>
      <c r="X138">
        <v>2.7049023971513897</v>
      </c>
      <c r="Y138">
        <v>91</v>
      </c>
      <c r="Z138">
        <v>91</v>
      </c>
      <c r="AA138">
        <v>2.7049023970000001</v>
      </c>
      <c r="AB138">
        <v>2.7195307681999998</v>
      </c>
      <c r="AC138">
        <f>RSQ($AA$131:AA138,$Z$131:Z138)</f>
        <v>0.24156411637280464</v>
      </c>
    </row>
    <row r="139" spans="1:29" ht="15" x14ac:dyDescent="0.3">
      <c r="A139" s="52">
        <v>45870</v>
      </c>
      <c r="B139" s="70">
        <v>323.976</v>
      </c>
      <c r="C139" s="47">
        <v>116</v>
      </c>
      <c r="D139" s="21">
        <f>100*(B139-B127)/B127</f>
        <v>2.9161742842984051</v>
      </c>
      <c r="E139">
        <v>116</v>
      </c>
      <c r="F139">
        <v>116</v>
      </c>
      <c r="G139">
        <v>2.9161742839999998</v>
      </c>
      <c r="H139">
        <v>2.7181845250999999</v>
      </c>
      <c r="I139">
        <f>RSQ($G$130:G139,$F$130:F139)</f>
        <v>4.6643680959648388E-2</v>
      </c>
      <c r="V139" s="22">
        <v>45870</v>
      </c>
      <c r="W139">
        <v>92</v>
      </c>
      <c r="X139">
        <v>2.9161742842984051</v>
      </c>
      <c r="Y139">
        <v>92</v>
      </c>
      <c r="Z139">
        <v>92</v>
      </c>
      <c r="AA139">
        <v>2.9161742839999998</v>
      </c>
      <c r="AB139">
        <v>2.7245444190999999</v>
      </c>
      <c r="AC139">
        <f>RSQ($AA$131:AA139,$Z$131:Z139)</f>
        <v>3.7834955700486755E-2</v>
      </c>
    </row>
    <row r="140" spans="1:29" ht="15" x14ac:dyDescent="0.3">
      <c r="A140" s="52">
        <v>45901</v>
      </c>
      <c r="B140" s="70">
        <v>324.8</v>
      </c>
      <c r="C140" s="47">
        <v>117</v>
      </c>
      <c r="D140" s="21">
        <f>100*(B140-B128)/B128</f>
        <v>3.0126767755256165</v>
      </c>
      <c r="E140">
        <v>117</v>
      </c>
      <c r="F140">
        <v>117</v>
      </c>
      <c r="G140">
        <v>3.0126767760000002</v>
      </c>
      <c r="H140">
        <v>2.7200182288999999</v>
      </c>
      <c r="I140">
        <f>RSQ($G$130:G140,$F$130:F140)</f>
        <v>5.6651724330747063E-4</v>
      </c>
      <c r="V140" s="16">
        <v>45901</v>
      </c>
      <c r="W140" s="19">
        <v>93</v>
      </c>
      <c r="X140" s="19">
        <v>3.0126767755256165</v>
      </c>
      <c r="Y140" s="19">
        <v>93</v>
      </c>
      <c r="Z140" s="19">
        <v>93</v>
      </c>
      <c r="AA140" s="19">
        <v>3.0126767760000002</v>
      </c>
      <c r="AB140" s="19">
        <v>2.7295580699999999</v>
      </c>
      <c r="AC140" s="19">
        <f>RSQ($AA$131:AA140,$Z$131:Z140)</f>
        <v>3.184284402989907E-3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7632-5582-4CD8-9EA9-FC1AAC551201}">
  <dimension ref="A1:AF139"/>
  <sheetViews>
    <sheetView topLeftCell="T105" workbookViewId="0">
      <selection activeCell="AC117" sqref="AC117"/>
    </sheetView>
  </sheetViews>
  <sheetFormatPr defaultRowHeight="13.2" x14ac:dyDescent="0.25"/>
  <cols>
    <col min="1" max="1" width="10.88671875" customWidth="1"/>
    <col min="3" max="3" width="3.88671875" customWidth="1"/>
    <col min="5" max="6" width="4.5546875" bestFit="1" customWidth="1"/>
  </cols>
  <sheetData>
    <row r="1" spans="1:3" ht="15" x14ac:dyDescent="0.3">
      <c r="A1" s="66" t="s">
        <v>0</v>
      </c>
      <c r="B1" s="66"/>
      <c r="C1" s="66"/>
    </row>
    <row r="2" spans="1:3" ht="15" x14ac:dyDescent="0.3">
      <c r="A2" s="66" t="s">
        <v>747</v>
      </c>
      <c r="B2" s="66"/>
      <c r="C2" s="66"/>
    </row>
    <row r="3" spans="1:3" ht="15" x14ac:dyDescent="0.3">
      <c r="A3" s="66" t="s">
        <v>2</v>
      </c>
      <c r="B3" s="66"/>
      <c r="C3" s="66"/>
    </row>
    <row r="4" spans="1:3" ht="15" x14ac:dyDescent="0.3">
      <c r="A4" s="66" t="s">
        <v>3</v>
      </c>
      <c r="B4" s="66"/>
      <c r="C4" s="66"/>
    </row>
    <row r="5" spans="1:3" ht="15" x14ac:dyDescent="0.3">
      <c r="A5" s="66" t="s">
        <v>748</v>
      </c>
      <c r="B5" s="66"/>
      <c r="C5" s="66"/>
    </row>
    <row r="6" spans="1:3" ht="15" x14ac:dyDescent="0.3">
      <c r="A6" s="66" t="s">
        <v>876</v>
      </c>
      <c r="B6" s="66"/>
      <c r="C6" s="66"/>
    </row>
    <row r="7" spans="1:3" x14ac:dyDescent="0.25">
      <c r="A7" s="34"/>
      <c r="B7" s="34"/>
      <c r="C7" s="34"/>
    </row>
    <row r="8" spans="1:3" ht="15" x14ac:dyDescent="0.3">
      <c r="A8" s="66" t="s">
        <v>6</v>
      </c>
      <c r="B8" s="66" t="s">
        <v>422</v>
      </c>
      <c r="C8" s="66" t="s">
        <v>877</v>
      </c>
    </row>
    <row r="11" spans="1:3" ht="15" x14ac:dyDescent="0.25">
      <c r="A11" s="68" t="s">
        <v>8</v>
      </c>
      <c r="B11" s="68" t="s">
        <v>6</v>
      </c>
    </row>
    <row r="12" spans="1:3" ht="15" x14ac:dyDescent="0.3">
      <c r="A12" s="69">
        <v>42005</v>
      </c>
      <c r="B12" s="67">
        <v>233.70699999999999</v>
      </c>
    </row>
    <row r="13" spans="1:3" ht="15" x14ac:dyDescent="0.3">
      <c r="A13" s="69">
        <v>42036</v>
      </c>
      <c r="B13" s="67">
        <v>234.72200000000001</v>
      </c>
    </row>
    <row r="14" spans="1:3" ht="15" x14ac:dyDescent="0.3">
      <c r="A14" s="69">
        <v>42064</v>
      </c>
      <c r="B14" s="67">
        <v>236.119</v>
      </c>
    </row>
    <row r="15" spans="1:3" ht="15" x14ac:dyDescent="0.3">
      <c r="A15" s="69">
        <v>42095</v>
      </c>
      <c r="B15" s="67">
        <v>236.59899999999999</v>
      </c>
    </row>
    <row r="16" spans="1:3" ht="15" x14ac:dyDescent="0.3">
      <c r="A16" s="69">
        <v>42125</v>
      </c>
      <c r="B16" s="67">
        <v>237.80500000000001</v>
      </c>
    </row>
    <row r="17" spans="1:9" ht="15" x14ac:dyDescent="0.3">
      <c r="A17" s="69">
        <v>42156</v>
      </c>
      <c r="B17" s="67">
        <v>238.63800000000001</v>
      </c>
    </row>
    <row r="18" spans="1:9" ht="15" x14ac:dyDescent="0.3">
      <c r="A18" s="69">
        <v>42186</v>
      </c>
      <c r="B18" s="67">
        <v>238.654</v>
      </c>
    </row>
    <row r="19" spans="1:9" ht="15" x14ac:dyDescent="0.3">
      <c r="A19" s="69">
        <v>42217</v>
      </c>
      <c r="B19" s="67">
        <v>238.316</v>
      </c>
    </row>
    <row r="20" spans="1:9" ht="15" x14ac:dyDescent="0.3">
      <c r="A20" s="69">
        <v>42248</v>
      </c>
      <c r="B20" s="67">
        <v>237.94499999999999</v>
      </c>
    </row>
    <row r="21" spans="1:9" ht="15" x14ac:dyDescent="0.3">
      <c r="A21" s="69">
        <v>42278</v>
      </c>
      <c r="B21" s="67">
        <v>237.83799999999999</v>
      </c>
    </row>
    <row r="22" spans="1:9" ht="15" x14ac:dyDescent="0.3">
      <c r="A22" s="69">
        <v>42309</v>
      </c>
      <c r="B22" s="67">
        <v>237.33600000000001</v>
      </c>
    </row>
    <row r="23" spans="1:9" ht="15" x14ac:dyDescent="0.3">
      <c r="A23" s="69">
        <v>42339</v>
      </c>
      <c r="B23" s="67">
        <v>236.52500000000001</v>
      </c>
    </row>
    <row r="24" spans="1:9" ht="15" x14ac:dyDescent="0.3">
      <c r="A24" s="52">
        <v>42370</v>
      </c>
      <c r="B24" s="67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52">
        <v>42401</v>
      </c>
      <c r="B25" s="67">
        <v>237.11099999999999</v>
      </c>
      <c r="C25" s="47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878</v>
      </c>
    </row>
    <row r="26" spans="1:9" ht="15" x14ac:dyDescent="0.3">
      <c r="A26" s="52">
        <v>42430</v>
      </c>
      <c r="B26" s="67">
        <v>238.13200000000001</v>
      </c>
      <c r="C26" s="47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67">
        <v>239.261</v>
      </c>
      <c r="C27" s="47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67">
        <v>240.22900000000001</v>
      </c>
      <c r="C28" s="47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67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67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67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67">
        <v>241.428</v>
      </c>
      <c r="C32" s="5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67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67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67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67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67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67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67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67">
        <v>244.733</v>
      </c>
      <c r="C40" s="5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67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67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67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67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67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67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67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67">
        <v>247.86699999999999</v>
      </c>
      <c r="C48" s="5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67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481</v>
      </c>
    </row>
    <row r="50" spans="1:29" ht="15" x14ac:dyDescent="0.3">
      <c r="A50" s="52">
        <v>43160</v>
      </c>
      <c r="B50" s="67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67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67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67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67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67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67">
        <v>252.43899999999999</v>
      </c>
      <c r="C56" s="5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67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67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67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67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67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67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67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67">
        <v>256.09199999999998</v>
      </c>
      <c r="C64" s="5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67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67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67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67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67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67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67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67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67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67">
        <v>258.11500000000001</v>
      </c>
      <c r="C74" s="5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67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67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67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67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67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67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67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67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879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67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880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67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884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67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881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67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882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67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67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405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67">
        <v>271.69600000000003</v>
      </c>
      <c r="C89" s="47">
        <v>66</v>
      </c>
      <c r="D89" s="21">
        <f t="shared" ref="D89:D136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407</v>
      </c>
      <c r="J89" t="s">
        <v>408</v>
      </c>
      <c r="K89" t="s">
        <v>409</v>
      </c>
      <c r="L89" t="s">
        <v>410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67">
        <v>273.00299999999999</v>
      </c>
      <c r="C90" s="47">
        <v>67</v>
      </c>
      <c r="D90" s="21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411</v>
      </c>
      <c r="J90">
        <v>21</v>
      </c>
      <c r="K90">
        <v>503.95906163910001</v>
      </c>
      <c r="L90">
        <v>23.998050554199999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67">
        <v>273.56700000000001</v>
      </c>
      <c r="C91" s="47">
        <v>68</v>
      </c>
      <c r="D91" s="2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412</v>
      </c>
      <c r="J91">
        <v>94</v>
      </c>
      <c r="K91">
        <v>19.868363684199998</v>
      </c>
      <c r="L91">
        <v>0.21136557110000001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67">
        <v>274.31</v>
      </c>
      <c r="C92" s="47">
        <v>69</v>
      </c>
      <c r="D92" s="21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I92" t="s">
        <v>413</v>
      </c>
      <c r="J92">
        <v>115</v>
      </c>
      <c r="K92">
        <v>523.82742532329996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67">
        <v>276.589</v>
      </c>
      <c r="C93" s="47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883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67">
        <v>277.94799999999998</v>
      </c>
      <c r="C94" s="47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67">
        <v>278.80200000000002</v>
      </c>
      <c r="C95" s="47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K95">
        <f>1-(K91/K92)</f>
        <v>0.96207078376635691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67">
        <v>281.14800000000002</v>
      </c>
      <c r="C96" s="47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885</v>
      </c>
    </row>
    <row r="97" spans="1:32" ht="15" x14ac:dyDescent="0.3">
      <c r="A97" s="52">
        <v>44593</v>
      </c>
      <c r="B97" s="67">
        <v>283.71600000000001</v>
      </c>
      <c r="C97" s="47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886</v>
      </c>
    </row>
    <row r="98" spans="1:32" ht="15" x14ac:dyDescent="0.3">
      <c r="A98" s="52">
        <v>44621</v>
      </c>
      <c r="B98" s="67">
        <v>287.50400000000002</v>
      </c>
      <c r="C98" s="47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887</v>
      </c>
    </row>
    <row r="99" spans="1:32" ht="15" x14ac:dyDescent="0.3">
      <c r="A99" s="52">
        <v>44652</v>
      </c>
      <c r="B99" s="67">
        <v>289.10899999999998</v>
      </c>
      <c r="C99" s="47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888</v>
      </c>
    </row>
    <row r="100" spans="1:32" ht="15" x14ac:dyDescent="0.3">
      <c r="A100" s="52">
        <v>44682</v>
      </c>
      <c r="B100" s="67">
        <v>292.29599999999999</v>
      </c>
      <c r="C100" s="47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889</v>
      </c>
    </row>
    <row r="101" spans="1:32" ht="15" x14ac:dyDescent="0.3">
      <c r="A101" s="52">
        <v>44713</v>
      </c>
      <c r="B101" s="67">
        <v>296.31099999999998</v>
      </c>
      <c r="C101" s="47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32" ht="15" x14ac:dyDescent="0.3">
      <c r="A102" s="52">
        <v>44743</v>
      </c>
      <c r="B102" s="67">
        <v>296.27600000000001</v>
      </c>
      <c r="C102" s="47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405</v>
      </c>
    </row>
    <row r="103" spans="1:32" ht="15" x14ac:dyDescent="0.3">
      <c r="A103" s="53">
        <v>44774</v>
      </c>
      <c r="B103" s="67">
        <v>296.17099999999999</v>
      </c>
      <c r="C103" s="51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407</v>
      </c>
      <c r="AD103" t="s">
        <v>408</v>
      </c>
      <c r="AE103" t="s">
        <v>409</v>
      </c>
      <c r="AF103" t="s">
        <v>410</v>
      </c>
    </row>
    <row r="104" spans="1:32" ht="15" x14ac:dyDescent="0.3">
      <c r="A104" s="52">
        <v>44805</v>
      </c>
      <c r="B104" s="67">
        <v>296.80799999999999</v>
      </c>
      <c r="C104" s="47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411</v>
      </c>
      <c r="AD104">
        <v>17</v>
      </c>
      <c r="AE104">
        <v>36.786771835899998</v>
      </c>
      <c r="AF104">
        <v>2.1639277551</v>
      </c>
    </row>
    <row r="105" spans="1:32" ht="15" x14ac:dyDescent="0.3">
      <c r="A105" s="52">
        <v>44835</v>
      </c>
      <c r="B105" s="67">
        <v>298.012</v>
      </c>
      <c r="C105" s="47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412</v>
      </c>
      <c r="AD105">
        <v>74</v>
      </c>
      <c r="AE105">
        <v>5.9182979628999997</v>
      </c>
      <c r="AF105">
        <v>7.9976999500000007E-2</v>
      </c>
    </row>
    <row r="106" spans="1:32" ht="15" x14ac:dyDescent="0.3">
      <c r="A106" s="52">
        <v>44866</v>
      </c>
      <c r="B106" s="67">
        <v>297.71100000000001</v>
      </c>
      <c r="C106" s="47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  <c r="AC106" t="s">
        <v>413</v>
      </c>
      <c r="AD106">
        <v>91</v>
      </c>
      <c r="AE106">
        <v>452.7313779932</v>
      </c>
    </row>
    <row r="107" spans="1:32" ht="15" x14ac:dyDescent="0.3">
      <c r="A107" s="52">
        <v>44896</v>
      </c>
      <c r="B107" s="67">
        <v>296.79700000000003</v>
      </c>
      <c r="C107" s="47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890</v>
      </c>
    </row>
    <row r="108" spans="1:32" ht="15" x14ac:dyDescent="0.3">
      <c r="A108" s="52">
        <v>44927</v>
      </c>
      <c r="B108" s="67">
        <v>299.17</v>
      </c>
      <c r="C108" s="47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ht="15" x14ac:dyDescent="0.3">
      <c r="A109" s="52">
        <v>44958</v>
      </c>
      <c r="B109" s="67">
        <v>300.83999999999997</v>
      </c>
      <c r="C109" s="47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ht="15" x14ac:dyDescent="0.3">
      <c r="A110" s="52">
        <v>44986</v>
      </c>
      <c r="B110" s="67">
        <v>301.83600000000001</v>
      </c>
      <c r="C110" s="47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ht="15" x14ac:dyDescent="0.3">
      <c r="A111" s="52">
        <v>45017</v>
      </c>
      <c r="B111" s="67">
        <v>303.363</v>
      </c>
      <c r="C111" s="47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ht="15" x14ac:dyDescent="0.3">
      <c r="A112" s="52">
        <v>45047</v>
      </c>
      <c r="B112" s="67">
        <v>304.12700000000001</v>
      </c>
      <c r="C112" s="47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53">
        <v>45078</v>
      </c>
      <c r="B113" s="67">
        <v>305.10899999999998</v>
      </c>
      <c r="C113" s="51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67">
        <v>305.69099999999997</v>
      </c>
      <c r="C114" s="47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67">
        <v>307.02600000000001</v>
      </c>
      <c r="C115" s="47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67">
        <v>307.78899999999999</v>
      </c>
      <c r="C116" s="47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67">
        <v>307.67099999999999</v>
      </c>
      <c r="C117" s="47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67">
        <v>307.05099999999999</v>
      </c>
      <c r="C118" s="47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67">
        <v>306.74599999999998</v>
      </c>
      <c r="C119" s="47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67">
        <v>308.41699999999997</v>
      </c>
      <c r="C120" s="47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67">
        <v>310.32600000000002</v>
      </c>
      <c r="C121" s="47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67">
        <v>312.33199999999999</v>
      </c>
      <c r="C122" s="51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 s="6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67">
        <v>313.548</v>
      </c>
      <c r="C123" s="47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67">
        <v>314.06900000000002</v>
      </c>
      <c r="C124" s="47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67">
        <v>314.17500000000001</v>
      </c>
      <c r="C125" s="47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67">
        <v>314.54000000000002</v>
      </c>
      <c r="C126" s="47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67">
        <v>314.79599999999999</v>
      </c>
      <c r="C127" s="47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67">
        <v>315.30099999999999</v>
      </c>
      <c r="C128" s="47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9" ht="15" x14ac:dyDescent="0.3">
      <c r="A129" s="52">
        <v>45566</v>
      </c>
      <c r="B129" s="67">
        <v>315.66399999999999</v>
      </c>
      <c r="C129" s="47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9" ht="15" x14ac:dyDescent="0.3">
      <c r="A130" s="53">
        <v>45597</v>
      </c>
      <c r="B130" s="67">
        <v>315.49299999999999</v>
      </c>
      <c r="C130" s="51">
        <v>107</v>
      </c>
      <c r="D130" s="6">
        <f t="shared" si="1"/>
        <v>2.7493803960905541</v>
      </c>
      <c r="E130">
        <v>107</v>
      </c>
      <c r="F130">
        <v>107</v>
      </c>
      <c r="G130">
        <v>2.7493803959999998</v>
      </c>
      <c r="H130">
        <v>2.7602128998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9" ht="15" x14ac:dyDescent="0.3">
      <c r="A131" s="60">
        <v>45627</v>
      </c>
      <c r="B131" s="67">
        <v>315.60500000000002</v>
      </c>
      <c r="C131" s="61">
        <v>108</v>
      </c>
      <c r="D131" s="21">
        <f t="shared" si="1"/>
        <v>2.8880572199800612</v>
      </c>
      <c r="E131">
        <v>108</v>
      </c>
      <c r="F131">
        <v>108</v>
      </c>
      <c r="G131">
        <v>2.8880572199999999</v>
      </c>
      <c r="H131">
        <v>2.7425360338</v>
      </c>
      <c r="V131" s="14">
        <v>45627</v>
      </c>
      <c r="W131" s="6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2.7473504800000002</v>
      </c>
    </row>
    <row r="132" spans="1:29" ht="15" x14ac:dyDescent="0.3">
      <c r="A132" s="52">
        <v>45658</v>
      </c>
      <c r="B132" s="67">
        <v>317.67099999999999</v>
      </c>
      <c r="C132" s="47">
        <v>109</v>
      </c>
      <c r="D132" s="21">
        <f>100*(B132-B120)/B120</f>
        <v>3.000483112150115</v>
      </c>
      <c r="E132">
        <v>109</v>
      </c>
      <c r="F132">
        <v>109</v>
      </c>
      <c r="G132">
        <v>3.000483112</v>
      </c>
      <c r="H132">
        <v>2.7248591679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2.7287709053999998</v>
      </c>
    </row>
    <row r="133" spans="1:29" ht="15" x14ac:dyDescent="0.3">
      <c r="A133" s="52">
        <v>45689</v>
      </c>
      <c r="B133" s="67">
        <v>319.08199999999999</v>
      </c>
      <c r="C133" s="47">
        <v>110</v>
      </c>
      <c r="D133" s="21">
        <f t="shared" si="1"/>
        <v>2.8215489517475079</v>
      </c>
      <c r="E133">
        <v>110</v>
      </c>
      <c r="F133">
        <v>110</v>
      </c>
      <c r="G133">
        <v>2.8215489520000001</v>
      </c>
      <c r="H133">
        <v>2.7071823019000001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2.7101913307999999</v>
      </c>
    </row>
    <row r="134" spans="1:29" ht="15" x14ac:dyDescent="0.3">
      <c r="A134" s="52">
        <v>45717</v>
      </c>
      <c r="B134" s="67">
        <v>319.79899999999998</v>
      </c>
      <c r="C134" s="47">
        <v>111</v>
      </c>
      <c r="D134" s="21">
        <f t="shared" si="1"/>
        <v>2.3907252538964898</v>
      </c>
      <c r="E134">
        <v>111</v>
      </c>
      <c r="F134">
        <v>111</v>
      </c>
      <c r="G134">
        <v>2.3907252539999999</v>
      </c>
      <c r="H134">
        <v>2.6895054360000001</v>
      </c>
      <c r="V134" s="22">
        <v>45717</v>
      </c>
      <c r="W134">
        <v>87</v>
      </c>
      <c r="X134">
        <v>2.3907252538964898</v>
      </c>
      <c r="Y134">
        <v>87</v>
      </c>
      <c r="Z134">
        <v>87</v>
      </c>
      <c r="AA134">
        <v>2.3907252539999999</v>
      </c>
      <c r="AB134">
        <v>2.6916117561999999</v>
      </c>
      <c r="AC134">
        <f>RSQ($AA$131:AA134,$Z$131:Z134)</f>
        <v>0.65399364001503524</v>
      </c>
    </row>
    <row r="135" spans="1:29" ht="15" x14ac:dyDescent="0.3">
      <c r="A135" s="52">
        <v>45748</v>
      </c>
      <c r="B135" s="67">
        <v>320.79500000000002</v>
      </c>
      <c r="C135" s="47">
        <v>112</v>
      </c>
      <c r="D135" s="21">
        <f t="shared" si="1"/>
        <v>2.3112888616734963</v>
      </c>
      <c r="E135">
        <v>112</v>
      </c>
      <c r="F135">
        <v>112</v>
      </c>
      <c r="G135">
        <v>2.3112888620000001</v>
      </c>
      <c r="H135">
        <v>2.6718285700000002</v>
      </c>
      <c r="V135" s="27">
        <v>45748</v>
      </c>
      <c r="W135">
        <v>88</v>
      </c>
      <c r="X135">
        <v>2.3112888616734963</v>
      </c>
      <c r="Y135">
        <v>88</v>
      </c>
      <c r="Z135">
        <v>88</v>
      </c>
      <c r="AA135">
        <v>2.3112888620000001</v>
      </c>
      <c r="AB135">
        <v>2.6730321816</v>
      </c>
      <c r="AC135">
        <f>RSQ($AA$131:AA135,$Z$131:Z135)</f>
        <v>0.80626327597970959</v>
      </c>
    </row>
    <row r="136" spans="1:29" ht="15" x14ac:dyDescent="0.3">
      <c r="A136" s="52">
        <v>45778</v>
      </c>
      <c r="B136" s="67">
        <v>321.46499999999997</v>
      </c>
      <c r="C136" s="47">
        <v>113</v>
      </c>
      <c r="D136" s="21">
        <f t="shared" si="1"/>
        <v>2.3548965354746754</v>
      </c>
      <c r="E136">
        <v>113</v>
      </c>
      <c r="F136">
        <v>113</v>
      </c>
      <c r="G136">
        <v>2.354896535</v>
      </c>
      <c r="H136">
        <v>2.6541517040999998</v>
      </c>
      <c r="V136" s="22">
        <v>45778</v>
      </c>
      <c r="W136">
        <v>89</v>
      </c>
      <c r="X136">
        <v>2.3548965354746754</v>
      </c>
      <c r="Y136">
        <v>89</v>
      </c>
      <c r="Z136">
        <v>89</v>
      </c>
      <c r="AA136">
        <v>2.354896535</v>
      </c>
      <c r="AB136">
        <v>2.6544526070000001</v>
      </c>
      <c r="AC136">
        <f>RSQ($AA$131:AA136,$Z$131:Z136)</f>
        <v>0.80203453563389904</v>
      </c>
    </row>
    <row r="137" spans="1:29" ht="15" x14ac:dyDescent="0.3">
      <c r="A137" s="52">
        <v>45809</v>
      </c>
      <c r="B137" s="67">
        <v>322.56099999999998</v>
      </c>
      <c r="C137" s="47">
        <v>114</v>
      </c>
      <c r="D137" s="21">
        <f>100*(B137-B125)/B125</f>
        <v>2.6692130182223179</v>
      </c>
      <c r="E137">
        <v>114</v>
      </c>
      <c r="F137">
        <v>114</v>
      </c>
      <c r="G137">
        <v>2.6692130180000002</v>
      </c>
      <c r="H137">
        <v>2.6364748380999998</v>
      </c>
      <c r="V137" s="22">
        <v>45809</v>
      </c>
      <c r="W137">
        <v>90</v>
      </c>
      <c r="X137">
        <v>2.6692130182223179</v>
      </c>
      <c r="Y137">
        <v>90</v>
      </c>
      <c r="Z137">
        <v>90</v>
      </c>
      <c r="AA137">
        <v>2.6692130180000002</v>
      </c>
      <c r="AB137">
        <v>2.6358730324000001</v>
      </c>
      <c r="AC137">
        <f>RSQ($AA$131:AA137,$Z$131:Z137)</f>
        <v>0.4528321416567424</v>
      </c>
    </row>
    <row r="138" spans="1:29" ht="15" x14ac:dyDescent="0.3">
      <c r="A138" s="52">
        <v>45839</v>
      </c>
      <c r="B138" s="67">
        <v>323.048</v>
      </c>
      <c r="C138" s="47">
        <v>115</v>
      </c>
      <c r="D138" s="21">
        <f>100*(B138-B126)/B126</f>
        <v>2.7049023971513897</v>
      </c>
      <c r="E138">
        <v>115</v>
      </c>
      <c r="F138">
        <v>115</v>
      </c>
      <c r="G138">
        <v>2.7049023970000001</v>
      </c>
      <c r="H138">
        <v>2.6187979721999999</v>
      </c>
      <c r="V138" s="22">
        <v>45839</v>
      </c>
      <c r="W138">
        <v>91</v>
      </c>
      <c r="X138">
        <v>2.7049023971513897</v>
      </c>
      <c r="Y138">
        <v>91</v>
      </c>
      <c r="Z138">
        <v>91</v>
      </c>
      <c r="AA138">
        <v>2.7049023970000001</v>
      </c>
      <c r="AB138">
        <v>2.6172934577999998</v>
      </c>
      <c r="AC138">
        <f>RSQ($AA$131:AA138,$Z$131:Z138)</f>
        <v>0.24156411637280464</v>
      </c>
    </row>
    <row r="139" spans="1:29" ht="15" x14ac:dyDescent="0.3">
      <c r="A139" s="52">
        <v>45870</v>
      </c>
      <c r="B139" s="67">
        <v>323.976</v>
      </c>
      <c r="C139" s="47">
        <v>116</v>
      </c>
      <c r="D139" s="21">
        <f>100*(B139-B127)/B127</f>
        <v>2.9161742842984051</v>
      </c>
      <c r="E139">
        <v>116</v>
      </c>
      <c r="F139">
        <v>116</v>
      </c>
      <c r="G139">
        <v>2.9161742839999998</v>
      </c>
      <c r="H139">
        <v>2.6011211061999999</v>
      </c>
      <c r="V139" s="22">
        <v>45870</v>
      </c>
      <c r="W139">
        <v>92</v>
      </c>
      <c r="X139">
        <f>D139</f>
        <v>2.9161742842984051</v>
      </c>
      <c r="Y139">
        <v>92</v>
      </c>
      <c r="Z139">
        <v>92</v>
      </c>
      <c r="AA139">
        <v>2.9161742839999998</v>
      </c>
      <c r="AB139">
        <v>2.5987138831999999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319F-47EC-4AE1-8FD7-2B27AFE43937}">
  <dimension ref="A1:AF138"/>
  <sheetViews>
    <sheetView topLeftCell="T98" workbookViewId="0">
      <selection activeCell="AC135" sqref="AC135:AC138"/>
    </sheetView>
  </sheetViews>
  <sheetFormatPr defaultRowHeight="13.2" x14ac:dyDescent="0.25"/>
  <cols>
    <col min="1" max="1" width="11.6640625" customWidth="1"/>
    <col min="3" max="3" width="4.21875" customWidth="1"/>
    <col min="5" max="6" width="4.5546875" bestFit="1" customWidth="1"/>
    <col min="23" max="23" width="3.5546875" bestFit="1" customWidth="1"/>
    <col min="25" max="26" width="3.5546875" bestFit="1" customWidth="1"/>
  </cols>
  <sheetData>
    <row r="1" spans="1:3" ht="15" x14ac:dyDescent="0.3">
      <c r="A1" s="62" t="s">
        <v>0</v>
      </c>
      <c r="B1" s="62"/>
      <c r="C1" s="62"/>
    </row>
    <row r="2" spans="1:3" ht="15" x14ac:dyDescent="0.3">
      <c r="A2" s="62" t="s">
        <v>747</v>
      </c>
      <c r="B2" s="62"/>
      <c r="C2" s="62"/>
    </row>
    <row r="3" spans="1:3" ht="15" x14ac:dyDescent="0.3">
      <c r="A3" s="62" t="s">
        <v>2</v>
      </c>
      <c r="B3" s="62"/>
      <c r="C3" s="62"/>
    </row>
    <row r="4" spans="1:3" ht="15" x14ac:dyDescent="0.3">
      <c r="A4" s="62" t="s">
        <v>3</v>
      </c>
      <c r="B4" s="62"/>
      <c r="C4" s="62"/>
    </row>
    <row r="5" spans="1:3" ht="15" x14ac:dyDescent="0.3">
      <c r="A5" s="62" t="s">
        <v>748</v>
      </c>
      <c r="B5" s="62"/>
      <c r="C5" s="62"/>
    </row>
    <row r="6" spans="1:3" ht="15" x14ac:dyDescent="0.3">
      <c r="A6" s="62" t="s">
        <v>861</v>
      </c>
      <c r="B6" s="62"/>
      <c r="C6" s="62"/>
    </row>
    <row r="7" spans="1:3" x14ac:dyDescent="0.25">
      <c r="A7" s="34"/>
      <c r="B7" s="34"/>
      <c r="C7" s="34"/>
    </row>
    <row r="8" spans="1:3" ht="15" x14ac:dyDescent="0.3">
      <c r="A8" s="62" t="s">
        <v>6</v>
      </c>
      <c r="B8" s="62" t="s">
        <v>422</v>
      </c>
      <c r="C8" s="62" t="s">
        <v>862</v>
      </c>
    </row>
    <row r="11" spans="1:3" ht="15" x14ac:dyDescent="0.25">
      <c r="A11" s="64" t="s">
        <v>8</v>
      </c>
      <c r="B11" s="64" t="s">
        <v>6</v>
      </c>
    </row>
    <row r="12" spans="1:3" ht="15" x14ac:dyDescent="0.3">
      <c r="A12" s="65">
        <v>42005</v>
      </c>
      <c r="B12" s="63">
        <v>233.70699999999999</v>
      </c>
    </row>
    <row r="13" spans="1:3" ht="15" x14ac:dyDescent="0.3">
      <c r="A13" s="65">
        <v>42036</v>
      </c>
      <c r="B13" s="63">
        <v>234.72200000000001</v>
      </c>
    </row>
    <row r="14" spans="1:3" ht="15" x14ac:dyDescent="0.3">
      <c r="A14" s="65">
        <v>42064</v>
      </c>
      <c r="B14" s="63">
        <v>236.119</v>
      </c>
    </row>
    <row r="15" spans="1:3" ht="15" x14ac:dyDescent="0.3">
      <c r="A15" s="65">
        <v>42095</v>
      </c>
      <c r="B15" s="63">
        <v>236.59899999999999</v>
      </c>
    </row>
    <row r="16" spans="1:3" ht="15" x14ac:dyDescent="0.3">
      <c r="A16" s="65">
        <v>42125</v>
      </c>
      <c r="B16" s="63">
        <v>237.80500000000001</v>
      </c>
    </row>
    <row r="17" spans="1:9" ht="15" x14ac:dyDescent="0.3">
      <c r="A17" s="65">
        <v>42156</v>
      </c>
      <c r="B17" s="63">
        <v>238.63800000000001</v>
      </c>
    </row>
    <row r="18" spans="1:9" ht="15" x14ac:dyDescent="0.3">
      <c r="A18" s="65">
        <v>42186</v>
      </c>
      <c r="B18" s="63">
        <v>238.654</v>
      </c>
    </row>
    <row r="19" spans="1:9" ht="15" x14ac:dyDescent="0.3">
      <c r="A19" s="65">
        <v>42217</v>
      </c>
      <c r="B19" s="63">
        <v>238.316</v>
      </c>
    </row>
    <row r="20" spans="1:9" ht="15" x14ac:dyDescent="0.3">
      <c r="A20" s="65">
        <v>42248</v>
      </c>
      <c r="B20" s="63">
        <v>237.94499999999999</v>
      </c>
    </row>
    <row r="21" spans="1:9" ht="15" x14ac:dyDescent="0.3">
      <c r="A21" s="65">
        <v>42278</v>
      </c>
      <c r="B21" s="63">
        <v>237.83799999999999</v>
      </c>
    </row>
    <row r="22" spans="1:9" ht="15" x14ac:dyDescent="0.3">
      <c r="A22" s="65">
        <v>42309</v>
      </c>
      <c r="B22" s="63">
        <v>237.33600000000001</v>
      </c>
    </row>
    <row r="23" spans="1:9" ht="15" x14ac:dyDescent="0.3">
      <c r="A23" s="65">
        <v>42339</v>
      </c>
      <c r="B23" s="63">
        <v>236.52500000000001</v>
      </c>
    </row>
    <row r="24" spans="1:9" ht="15" x14ac:dyDescent="0.3">
      <c r="A24" s="52">
        <v>42370</v>
      </c>
      <c r="B24" s="63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52">
        <v>42401</v>
      </c>
      <c r="B25" s="63">
        <v>237.11099999999999</v>
      </c>
      <c r="C25" s="47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863</v>
      </c>
    </row>
    <row r="26" spans="1:9" ht="15" x14ac:dyDescent="0.3">
      <c r="A26" s="52">
        <v>42430</v>
      </c>
      <c r="B26" s="63">
        <v>238.13200000000001</v>
      </c>
      <c r="C26" s="47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63">
        <v>239.261</v>
      </c>
      <c r="C27" s="47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63">
        <v>240.22900000000001</v>
      </c>
      <c r="C28" s="47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63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63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63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63">
        <v>241.428</v>
      </c>
      <c r="C32" s="5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63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63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63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63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63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63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63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63">
        <v>244.733</v>
      </c>
      <c r="C40" s="5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63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63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63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63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63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63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63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63">
        <v>247.86699999999999</v>
      </c>
      <c r="C48" s="5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63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474</v>
      </c>
    </row>
    <row r="50" spans="1:29" ht="15" x14ac:dyDescent="0.3">
      <c r="A50" s="52">
        <v>43160</v>
      </c>
      <c r="B50" s="63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63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63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63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63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63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63">
        <v>252.43899999999999</v>
      </c>
      <c r="C56" s="5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63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63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63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63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63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63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63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63">
        <v>256.09199999999998</v>
      </c>
      <c r="C64" s="5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63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63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63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63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63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63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63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63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63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63">
        <v>258.11500000000001</v>
      </c>
      <c r="C74" s="5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63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63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63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63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63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63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63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63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866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63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867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63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871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63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868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63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869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63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63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405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63">
        <v>271.69600000000003</v>
      </c>
      <c r="C89" s="47">
        <v>66</v>
      </c>
      <c r="D89" s="21">
        <f t="shared" ref="D89:D136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407</v>
      </c>
      <c r="J89" t="s">
        <v>408</v>
      </c>
      <c r="K89" t="s">
        <v>409</v>
      </c>
      <c r="L89" t="s">
        <v>410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63">
        <v>273.00299999999999</v>
      </c>
      <c r="C90" s="47">
        <v>67</v>
      </c>
      <c r="D90" s="21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411</v>
      </c>
      <c r="J90">
        <v>21</v>
      </c>
      <c r="K90">
        <v>504.05611466800002</v>
      </c>
      <c r="L90">
        <v>24.002672127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63">
        <v>273.56700000000001</v>
      </c>
      <c r="C91" s="47">
        <v>68</v>
      </c>
      <c r="D91" s="2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412</v>
      </c>
      <c r="J91">
        <v>93</v>
      </c>
      <c r="K91">
        <v>19.7167187463</v>
      </c>
      <c r="L91">
        <v>0.21200772849999999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63">
        <v>274.31</v>
      </c>
      <c r="C92" s="47">
        <v>69</v>
      </c>
      <c r="D92" s="21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I92" t="s">
        <v>413</v>
      </c>
      <c r="J92">
        <v>114</v>
      </c>
      <c r="K92">
        <v>523.77283341429995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63">
        <v>276.589</v>
      </c>
      <c r="C93" s="47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870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63">
        <v>277.94799999999998</v>
      </c>
      <c r="C94" s="47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63">
        <v>278.80200000000002</v>
      </c>
      <c r="C95" s="47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K95">
        <f>1-(K91/K92)</f>
        <v>0.9623563547239109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63">
        <v>281.14800000000002</v>
      </c>
      <c r="C96" s="47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872</v>
      </c>
    </row>
    <row r="97" spans="1:32" ht="15" x14ac:dyDescent="0.3">
      <c r="A97" s="52">
        <v>44593</v>
      </c>
      <c r="B97" s="63">
        <v>283.71600000000001</v>
      </c>
      <c r="C97" s="47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873</v>
      </c>
    </row>
    <row r="98" spans="1:32" ht="15" x14ac:dyDescent="0.3">
      <c r="A98" s="52">
        <v>44621</v>
      </c>
      <c r="B98" s="63">
        <v>287.50400000000002</v>
      </c>
      <c r="C98" s="47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874</v>
      </c>
    </row>
    <row r="99" spans="1:32" ht="15" x14ac:dyDescent="0.3">
      <c r="A99" s="52">
        <v>44652</v>
      </c>
      <c r="B99" s="63">
        <v>289.10899999999998</v>
      </c>
      <c r="C99" s="47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864</v>
      </c>
    </row>
    <row r="100" spans="1:32" ht="15" x14ac:dyDescent="0.3">
      <c r="A100" s="52">
        <v>44682</v>
      </c>
      <c r="B100" s="63">
        <v>292.29599999999999</v>
      </c>
      <c r="C100" s="47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865</v>
      </c>
    </row>
    <row r="101" spans="1:32" ht="15" x14ac:dyDescent="0.3">
      <c r="A101" s="52">
        <v>44713</v>
      </c>
      <c r="B101" s="63">
        <v>296.31099999999998</v>
      </c>
      <c r="C101" s="47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32" ht="15" x14ac:dyDescent="0.3">
      <c r="A102" s="52">
        <v>44743</v>
      </c>
      <c r="B102" s="63">
        <v>296.27600000000001</v>
      </c>
      <c r="C102" s="47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405</v>
      </c>
    </row>
    <row r="103" spans="1:32" ht="15" x14ac:dyDescent="0.3">
      <c r="A103" s="53">
        <v>44774</v>
      </c>
      <c r="B103" s="63">
        <v>296.17099999999999</v>
      </c>
      <c r="C103" s="51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407</v>
      </c>
      <c r="AD103" t="s">
        <v>408</v>
      </c>
      <c r="AE103" t="s">
        <v>409</v>
      </c>
      <c r="AF103" t="s">
        <v>410</v>
      </c>
    </row>
    <row r="104" spans="1:32" ht="15" x14ac:dyDescent="0.3">
      <c r="A104" s="52">
        <v>44805</v>
      </c>
      <c r="B104" s="63">
        <v>296.80799999999999</v>
      </c>
      <c r="C104" s="47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411</v>
      </c>
      <c r="AD104">
        <v>17</v>
      </c>
      <c r="AE104">
        <v>39.409691070299999</v>
      </c>
      <c r="AF104">
        <v>2.3182171218000001</v>
      </c>
    </row>
    <row r="105" spans="1:32" ht="15" x14ac:dyDescent="0.3">
      <c r="A105" s="52">
        <v>44835</v>
      </c>
      <c r="B105" s="63">
        <v>298.012</v>
      </c>
      <c r="C105" s="47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412</v>
      </c>
      <c r="AD105">
        <v>73</v>
      </c>
      <c r="AE105">
        <v>5.7563283281000004</v>
      </c>
      <c r="AF105">
        <v>7.8853812699999998E-2</v>
      </c>
    </row>
    <row r="106" spans="1:32" ht="15" x14ac:dyDescent="0.3">
      <c r="A106" s="52">
        <v>44866</v>
      </c>
      <c r="B106" s="63">
        <v>297.71100000000001</v>
      </c>
      <c r="C106" s="47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  <c r="AC106" t="s">
        <v>413</v>
      </c>
      <c r="AD106">
        <v>90</v>
      </c>
      <c r="AE106">
        <v>452.3534051684</v>
      </c>
    </row>
    <row r="107" spans="1:32" ht="15" x14ac:dyDescent="0.3">
      <c r="A107" s="52">
        <v>44896</v>
      </c>
      <c r="B107" s="63">
        <v>296.79700000000003</v>
      </c>
      <c r="C107" s="47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875</v>
      </c>
    </row>
    <row r="108" spans="1:32" ht="15" x14ac:dyDescent="0.3">
      <c r="A108" s="52">
        <v>44927</v>
      </c>
      <c r="B108" s="63">
        <v>299.17</v>
      </c>
      <c r="C108" s="47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ht="15" x14ac:dyDescent="0.3">
      <c r="A109" s="52">
        <v>44958</v>
      </c>
      <c r="B109" s="63">
        <v>300.83999999999997</v>
      </c>
      <c r="C109" s="47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ht="15" x14ac:dyDescent="0.3">
      <c r="A110" s="52">
        <v>44986</v>
      </c>
      <c r="B110" s="63">
        <v>301.83600000000001</v>
      </c>
      <c r="C110" s="47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ht="15" x14ac:dyDescent="0.3">
      <c r="A111" s="52">
        <v>45017</v>
      </c>
      <c r="B111" s="63">
        <v>303.363</v>
      </c>
      <c r="C111" s="47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ht="15" x14ac:dyDescent="0.3">
      <c r="A112" s="52">
        <v>45047</v>
      </c>
      <c r="B112" s="63">
        <v>304.12700000000001</v>
      </c>
      <c r="C112" s="47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53">
        <v>45078</v>
      </c>
      <c r="B113" s="63">
        <v>305.10899999999998</v>
      </c>
      <c r="C113" s="51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63">
        <v>305.69099999999997</v>
      </c>
      <c r="C114" s="47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63">
        <v>307.02600000000001</v>
      </c>
      <c r="C115" s="47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63">
        <v>307.78899999999999</v>
      </c>
      <c r="C116" s="47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63">
        <v>307.67099999999999</v>
      </c>
      <c r="C117" s="47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63">
        <v>307.05099999999999</v>
      </c>
      <c r="C118" s="47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63">
        <v>306.74599999999998</v>
      </c>
      <c r="C119" s="47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63">
        <v>308.41699999999997</v>
      </c>
      <c r="C120" s="47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63">
        <v>310.32600000000002</v>
      </c>
      <c r="C121" s="47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63">
        <v>312.33199999999999</v>
      </c>
      <c r="C122" s="51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 s="6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63">
        <v>313.548</v>
      </c>
      <c r="C123" s="47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63">
        <v>314.06900000000002</v>
      </c>
      <c r="C124" s="47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63">
        <v>314.17500000000001</v>
      </c>
      <c r="C125" s="47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63">
        <v>314.54000000000002</v>
      </c>
      <c r="C126" s="47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63">
        <v>314.79599999999999</v>
      </c>
      <c r="C127" s="47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63">
        <v>315.30099999999999</v>
      </c>
      <c r="C128" s="47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9" ht="15" x14ac:dyDescent="0.3">
      <c r="A129" s="52">
        <v>45566</v>
      </c>
      <c r="B129" s="63">
        <v>315.66399999999999</v>
      </c>
      <c r="C129" s="47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9" ht="15" x14ac:dyDescent="0.3">
      <c r="A130" s="53">
        <v>45597</v>
      </c>
      <c r="B130" s="63">
        <v>315.49299999999999</v>
      </c>
      <c r="C130" s="51">
        <v>107</v>
      </c>
      <c r="D130" s="6">
        <f t="shared" si="1"/>
        <v>2.7493803960905541</v>
      </c>
      <c r="E130">
        <v>107</v>
      </c>
      <c r="F130">
        <v>107</v>
      </c>
      <c r="G130">
        <v>2.7493803959999998</v>
      </c>
      <c r="H130">
        <v>2.8302247171000001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9" ht="15" x14ac:dyDescent="0.3">
      <c r="A131" s="60">
        <v>45627</v>
      </c>
      <c r="B131" s="63">
        <v>315.60500000000002</v>
      </c>
      <c r="C131" s="61">
        <v>108</v>
      </c>
      <c r="D131" s="21">
        <f t="shared" si="1"/>
        <v>2.8880572199800612</v>
      </c>
      <c r="E131">
        <v>108</v>
      </c>
      <c r="F131">
        <v>108</v>
      </c>
      <c r="G131">
        <v>2.8880572199999999</v>
      </c>
      <c r="H131">
        <v>2.7862934196000002</v>
      </c>
      <c r="V131" s="14">
        <v>45627</v>
      </c>
      <c r="W131" s="6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2.8267155802000001</v>
      </c>
    </row>
    <row r="132" spans="1:29" ht="15" x14ac:dyDescent="0.3">
      <c r="A132" s="52">
        <v>45658</v>
      </c>
      <c r="B132" s="63">
        <v>317.67099999999999</v>
      </c>
      <c r="C132" s="47">
        <v>109</v>
      </c>
      <c r="D132" s="21">
        <f>100*(B132-B120)/B120</f>
        <v>3.000483112150115</v>
      </c>
      <c r="E132">
        <v>109</v>
      </c>
      <c r="F132">
        <v>109</v>
      </c>
      <c r="G132">
        <v>3.000483112</v>
      </c>
      <c r="H132">
        <v>2.7423621221999999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2.7741223912000001</v>
      </c>
    </row>
    <row r="133" spans="1:29" ht="15" x14ac:dyDescent="0.3">
      <c r="A133" s="52">
        <v>45689</v>
      </c>
      <c r="B133" s="63">
        <v>319.08199999999999</v>
      </c>
      <c r="C133" s="47">
        <v>110</v>
      </c>
      <c r="D133" s="21">
        <f t="shared" si="1"/>
        <v>2.8215489517475079</v>
      </c>
      <c r="E133">
        <v>110</v>
      </c>
      <c r="F133">
        <v>110</v>
      </c>
      <c r="G133">
        <v>2.8215489520000001</v>
      </c>
      <c r="H133">
        <v>2.6984308248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2.7215292022000002</v>
      </c>
    </row>
    <row r="134" spans="1:29" ht="15" x14ac:dyDescent="0.3">
      <c r="A134" s="52">
        <v>45717</v>
      </c>
      <c r="B134" s="63">
        <v>319.79899999999998</v>
      </c>
      <c r="C134" s="47">
        <v>111</v>
      </c>
      <c r="D134" s="21">
        <f t="shared" si="1"/>
        <v>2.3907252538964898</v>
      </c>
      <c r="E134">
        <v>111</v>
      </c>
      <c r="F134">
        <v>111</v>
      </c>
      <c r="G134">
        <v>2.3907252539999999</v>
      </c>
      <c r="H134">
        <v>2.6544995273000001</v>
      </c>
      <c r="V134" s="22">
        <v>45717</v>
      </c>
      <c r="W134">
        <v>87</v>
      </c>
      <c r="X134">
        <v>2.3907252538964898</v>
      </c>
      <c r="Y134">
        <v>87</v>
      </c>
      <c r="Z134">
        <v>87</v>
      </c>
      <c r="AA134">
        <v>2.3907252539999999</v>
      </c>
      <c r="AB134">
        <v>2.6689360132000002</v>
      </c>
    </row>
    <row r="135" spans="1:29" ht="15" x14ac:dyDescent="0.3">
      <c r="A135" s="52">
        <v>45748</v>
      </c>
      <c r="B135" s="63">
        <v>320.79500000000002</v>
      </c>
      <c r="C135" s="47">
        <v>112</v>
      </c>
      <c r="D135" s="21">
        <f t="shared" si="1"/>
        <v>2.3112888616734963</v>
      </c>
      <c r="E135">
        <v>112</v>
      </c>
      <c r="F135">
        <v>112</v>
      </c>
      <c r="G135">
        <v>2.3112888620000001</v>
      </c>
      <c r="H135">
        <v>2.6105682299000001</v>
      </c>
      <c r="V135" s="27">
        <v>45748</v>
      </c>
      <c r="W135">
        <v>88</v>
      </c>
      <c r="X135">
        <v>2.3112888616734963</v>
      </c>
      <c r="Y135">
        <v>88</v>
      </c>
      <c r="Z135">
        <v>88</v>
      </c>
      <c r="AA135">
        <v>2.3112888620000001</v>
      </c>
      <c r="AB135">
        <v>2.6163428243000002</v>
      </c>
      <c r="AC135">
        <f>RSQ($AA$131:AA135,$Z$131:Z135)</f>
        <v>0.80626327597970959</v>
      </c>
    </row>
    <row r="136" spans="1:29" ht="15" x14ac:dyDescent="0.3">
      <c r="A136" s="52">
        <v>45778</v>
      </c>
      <c r="B136" s="63">
        <v>321.46499999999997</v>
      </c>
      <c r="C136" s="47">
        <v>113</v>
      </c>
      <c r="D136" s="21">
        <f t="shared" si="1"/>
        <v>2.3548965354746754</v>
      </c>
      <c r="E136">
        <v>113</v>
      </c>
      <c r="F136">
        <v>113</v>
      </c>
      <c r="G136">
        <v>2.354896535</v>
      </c>
      <c r="H136">
        <v>2.5666369324999998</v>
      </c>
      <c r="V136" s="22">
        <v>45778</v>
      </c>
      <c r="W136">
        <v>89</v>
      </c>
      <c r="X136">
        <v>2.3548965354746754</v>
      </c>
      <c r="Y136">
        <v>89</v>
      </c>
      <c r="Z136">
        <v>89</v>
      </c>
      <c r="AA136">
        <v>2.354896535</v>
      </c>
      <c r="AB136">
        <v>2.5637496353000002</v>
      </c>
      <c r="AC136">
        <f>RSQ($AA$131:AA136,$Z$131:Z136)</f>
        <v>0.80203453563389904</v>
      </c>
    </row>
    <row r="137" spans="1:29" ht="15" x14ac:dyDescent="0.3">
      <c r="A137" s="52">
        <v>45809</v>
      </c>
      <c r="B137" s="63">
        <v>322.56099999999998</v>
      </c>
      <c r="C137" s="47">
        <v>114</v>
      </c>
      <c r="D137" s="21">
        <f>100*(B137-B125)/B125</f>
        <v>2.6692130182223179</v>
      </c>
      <c r="E137">
        <v>114</v>
      </c>
      <c r="F137">
        <v>114</v>
      </c>
      <c r="G137">
        <v>2.6692130180000002</v>
      </c>
      <c r="H137">
        <v>2.5227056349999999</v>
      </c>
      <c r="V137" s="22">
        <v>45809</v>
      </c>
      <c r="W137">
        <v>90</v>
      </c>
      <c r="X137">
        <v>2.6692130182223179</v>
      </c>
      <c r="Y137">
        <v>90</v>
      </c>
      <c r="Z137">
        <v>90</v>
      </c>
      <c r="AA137">
        <v>2.6692130180000002</v>
      </c>
      <c r="AB137">
        <v>2.5111564462999998</v>
      </c>
      <c r="AC137">
        <f>RSQ($AA$131:AA137,$Z$131:Z137)</f>
        <v>0.4528321416567424</v>
      </c>
    </row>
    <row r="138" spans="1:29" ht="15" x14ac:dyDescent="0.3">
      <c r="A138" s="52">
        <v>45839</v>
      </c>
      <c r="B138" s="63">
        <v>323.048</v>
      </c>
      <c r="C138" s="47">
        <v>115</v>
      </c>
      <c r="D138" s="21">
        <f>100*(B138-B126)/B126</f>
        <v>2.7049023971513897</v>
      </c>
      <c r="E138">
        <v>115</v>
      </c>
      <c r="F138">
        <v>115</v>
      </c>
      <c r="G138">
        <v>2.7049023970000001</v>
      </c>
      <c r="H138">
        <v>2.4787743376</v>
      </c>
      <c r="V138" s="22">
        <v>45839</v>
      </c>
      <c r="W138">
        <v>91</v>
      </c>
      <c r="X138">
        <v>2.7049023971513897</v>
      </c>
      <c r="Y138">
        <v>91</v>
      </c>
      <c r="Z138">
        <v>91</v>
      </c>
      <c r="AA138">
        <v>2.7049023970000001</v>
      </c>
      <c r="AB138">
        <v>2.4585632572999998</v>
      </c>
      <c r="AC138">
        <f>RSQ($AA$131:AA138,$Z$131:Z138)</f>
        <v>0.24156411637280464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FABE-94F9-4CC2-8BAA-942438C611CC}">
  <dimension ref="A1:AF137"/>
  <sheetViews>
    <sheetView topLeftCell="A101" zoomScale="91" zoomScaleNormal="91" workbookViewId="0">
      <selection activeCell="AC135" sqref="AC135:AC137"/>
    </sheetView>
  </sheetViews>
  <sheetFormatPr defaultRowHeight="13.2" x14ac:dyDescent="0.25"/>
  <cols>
    <col min="1" max="1" width="11.109375" customWidth="1"/>
  </cols>
  <sheetData>
    <row r="1" spans="1:17" s="34" customFormat="1" x14ac:dyDescent="0.25">
      <c r="A1" s="34" t="s">
        <v>0</v>
      </c>
      <c r="I1"/>
      <c r="J1"/>
      <c r="K1"/>
      <c r="L1"/>
      <c r="M1"/>
      <c r="N1"/>
      <c r="O1"/>
      <c r="P1"/>
      <c r="Q1"/>
    </row>
    <row r="2" spans="1:17" s="34" customFormat="1" x14ac:dyDescent="0.25">
      <c r="A2" s="34" t="s">
        <v>747</v>
      </c>
      <c r="I2"/>
      <c r="J2"/>
      <c r="K2"/>
      <c r="L2"/>
      <c r="M2"/>
      <c r="N2"/>
      <c r="O2"/>
      <c r="P2"/>
      <c r="Q2"/>
    </row>
    <row r="3" spans="1:17" s="34" customFormat="1" x14ac:dyDescent="0.25">
      <c r="A3" s="34" t="s">
        <v>2</v>
      </c>
      <c r="I3"/>
      <c r="J3"/>
      <c r="K3"/>
      <c r="L3"/>
      <c r="M3"/>
      <c r="N3"/>
      <c r="O3"/>
      <c r="P3"/>
      <c r="Q3"/>
    </row>
    <row r="4" spans="1:17" s="34" customFormat="1" x14ac:dyDescent="0.25">
      <c r="A4" s="34" t="s">
        <v>3</v>
      </c>
      <c r="I4"/>
      <c r="J4"/>
      <c r="K4"/>
      <c r="L4"/>
      <c r="M4"/>
      <c r="N4"/>
      <c r="O4"/>
      <c r="P4"/>
      <c r="Q4"/>
    </row>
    <row r="5" spans="1:17" s="34" customFormat="1" x14ac:dyDescent="0.25">
      <c r="A5" s="34" t="s">
        <v>748</v>
      </c>
      <c r="I5"/>
      <c r="J5"/>
      <c r="K5"/>
      <c r="L5"/>
      <c r="M5"/>
      <c r="N5"/>
      <c r="O5"/>
      <c r="P5"/>
      <c r="Q5"/>
    </row>
    <row r="6" spans="1:17" s="34" customFormat="1" x14ac:dyDescent="0.25">
      <c r="A6" s="34" t="s">
        <v>845</v>
      </c>
      <c r="I6"/>
      <c r="J6"/>
      <c r="K6"/>
      <c r="L6"/>
      <c r="M6"/>
      <c r="N6"/>
      <c r="O6"/>
      <c r="P6"/>
      <c r="Q6"/>
    </row>
    <row r="7" spans="1:17" s="34" customFormat="1" x14ac:dyDescent="0.25">
      <c r="I7"/>
      <c r="J7"/>
      <c r="K7"/>
      <c r="L7"/>
      <c r="M7"/>
      <c r="N7"/>
      <c r="O7"/>
      <c r="P7"/>
      <c r="Q7"/>
    </row>
    <row r="8" spans="1:17" s="34" customFormat="1" x14ac:dyDescent="0.25">
      <c r="A8" s="34" t="s">
        <v>6</v>
      </c>
      <c r="B8" s="34" t="s">
        <v>422</v>
      </c>
      <c r="C8" s="34" t="s">
        <v>846</v>
      </c>
      <c r="I8"/>
      <c r="J8"/>
      <c r="K8"/>
      <c r="L8"/>
      <c r="M8"/>
      <c r="N8"/>
      <c r="O8"/>
      <c r="P8"/>
      <c r="Q8"/>
    </row>
    <row r="11" spans="1:17" ht="15" x14ac:dyDescent="0.25">
      <c r="A11" s="59" t="s">
        <v>8</v>
      </c>
      <c r="B11" s="59" t="s">
        <v>6</v>
      </c>
    </row>
    <row r="12" spans="1:17" x14ac:dyDescent="0.25">
      <c r="A12" s="1">
        <v>42005</v>
      </c>
      <c r="B12" s="2">
        <v>233.70699999999999</v>
      </c>
    </row>
    <row r="13" spans="1:17" x14ac:dyDescent="0.25">
      <c r="A13" s="1">
        <v>42036</v>
      </c>
      <c r="B13" s="2">
        <v>234.72200000000001</v>
      </c>
    </row>
    <row r="14" spans="1:17" x14ac:dyDescent="0.25">
      <c r="A14" s="1">
        <v>42064</v>
      </c>
      <c r="B14" s="2">
        <v>236.119</v>
      </c>
    </row>
    <row r="15" spans="1:17" x14ac:dyDescent="0.25">
      <c r="A15" s="1">
        <v>42095</v>
      </c>
      <c r="B15" s="2">
        <v>236.59899999999999</v>
      </c>
    </row>
    <row r="16" spans="1:17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5" x14ac:dyDescent="0.3">
      <c r="A24" s="52">
        <v>42370</v>
      </c>
      <c r="B24" s="2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850</v>
      </c>
    </row>
    <row r="25" spans="1:9" ht="15" x14ac:dyDescent="0.3">
      <c r="A25" s="52">
        <v>42401</v>
      </c>
      <c r="B25" s="2">
        <v>237.11099999999999</v>
      </c>
      <c r="C25" s="47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847</v>
      </c>
    </row>
    <row r="26" spans="1:9" ht="15" x14ac:dyDescent="0.3">
      <c r="A26" s="52">
        <v>42430</v>
      </c>
      <c r="B26" s="2">
        <v>238.13200000000001</v>
      </c>
      <c r="C26" s="47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2">
        <v>239.261</v>
      </c>
      <c r="C27" s="47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2">
        <v>240.22900000000001</v>
      </c>
      <c r="C28" s="47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2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2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2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2">
        <v>241.428</v>
      </c>
      <c r="C32" s="5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2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2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2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2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2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2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2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2">
        <v>244.733</v>
      </c>
      <c r="C40" s="5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2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2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2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2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2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2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2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2">
        <v>247.86699999999999</v>
      </c>
      <c r="C48" s="5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2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467</v>
      </c>
    </row>
    <row r="50" spans="1:29" ht="15" x14ac:dyDescent="0.3">
      <c r="A50" s="52">
        <v>43160</v>
      </c>
      <c r="B50" s="2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2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2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2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2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2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2">
        <v>252.43899999999999</v>
      </c>
      <c r="C56" s="5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2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2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2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2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2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2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2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2">
        <v>256.09199999999998</v>
      </c>
      <c r="C64" s="5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2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2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2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2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2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2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2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2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2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2">
        <v>258.11500000000001</v>
      </c>
      <c r="C74" s="5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2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2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2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2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2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2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2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2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851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2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852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2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856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2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853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2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854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2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2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405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2">
        <v>271.69600000000003</v>
      </c>
      <c r="C89" s="47">
        <v>66</v>
      </c>
      <c r="D89" s="21">
        <f t="shared" ref="D89:D136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407</v>
      </c>
      <c r="J89" t="s">
        <v>408</v>
      </c>
      <c r="K89" t="s">
        <v>409</v>
      </c>
      <c r="L89" t="s">
        <v>410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2">
        <v>273.00299999999999</v>
      </c>
      <c r="C90" s="47">
        <v>67</v>
      </c>
      <c r="D90" s="21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411</v>
      </c>
      <c r="J90">
        <v>21</v>
      </c>
      <c r="K90">
        <v>503.93769205389998</v>
      </c>
      <c r="L90">
        <v>23.9970329549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2">
        <v>273.56700000000001</v>
      </c>
      <c r="C91" s="47">
        <v>68</v>
      </c>
      <c r="D91" s="2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412</v>
      </c>
      <c r="J91">
        <v>92</v>
      </c>
      <c r="K91">
        <v>19.634539265400001</v>
      </c>
      <c r="L91">
        <v>0.2134189051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2">
        <v>274.31</v>
      </c>
      <c r="C92" s="47">
        <v>69</v>
      </c>
      <c r="D92" s="21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I92" t="s">
        <v>413</v>
      </c>
      <c r="J92">
        <v>113</v>
      </c>
      <c r="K92">
        <v>523.57223131930004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2">
        <v>276.589</v>
      </c>
      <c r="C93" s="47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855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2">
        <v>277.94799999999998</v>
      </c>
      <c r="C94" s="47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2">
        <v>278.80200000000002</v>
      </c>
      <c r="C95" s="47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K95">
        <f>1-(K91/K92)</f>
        <v>0.96249889109679332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2">
        <v>281.14800000000002</v>
      </c>
      <c r="C96" s="47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857</v>
      </c>
    </row>
    <row r="97" spans="1:32" ht="15" x14ac:dyDescent="0.3">
      <c r="A97" s="52">
        <v>44593</v>
      </c>
      <c r="B97" s="2">
        <v>283.71600000000001</v>
      </c>
      <c r="C97" s="47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858</v>
      </c>
    </row>
    <row r="98" spans="1:32" ht="15" x14ac:dyDescent="0.3">
      <c r="A98" s="52">
        <v>44621</v>
      </c>
      <c r="B98" s="2">
        <v>287.50400000000002</v>
      </c>
      <c r="C98" s="47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859</v>
      </c>
    </row>
    <row r="99" spans="1:32" ht="15" x14ac:dyDescent="0.3">
      <c r="A99" s="52">
        <v>44652</v>
      </c>
      <c r="B99" s="2">
        <v>289.10899999999998</v>
      </c>
      <c r="C99" s="47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848</v>
      </c>
    </row>
    <row r="100" spans="1:32" ht="15" x14ac:dyDescent="0.3">
      <c r="A100" s="52">
        <v>44682</v>
      </c>
      <c r="B100" s="2">
        <v>292.29599999999999</v>
      </c>
      <c r="C100" s="47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849</v>
      </c>
    </row>
    <row r="101" spans="1:32" ht="15" x14ac:dyDescent="0.3">
      <c r="A101" s="52">
        <v>44713</v>
      </c>
      <c r="B101" s="2">
        <v>296.31099999999998</v>
      </c>
      <c r="C101" s="47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32" ht="15" x14ac:dyDescent="0.3">
      <c r="A102" s="52">
        <v>44743</v>
      </c>
      <c r="B102" s="2">
        <v>296.27600000000001</v>
      </c>
      <c r="C102" s="47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405</v>
      </c>
    </row>
    <row r="103" spans="1:32" ht="15" x14ac:dyDescent="0.3">
      <c r="A103" s="53">
        <v>44774</v>
      </c>
      <c r="B103" s="2">
        <v>296.17099999999999</v>
      </c>
      <c r="C103" s="51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407</v>
      </c>
      <c r="AD103" t="s">
        <v>408</v>
      </c>
      <c r="AE103" t="s">
        <v>409</v>
      </c>
      <c r="AF103" t="s">
        <v>410</v>
      </c>
    </row>
    <row r="104" spans="1:32" ht="15" x14ac:dyDescent="0.3">
      <c r="A104" s="52">
        <v>44805</v>
      </c>
      <c r="B104" s="2">
        <v>296.80799999999999</v>
      </c>
      <c r="C104" s="47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411</v>
      </c>
      <c r="AD104">
        <v>17</v>
      </c>
      <c r="AE104">
        <v>42.716246261000002</v>
      </c>
      <c r="AF104">
        <v>2.5127203683000001</v>
      </c>
    </row>
    <row r="105" spans="1:32" ht="15" x14ac:dyDescent="0.3">
      <c r="A105" s="52">
        <v>44835</v>
      </c>
      <c r="B105" s="2">
        <v>298.012</v>
      </c>
      <c r="C105" s="47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412</v>
      </c>
      <c r="AD105">
        <v>72</v>
      </c>
      <c r="AE105">
        <v>5.6523003766000004</v>
      </c>
      <c r="AF105">
        <v>7.8504171900000003E-2</v>
      </c>
    </row>
    <row r="106" spans="1:32" ht="15" x14ac:dyDescent="0.3">
      <c r="A106" s="52">
        <v>44866</v>
      </c>
      <c r="B106" s="2">
        <v>297.71100000000001</v>
      </c>
      <c r="C106" s="47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  <c r="AC106" t="s">
        <v>413</v>
      </c>
      <c r="AD106">
        <v>89</v>
      </c>
      <c r="AE106">
        <v>451.65779772100001</v>
      </c>
    </row>
    <row r="107" spans="1:32" ht="15" x14ac:dyDescent="0.3">
      <c r="A107" s="52">
        <v>44896</v>
      </c>
      <c r="B107" s="2">
        <v>296.79700000000003</v>
      </c>
      <c r="C107" s="47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860</v>
      </c>
    </row>
    <row r="108" spans="1:32" ht="15" x14ac:dyDescent="0.3">
      <c r="A108" s="52">
        <v>44927</v>
      </c>
      <c r="B108" s="2">
        <v>299.17</v>
      </c>
      <c r="C108" s="47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ht="15" x14ac:dyDescent="0.3">
      <c r="A109" s="52">
        <v>44958</v>
      </c>
      <c r="B109" s="2">
        <v>300.83999999999997</v>
      </c>
      <c r="C109" s="47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ht="15" x14ac:dyDescent="0.3">
      <c r="A110" s="52">
        <v>44986</v>
      </c>
      <c r="B110" s="2">
        <v>301.83600000000001</v>
      </c>
      <c r="C110" s="47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ht="15" x14ac:dyDescent="0.3">
      <c r="A111" s="52">
        <v>45017</v>
      </c>
      <c r="B111" s="2">
        <v>303.363</v>
      </c>
      <c r="C111" s="47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ht="15" x14ac:dyDescent="0.3">
      <c r="A112" s="52">
        <v>45047</v>
      </c>
      <c r="B112" s="2">
        <v>304.12700000000001</v>
      </c>
      <c r="C112" s="47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53">
        <v>45078</v>
      </c>
      <c r="B113" s="2">
        <v>305.10899999999998</v>
      </c>
      <c r="C113" s="51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2">
        <v>305.69099999999997</v>
      </c>
      <c r="C114" s="47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2">
        <v>307.02600000000001</v>
      </c>
      <c r="C115" s="47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2">
        <v>307.78899999999999</v>
      </c>
      <c r="C116" s="47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2">
        <v>307.67099999999999</v>
      </c>
      <c r="C117" s="47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2">
        <v>307.05099999999999</v>
      </c>
      <c r="C118" s="47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2">
        <v>306.74599999999998</v>
      </c>
      <c r="C119" s="47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2">
        <v>308.41699999999997</v>
      </c>
      <c r="C120" s="47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2">
        <v>310.32600000000002</v>
      </c>
      <c r="C121" s="47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2">
        <v>312.33199999999999</v>
      </c>
      <c r="C122" s="51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 s="6">
        <v>75</v>
      </c>
      <c r="X122" s="6">
        <v>3.4773850700380273</v>
      </c>
      <c r="Y122" s="6">
        <v>75</v>
      </c>
      <c r="Z122" s="6">
        <v>75</v>
      </c>
      <c r="AA122" s="6">
        <v>3.47738507</v>
      </c>
      <c r="AB122" s="6">
        <v>3.4068099806999999</v>
      </c>
    </row>
    <row r="123" spans="1:28" ht="15" x14ac:dyDescent="0.3">
      <c r="A123" s="52">
        <v>45383</v>
      </c>
      <c r="B123" s="2">
        <v>313.548</v>
      </c>
      <c r="C123" s="47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2">
        <v>314.06900000000002</v>
      </c>
      <c r="C124" s="47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2">
        <v>314.17500000000001</v>
      </c>
      <c r="C125" s="47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2">
        <v>314.54000000000002</v>
      </c>
      <c r="C126" s="47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2">
        <v>314.79599999999999</v>
      </c>
      <c r="C127" s="47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2">
        <v>315.30099999999999</v>
      </c>
      <c r="C128" s="47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9" ht="15" x14ac:dyDescent="0.3">
      <c r="A129" s="52">
        <v>45566</v>
      </c>
      <c r="B129" s="2">
        <v>315.66399999999999</v>
      </c>
      <c r="C129" s="47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9" ht="15" x14ac:dyDescent="0.3">
      <c r="A130" s="53">
        <v>45597</v>
      </c>
      <c r="B130" s="8">
        <v>315.49299999999999</v>
      </c>
      <c r="C130" s="51">
        <v>107</v>
      </c>
      <c r="D130" s="6">
        <f t="shared" si="1"/>
        <v>2.7493803960905541</v>
      </c>
      <c r="E130" s="6">
        <v>107</v>
      </c>
      <c r="F130" s="6">
        <v>107</v>
      </c>
      <c r="G130" s="6">
        <v>2.7493803959999998</v>
      </c>
      <c r="H130" s="6">
        <v>2.8867567318999998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9" ht="15" x14ac:dyDescent="0.3">
      <c r="A131" s="60">
        <v>45627</v>
      </c>
      <c r="B131" s="24">
        <v>315.60500000000002</v>
      </c>
      <c r="C131" s="61">
        <v>108</v>
      </c>
      <c r="D131" s="21">
        <f t="shared" si="1"/>
        <v>2.8880572199800612</v>
      </c>
      <c r="E131" s="21">
        <v>108</v>
      </c>
      <c r="F131" s="21">
        <v>108</v>
      </c>
      <c r="G131" s="21">
        <v>2.8880572199999999</v>
      </c>
      <c r="H131" s="21">
        <v>2.8185974280999999</v>
      </c>
      <c r="V131" s="14">
        <v>45627</v>
      </c>
      <c r="W131" s="6">
        <v>84</v>
      </c>
      <c r="X131" s="6">
        <v>2.8880572199800612</v>
      </c>
      <c r="Y131" s="6">
        <v>84</v>
      </c>
      <c r="Z131" s="6">
        <v>84</v>
      </c>
      <c r="AA131" s="6">
        <v>2.8880572199999999</v>
      </c>
      <c r="AB131" s="6">
        <v>2.8970981915</v>
      </c>
    </row>
    <row r="132" spans="1:29" ht="15" x14ac:dyDescent="0.3">
      <c r="A132" s="52">
        <v>45658</v>
      </c>
      <c r="B132" s="2">
        <v>317.67099999999999</v>
      </c>
      <c r="C132" s="47">
        <v>109</v>
      </c>
      <c r="D132" s="21">
        <f>100*(B132-B120)/B120</f>
        <v>3.000483112150115</v>
      </c>
      <c r="E132">
        <v>109</v>
      </c>
      <c r="F132">
        <v>109</v>
      </c>
      <c r="G132">
        <v>3.000483112</v>
      </c>
      <c r="H132">
        <v>2.7504381243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2.8093136968999999</v>
      </c>
    </row>
    <row r="133" spans="1:29" ht="15" x14ac:dyDescent="0.3">
      <c r="A133" s="52">
        <v>45689</v>
      </c>
      <c r="B133" s="2">
        <v>319.08199999999999</v>
      </c>
      <c r="C133" s="47">
        <v>110</v>
      </c>
      <c r="D133" s="21">
        <f t="shared" si="1"/>
        <v>2.8215489517475079</v>
      </c>
      <c r="E133">
        <v>110</v>
      </c>
      <c r="F133">
        <v>110</v>
      </c>
      <c r="G133">
        <v>2.8215489520000001</v>
      </c>
      <c r="H133">
        <v>2.6822788205000001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2.7215292022000002</v>
      </c>
    </row>
    <row r="134" spans="1:29" ht="15" x14ac:dyDescent="0.3">
      <c r="A134" s="52">
        <v>45717</v>
      </c>
      <c r="B134" s="2">
        <v>319.79899999999998</v>
      </c>
      <c r="C134" s="47">
        <v>111</v>
      </c>
      <c r="D134" s="21">
        <f t="shared" si="1"/>
        <v>2.3907252538964898</v>
      </c>
      <c r="E134">
        <v>111</v>
      </c>
      <c r="F134">
        <v>111</v>
      </c>
      <c r="G134">
        <v>2.3907252539999999</v>
      </c>
      <c r="H134">
        <v>2.6141195167000002</v>
      </c>
      <c r="V134" s="22">
        <v>45717</v>
      </c>
      <c r="W134">
        <v>87</v>
      </c>
      <c r="X134">
        <v>2.3907252538964898</v>
      </c>
      <c r="Y134">
        <v>87</v>
      </c>
      <c r="Z134">
        <v>87</v>
      </c>
      <c r="AA134">
        <v>2.3907252539999999</v>
      </c>
      <c r="AB134">
        <v>2.6337447076</v>
      </c>
    </row>
    <row r="135" spans="1:29" ht="15" x14ac:dyDescent="0.3">
      <c r="A135" s="52">
        <v>45748</v>
      </c>
      <c r="B135" s="2">
        <v>320.79500000000002</v>
      </c>
      <c r="C135" s="47">
        <v>112</v>
      </c>
      <c r="D135" s="21">
        <f t="shared" si="1"/>
        <v>2.3112888616734963</v>
      </c>
      <c r="E135">
        <v>112</v>
      </c>
      <c r="F135">
        <v>112</v>
      </c>
      <c r="G135">
        <v>2.3112888620000001</v>
      </c>
      <c r="H135">
        <v>2.5459602128999999</v>
      </c>
      <c r="V135" s="27">
        <v>45748</v>
      </c>
      <c r="W135">
        <v>88</v>
      </c>
      <c r="X135">
        <v>2.3112888616734963</v>
      </c>
      <c r="Y135">
        <v>88</v>
      </c>
      <c r="Z135">
        <v>88</v>
      </c>
      <c r="AA135">
        <v>2.3112888620000001</v>
      </c>
      <c r="AB135">
        <v>2.5459602128999999</v>
      </c>
      <c r="AC135">
        <f>RSQ($AA$131:AA135,$Z$131:Z135)</f>
        <v>0.80626327597970959</v>
      </c>
    </row>
    <row r="136" spans="1:29" ht="15" x14ac:dyDescent="0.3">
      <c r="A136" s="52">
        <v>45778</v>
      </c>
      <c r="B136" s="2">
        <v>321.46499999999997</v>
      </c>
      <c r="C136" s="47">
        <v>113</v>
      </c>
      <c r="D136" s="21">
        <f t="shared" si="1"/>
        <v>2.3548965354746754</v>
      </c>
      <c r="E136">
        <v>113</v>
      </c>
      <c r="F136">
        <v>113</v>
      </c>
      <c r="G136">
        <v>2.354896535</v>
      </c>
      <c r="H136">
        <v>2.4778009090999999</v>
      </c>
      <c r="V136" s="22">
        <v>45778</v>
      </c>
      <c r="W136">
        <v>89</v>
      </c>
      <c r="X136">
        <v>2.3548965354746754</v>
      </c>
      <c r="Y136">
        <v>89</v>
      </c>
      <c r="Z136">
        <v>89</v>
      </c>
      <c r="AA136">
        <v>2.354896535</v>
      </c>
      <c r="AB136">
        <v>2.4581757183000001</v>
      </c>
      <c r="AC136">
        <f>RSQ($AA$131:AA136,$Z$131:Z136)</f>
        <v>0.80203453563389904</v>
      </c>
    </row>
    <row r="137" spans="1:29" ht="15" x14ac:dyDescent="0.3">
      <c r="A137" s="52">
        <v>45809</v>
      </c>
      <c r="B137" s="2">
        <v>322.56099999999998</v>
      </c>
      <c r="C137" s="47">
        <v>114</v>
      </c>
      <c r="D137" s="21">
        <f>100*(B137-B125)/B125</f>
        <v>2.6692130182223179</v>
      </c>
      <c r="E137">
        <v>114</v>
      </c>
      <c r="F137">
        <v>114</v>
      </c>
      <c r="G137">
        <v>2.6692130180000002</v>
      </c>
      <c r="H137">
        <v>2.4096416053</v>
      </c>
      <c r="V137" s="22">
        <v>45809</v>
      </c>
      <c r="W137">
        <v>90</v>
      </c>
      <c r="X137">
        <v>2.6692130182223179</v>
      </c>
      <c r="Y137">
        <v>90</v>
      </c>
      <c r="Z137">
        <v>90</v>
      </c>
      <c r="AA137">
        <v>2.6692130180000002</v>
      </c>
      <c r="AB137">
        <v>2.3703912236</v>
      </c>
      <c r="AC137">
        <f>RSQ($AA$131:AA137,$Z$131:Z137)</f>
        <v>0.4528321416567424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D714-5F44-4C8B-B335-F48E999EA368}">
  <dimension ref="A11:AC136"/>
  <sheetViews>
    <sheetView topLeftCell="Q105" workbookViewId="0">
      <selection activeCell="K95" sqref="K95"/>
    </sheetView>
  </sheetViews>
  <sheetFormatPr defaultRowHeight="13.2" x14ac:dyDescent="0.25"/>
  <cols>
    <col min="1" max="1" width="11" customWidth="1"/>
  </cols>
  <sheetData>
    <row r="11" spans="1:2" ht="15" x14ac:dyDescent="0.25">
      <c r="A11" s="57" t="s">
        <v>8</v>
      </c>
      <c r="B11" s="57" t="s">
        <v>6</v>
      </c>
    </row>
    <row r="12" spans="1:2" ht="15" x14ac:dyDescent="0.3">
      <c r="A12" s="58">
        <v>42005</v>
      </c>
      <c r="B12" s="56">
        <v>233.70699999999999</v>
      </c>
    </row>
    <row r="13" spans="1:2" ht="15" x14ac:dyDescent="0.3">
      <c r="A13" s="58">
        <v>42036</v>
      </c>
      <c r="B13" s="56">
        <v>234.72200000000001</v>
      </c>
    </row>
    <row r="14" spans="1:2" ht="15" x14ac:dyDescent="0.3">
      <c r="A14" s="58">
        <v>42064</v>
      </c>
      <c r="B14" s="56">
        <v>236.119</v>
      </c>
    </row>
    <row r="15" spans="1:2" ht="15" x14ac:dyDescent="0.3">
      <c r="A15" s="58">
        <v>42095</v>
      </c>
      <c r="B15" s="56">
        <v>236.59899999999999</v>
      </c>
    </row>
    <row r="16" spans="1:2" ht="15" x14ac:dyDescent="0.3">
      <c r="A16" s="58">
        <v>42125</v>
      </c>
      <c r="B16" s="56">
        <v>237.80500000000001</v>
      </c>
    </row>
    <row r="17" spans="1:9" ht="15" x14ac:dyDescent="0.3">
      <c r="A17" s="58">
        <v>42156</v>
      </c>
      <c r="B17" s="56">
        <v>238.63800000000001</v>
      </c>
    </row>
    <row r="18" spans="1:9" ht="15" x14ac:dyDescent="0.3">
      <c r="A18" s="58">
        <v>42186</v>
      </c>
      <c r="B18" s="56">
        <v>238.654</v>
      </c>
    </row>
    <row r="19" spans="1:9" ht="15" x14ac:dyDescent="0.3">
      <c r="A19" s="58">
        <v>42217</v>
      </c>
      <c r="B19" s="56">
        <v>238.316</v>
      </c>
    </row>
    <row r="20" spans="1:9" ht="15" x14ac:dyDescent="0.3">
      <c r="A20" s="58">
        <v>42248</v>
      </c>
      <c r="B20" s="56">
        <v>237.94499999999999</v>
      </c>
    </row>
    <row r="21" spans="1:9" ht="15" x14ac:dyDescent="0.3">
      <c r="A21" s="58">
        <v>42278</v>
      </c>
      <c r="B21" s="56">
        <v>237.83799999999999</v>
      </c>
    </row>
    <row r="22" spans="1:9" ht="15" x14ac:dyDescent="0.3">
      <c r="A22" s="58">
        <v>42309</v>
      </c>
      <c r="B22" s="56">
        <v>237.33600000000001</v>
      </c>
    </row>
    <row r="23" spans="1:9" ht="15" x14ac:dyDescent="0.3">
      <c r="A23" s="58">
        <v>42339</v>
      </c>
      <c r="B23" s="56">
        <v>236.52500000000001</v>
      </c>
    </row>
    <row r="24" spans="1:9" ht="15" x14ac:dyDescent="0.3">
      <c r="A24" s="52">
        <v>42370</v>
      </c>
      <c r="B24" s="56">
        <v>236.916</v>
      </c>
      <c r="C24" s="47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52">
        <v>42401</v>
      </c>
      <c r="B25" s="56">
        <v>237.11099999999999</v>
      </c>
      <c r="C25" s="47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829</v>
      </c>
    </row>
    <row r="26" spans="1:9" ht="15" x14ac:dyDescent="0.3">
      <c r="A26" s="52">
        <v>42430</v>
      </c>
      <c r="B26" s="56">
        <v>238.13200000000001</v>
      </c>
      <c r="C26" s="47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52">
        <v>42461</v>
      </c>
      <c r="B27" s="56">
        <v>239.261</v>
      </c>
      <c r="C27" s="47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52">
        <v>42491</v>
      </c>
      <c r="B28" s="56">
        <v>240.22900000000001</v>
      </c>
      <c r="C28" s="47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52">
        <v>42522</v>
      </c>
      <c r="B29" s="56">
        <v>241.018</v>
      </c>
      <c r="C29" s="47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52">
        <v>42552</v>
      </c>
      <c r="B30" s="56">
        <v>240.62799999999999</v>
      </c>
      <c r="C30" s="47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52">
        <v>42583</v>
      </c>
      <c r="B31" s="56">
        <v>240.84899999999999</v>
      </c>
      <c r="C31" s="47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53">
        <v>42614</v>
      </c>
      <c r="B32" s="56">
        <v>241.428</v>
      </c>
      <c r="C32" s="5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52">
        <v>42644</v>
      </c>
      <c r="B33" s="56">
        <v>241.72900000000001</v>
      </c>
      <c r="C33" s="47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52">
        <v>42675</v>
      </c>
      <c r="B34" s="56">
        <v>241.35300000000001</v>
      </c>
      <c r="C34" s="47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52">
        <v>42705</v>
      </c>
      <c r="B35" s="56">
        <v>241.43199999999999</v>
      </c>
      <c r="C35" s="47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52">
        <v>42736</v>
      </c>
      <c r="B36" s="56">
        <v>242.839</v>
      </c>
      <c r="C36" s="47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52">
        <v>42767</v>
      </c>
      <c r="B37" s="56">
        <v>243.60300000000001</v>
      </c>
      <c r="C37" s="47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52">
        <v>42795</v>
      </c>
      <c r="B38" s="56">
        <v>243.80099999999999</v>
      </c>
      <c r="C38" s="47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52">
        <v>42826</v>
      </c>
      <c r="B39" s="56">
        <v>244.524</v>
      </c>
      <c r="C39" s="47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53">
        <v>42856</v>
      </c>
      <c r="B40" s="56">
        <v>244.733</v>
      </c>
      <c r="C40" s="5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52">
        <v>42887</v>
      </c>
      <c r="B41" s="56">
        <v>244.95500000000001</v>
      </c>
      <c r="C41" s="47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52">
        <v>42917</v>
      </c>
      <c r="B42" s="56">
        <v>244.786</v>
      </c>
      <c r="C42" s="47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52">
        <v>42948</v>
      </c>
      <c r="B43" s="56">
        <v>245.51900000000001</v>
      </c>
      <c r="C43" s="47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52">
        <v>42979</v>
      </c>
      <c r="B44" s="56">
        <v>246.81899999999999</v>
      </c>
      <c r="C44" s="47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52">
        <v>43009</v>
      </c>
      <c r="B45" s="56">
        <v>246.66300000000001</v>
      </c>
      <c r="C45" s="47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52">
        <v>43040</v>
      </c>
      <c r="B46" s="56">
        <v>246.66900000000001</v>
      </c>
      <c r="C46" s="47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52">
        <v>43070</v>
      </c>
      <c r="B47" s="56">
        <v>246.524</v>
      </c>
      <c r="C47" s="47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53">
        <v>43101</v>
      </c>
      <c r="B48" s="56">
        <v>247.86699999999999</v>
      </c>
      <c r="C48" s="5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56">
        <v>248.99100000000001</v>
      </c>
      <c r="C49" s="47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424</v>
      </c>
    </row>
    <row r="50" spans="1:29" ht="15" x14ac:dyDescent="0.3">
      <c r="A50" s="52">
        <v>43160</v>
      </c>
      <c r="B50" s="56">
        <v>249.554</v>
      </c>
      <c r="C50" s="47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56">
        <v>250.54599999999999</v>
      </c>
      <c r="C51" s="47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56">
        <v>251.58799999999999</v>
      </c>
      <c r="C52" s="47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56">
        <v>251.989</v>
      </c>
      <c r="C53" s="47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56">
        <v>252.006</v>
      </c>
      <c r="C54" s="47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56">
        <v>252.14599999999999</v>
      </c>
      <c r="C55" s="47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56">
        <v>252.43899999999999</v>
      </c>
      <c r="C56" s="5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56">
        <v>252.88499999999999</v>
      </c>
      <c r="C57" s="47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56">
        <v>252.03800000000001</v>
      </c>
      <c r="C58" s="47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56">
        <v>251.233</v>
      </c>
      <c r="C59" s="47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56">
        <v>251.71199999999999</v>
      </c>
      <c r="C60" s="47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56">
        <v>252.77600000000001</v>
      </c>
      <c r="C61" s="47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56">
        <v>254.202</v>
      </c>
      <c r="C62" s="47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56">
        <v>255.548</v>
      </c>
      <c r="C63" s="47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56">
        <v>256.09199999999998</v>
      </c>
      <c r="C64" s="5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56">
        <v>256.14299999999997</v>
      </c>
      <c r="C65" s="47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56">
        <v>256.57100000000003</v>
      </c>
      <c r="C66" s="47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56">
        <v>256.55799999999999</v>
      </c>
      <c r="C67" s="47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56">
        <v>256.75900000000001</v>
      </c>
      <c r="C68" s="47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56">
        <v>257.346</v>
      </c>
      <c r="C69" s="47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56">
        <v>257.20800000000003</v>
      </c>
      <c r="C70" s="47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56">
        <v>256.97399999999999</v>
      </c>
      <c r="C71" s="47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56">
        <v>257.971</v>
      </c>
      <c r="C72" s="47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56">
        <v>258.678</v>
      </c>
      <c r="C73" s="47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56">
        <v>258.11500000000001</v>
      </c>
      <c r="C74" s="5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56">
        <v>256.38900000000001</v>
      </c>
      <c r="C75" s="47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56">
        <v>256.39400000000001</v>
      </c>
      <c r="C76" s="47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56">
        <v>257.79700000000003</v>
      </c>
      <c r="C77" s="47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56">
        <v>259.101</v>
      </c>
      <c r="C78" s="47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56">
        <v>259.91800000000001</v>
      </c>
      <c r="C79" s="47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56">
        <v>260.27999999999997</v>
      </c>
      <c r="C80" s="47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56">
        <v>260.38799999999998</v>
      </c>
      <c r="C81" s="47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56">
        <v>260.22899999999998</v>
      </c>
      <c r="C82" s="47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830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56">
        <v>260.47399999999999</v>
      </c>
      <c r="C83" s="47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831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56">
        <v>261.58199999999999</v>
      </c>
      <c r="C84" s="47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837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56">
        <v>263.01400000000001</v>
      </c>
      <c r="C85" s="47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834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56">
        <v>264.87700000000001</v>
      </c>
      <c r="C86" s="47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835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56">
        <v>267.05399999999997</v>
      </c>
      <c r="C87" s="47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56">
        <v>269.19499999999999</v>
      </c>
      <c r="C88" s="47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405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56">
        <v>271.69600000000003</v>
      </c>
      <c r="C89" s="47">
        <v>66</v>
      </c>
      <c r="D89" s="21">
        <f t="shared" ref="D89:D136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407</v>
      </c>
      <c r="J89" t="s">
        <v>408</v>
      </c>
      <c r="K89" t="s">
        <v>409</v>
      </c>
      <c r="L89" t="s">
        <v>410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56">
        <v>273.00299999999999</v>
      </c>
      <c r="C90" s="47">
        <v>67</v>
      </c>
      <c r="D90" s="21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411</v>
      </c>
      <c r="J90">
        <v>21</v>
      </c>
      <c r="K90">
        <v>503.81536481950002</v>
      </c>
      <c r="L90">
        <v>23.9912078485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56">
        <v>273.56700000000001</v>
      </c>
      <c r="C91" s="47">
        <v>68</v>
      </c>
      <c r="D91" s="2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412</v>
      </c>
      <c r="J91">
        <v>91</v>
      </c>
      <c r="K91">
        <v>19.519035291200002</v>
      </c>
      <c r="L91">
        <v>0.21449489329999999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56">
        <v>274.31</v>
      </c>
      <c r="C92" s="47">
        <v>69</v>
      </c>
      <c r="D92" s="21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I92" t="s">
        <v>413</v>
      </c>
      <c r="J92">
        <v>112</v>
      </c>
      <c r="K92">
        <v>523.33440011070002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56">
        <v>276.589</v>
      </c>
      <c r="C93" s="47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836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56">
        <v>277.94799999999998</v>
      </c>
      <c r="C94" s="47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56">
        <v>278.80200000000002</v>
      </c>
      <c r="C95" s="47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K95">
        <f>1-(K91/K92)</f>
        <v>0.96270255636344337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56">
        <v>281.14800000000002</v>
      </c>
      <c r="C96" s="47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832</v>
      </c>
    </row>
    <row r="97" spans="1:29" ht="15" x14ac:dyDescent="0.3">
      <c r="A97" s="52">
        <v>44593</v>
      </c>
      <c r="B97" s="56">
        <v>283.71600000000001</v>
      </c>
      <c r="C97" s="47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833</v>
      </c>
    </row>
    <row r="98" spans="1:29" ht="15" x14ac:dyDescent="0.3">
      <c r="A98" s="52">
        <v>44621</v>
      </c>
      <c r="B98" s="56">
        <v>287.50400000000002</v>
      </c>
      <c r="C98" s="47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838</v>
      </c>
    </row>
    <row r="99" spans="1:29" ht="15" x14ac:dyDescent="0.3">
      <c r="A99" s="52">
        <v>44652</v>
      </c>
      <c r="B99" s="56">
        <v>289.10899999999998</v>
      </c>
      <c r="C99" s="47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839</v>
      </c>
    </row>
    <row r="100" spans="1:29" ht="15" x14ac:dyDescent="0.3">
      <c r="A100" s="52">
        <v>44682</v>
      </c>
      <c r="B100" s="56">
        <v>292.29599999999999</v>
      </c>
      <c r="C100" s="47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840</v>
      </c>
    </row>
    <row r="101" spans="1:29" ht="15" x14ac:dyDescent="0.3">
      <c r="A101" s="52">
        <v>44713</v>
      </c>
      <c r="B101" s="56">
        <v>296.31099999999998</v>
      </c>
      <c r="C101" s="47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29" ht="15" x14ac:dyDescent="0.3">
      <c r="A102" s="52">
        <v>44743</v>
      </c>
      <c r="B102" s="56">
        <v>296.27600000000001</v>
      </c>
      <c r="C102" s="47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405</v>
      </c>
    </row>
    <row r="103" spans="1:29" ht="15" x14ac:dyDescent="0.3">
      <c r="A103" s="53">
        <v>44774</v>
      </c>
      <c r="B103" s="56">
        <v>296.17099999999999</v>
      </c>
      <c r="C103" s="51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801</v>
      </c>
    </row>
    <row r="104" spans="1:29" ht="15" x14ac:dyDescent="0.3">
      <c r="A104" s="52">
        <v>44805</v>
      </c>
      <c r="B104" s="56">
        <v>296.80799999999999</v>
      </c>
      <c r="C104" s="47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841</v>
      </c>
    </row>
    <row r="105" spans="1:29" ht="15" x14ac:dyDescent="0.3">
      <c r="A105" s="52">
        <v>44835</v>
      </c>
      <c r="B105" s="56">
        <v>298.012</v>
      </c>
      <c r="C105" s="47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842</v>
      </c>
    </row>
    <row r="106" spans="1:29" ht="15" x14ac:dyDescent="0.3">
      <c r="A106" s="52">
        <v>44866</v>
      </c>
      <c r="B106" s="56">
        <v>297.71100000000001</v>
      </c>
      <c r="C106" s="47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  <c r="AC106" t="s">
        <v>843</v>
      </c>
    </row>
    <row r="107" spans="1:29" ht="15" x14ac:dyDescent="0.3">
      <c r="A107" s="52">
        <v>44896</v>
      </c>
      <c r="B107" s="56">
        <v>296.79700000000003</v>
      </c>
      <c r="C107" s="47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844</v>
      </c>
    </row>
    <row r="108" spans="1:29" ht="15" x14ac:dyDescent="0.3">
      <c r="A108" s="52">
        <v>44927</v>
      </c>
      <c r="B108" s="56">
        <v>299.17</v>
      </c>
      <c r="C108" s="47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29" ht="15" x14ac:dyDescent="0.3">
      <c r="A109" s="52">
        <v>44958</v>
      </c>
      <c r="B109" s="56">
        <v>300.83999999999997</v>
      </c>
      <c r="C109" s="47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29" ht="15" x14ac:dyDescent="0.3">
      <c r="A110" s="52">
        <v>44986</v>
      </c>
      <c r="B110" s="56">
        <v>301.83600000000001</v>
      </c>
      <c r="C110" s="47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29" ht="15" x14ac:dyDescent="0.3">
      <c r="A111" s="52">
        <v>45017</v>
      </c>
      <c r="B111" s="56">
        <v>303.363</v>
      </c>
      <c r="C111" s="47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29" ht="15" x14ac:dyDescent="0.3">
      <c r="A112" s="52">
        <v>45047</v>
      </c>
      <c r="B112" s="56">
        <v>304.12700000000001</v>
      </c>
      <c r="C112" s="47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53">
        <v>45078</v>
      </c>
      <c r="B113" s="56">
        <v>305.10899999999998</v>
      </c>
      <c r="C113" s="51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56">
        <v>305.69099999999997</v>
      </c>
      <c r="C114" s="47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56">
        <v>307.02600000000001</v>
      </c>
      <c r="C115" s="47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56">
        <v>307.78899999999999</v>
      </c>
      <c r="C116" s="47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56">
        <v>307.67099999999999</v>
      </c>
      <c r="C117" s="47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56">
        <v>307.05099999999999</v>
      </c>
      <c r="C118" s="47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56">
        <v>306.74599999999998</v>
      </c>
      <c r="C119" s="47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56">
        <v>308.41699999999997</v>
      </c>
      <c r="C120" s="47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56">
        <v>310.32600000000002</v>
      </c>
      <c r="C121" s="47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56">
        <v>312.33199999999999</v>
      </c>
      <c r="C122" s="51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56">
        <v>313.548</v>
      </c>
      <c r="C123" s="47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56">
        <v>314.06900000000002</v>
      </c>
      <c r="C124" s="47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56">
        <v>314.17500000000001</v>
      </c>
      <c r="C125" s="47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56">
        <v>314.54000000000002</v>
      </c>
      <c r="C126" s="47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56">
        <v>314.79599999999999</v>
      </c>
      <c r="C127" s="47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56">
        <v>315.30099999999999</v>
      </c>
      <c r="C128" s="47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8" ht="15" x14ac:dyDescent="0.3">
      <c r="A129" s="52">
        <v>45566</v>
      </c>
      <c r="B129" s="56">
        <v>315.66399999999999</v>
      </c>
      <c r="C129" s="47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8" ht="15" x14ac:dyDescent="0.3">
      <c r="A130" s="53">
        <v>45597</v>
      </c>
      <c r="B130" s="56">
        <v>315.49299999999999</v>
      </c>
      <c r="C130" s="51">
        <v>107</v>
      </c>
      <c r="D130" s="21">
        <f t="shared" si="1"/>
        <v>2.7493803960905541</v>
      </c>
      <c r="E130">
        <v>107</v>
      </c>
      <c r="F130">
        <v>107</v>
      </c>
      <c r="G130">
        <v>2.7493803959999998</v>
      </c>
      <c r="H130">
        <v>2.9609199927000001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8" ht="15" x14ac:dyDescent="0.3">
      <c r="A131" s="52">
        <v>45627</v>
      </c>
      <c r="B131" s="56">
        <v>315.60500000000002</v>
      </c>
      <c r="C131" s="47">
        <v>108</v>
      </c>
      <c r="D131" s="21">
        <f t="shared" si="1"/>
        <v>2.8880572199800612</v>
      </c>
      <c r="E131">
        <v>108</v>
      </c>
      <c r="F131">
        <v>108</v>
      </c>
      <c r="G131">
        <v>2.8880572199999999</v>
      </c>
      <c r="H131">
        <v>2.8556790584999998</v>
      </c>
      <c r="V131" s="14">
        <v>45627</v>
      </c>
      <c r="W131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2.9967054563</v>
      </c>
    </row>
    <row r="132" spans="1:28" ht="15" x14ac:dyDescent="0.3">
      <c r="A132" s="52">
        <v>45658</v>
      </c>
      <c r="B132" s="56">
        <v>317.67099999999999</v>
      </c>
      <c r="C132" s="47">
        <v>109</v>
      </c>
      <c r="D132" s="21">
        <f>100*(B132-B120)/B120</f>
        <v>3.000483112150115</v>
      </c>
      <c r="E132">
        <v>109</v>
      </c>
      <c r="F132">
        <v>109</v>
      </c>
      <c r="G132">
        <v>3.000483112</v>
      </c>
      <c r="H132">
        <v>2.7504381243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2.8491566027999999</v>
      </c>
    </row>
    <row r="133" spans="1:28" ht="15" x14ac:dyDescent="0.3">
      <c r="A133" s="52">
        <v>45689</v>
      </c>
      <c r="B133" s="56">
        <v>319.08199999999999</v>
      </c>
      <c r="C133" s="47">
        <v>110</v>
      </c>
      <c r="D133" s="21">
        <f t="shared" si="1"/>
        <v>2.8215489517475079</v>
      </c>
      <c r="E133">
        <v>110</v>
      </c>
      <c r="F133">
        <v>110</v>
      </c>
      <c r="G133">
        <v>2.8215489520000001</v>
      </c>
      <c r="H133">
        <v>2.6451971901000002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2.7016077492999999</v>
      </c>
    </row>
    <row r="134" spans="1:28" ht="15" x14ac:dyDescent="0.3">
      <c r="A134" s="52">
        <v>45717</v>
      </c>
      <c r="B134" s="56">
        <v>319.79899999999998</v>
      </c>
      <c r="C134" s="47">
        <v>111</v>
      </c>
      <c r="D134" s="21">
        <f t="shared" si="1"/>
        <v>2.3907252538964898</v>
      </c>
      <c r="E134">
        <v>111</v>
      </c>
      <c r="F134">
        <v>111</v>
      </c>
      <c r="G134">
        <v>2.3907252539999999</v>
      </c>
      <c r="H134">
        <v>2.539956256</v>
      </c>
      <c r="V134" s="22">
        <v>45717</v>
      </c>
      <c r="W134">
        <v>87</v>
      </c>
      <c r="X134">
        <v>2.3907252538964898</v>
      </c>
      <c r="Y134">
        <v>87</v>
      </c>
      <c r="Z134">
        <v>87</v>
      </c>
      <c r="AA134">
        <v>2.3907252539999999</v>
      </c>
      <c r="AB134">
        <v>2.5540588956999999</v>
      </c>
    </row>
    <row r="135" spans="1:28" ht="15" x14ac:dyDescent="0.3">
      <c r="A135" s="52">
        <v>45748</v>
      </c>
      <c r="B135" s="56">
        <v>320.79500000000002</v>
      </c>
      <c r="C135" s="47">
        <v>112</v>
      </c>
      <c r="D135" s="21">
        <f t="shared" si="1"/>
        <v>2.3112888616734963</v>
      </c>
      <c r="E135">
        <v>112</v>
      </c>
      <c r="F135">
        <v>112</v>
      </c>
      <c r="G135">
        <v>2.3112888620000001</v>
      </c>
      <c r="H135">
        <v>2.4347153218000002</v>
      </c>
      <c r="V135" s="27">
        <v>45748</v>
      </c>
      <c r="W135">
        <v>88</v>
      </c>
      <c r="X135">
        <v>2.3112888616734963</v>
      </c>
      <c r="Y135">
        <v>88</v>
      </c>
      <c r="Z135">
        <v>88</v>
      </c>
      <c r="AA135">
        <v>2.3112888620000001</v>
      </c>
      <c r="AB135">
        <v>2.4065100421999999</v>
      </c>
    </row>
    <row r="136" spans="1:28" ht="15" x14ac:dyDescent="0.3">
      <c r="A136" s="52">
        <v>45778</v>
      </c>
      <c r="B136" s="56">
        <v>321.46499999999997</v>
      </c>
      <c r="C136" s="47">
        <v>113</v>
      </c>
      <c r="D136" s="21">
        <f t="shared" si="1"/>
        <v>2.3548965354746754</v>
      </c>
      <c r="E136">
        <v>113</v>
      </c>
      <c r="F136">
        <v>113</v>
      </c>
      <c r="G136">
        <v>2.354896535</v>
      </c>
      <c r="H136">
        <v>2.3294743875999999</v>
      </c>
      <c r="V136" s="22">
        <v>45778</v>
      </c>
      <c r="W136">
        <v>89</v>
      </c>
      <c r="X136">
        <v>2.3548965354746754</v>
      </c>
      <c r="Y136">
        <v>89</v>
      </c>
      <c r="Z136">
        <v>89</v>
      </c>
      <c r="AA136">
        <v>2.354896535</v>
      </c>
      <c r="AB136">
        <v>2.2589611886999998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F8AE-9C7B-46B3-BA2C-3697F5A81141}">
  <dimension ref="A1:AF135"/>
  <sheetViews>
    <sheetView topLeftCell="F117" workbookViewId="0">
      <selection activeCell="D134" sqref="D134"/>
    </sheetView>
  </sheetViews>
  <sheetFormatPr defaultRowHeight="13.2" x14ac:dyDescent="0.25"/>
  <cols>
    <col min="1" max="1" width="11.6640625" customWidth="1"/>
  </cols>
  <sheetData>
    <row r="1" spans="1:9" ht="15" x14ac:dyDescent="0.3">
      <c r="A1" s="55" t="s">
        <v>0</v>
      </c>
      <c r="B1" s="55"/>
      <c r="C1" s="55"/>
    </row>
    <row r="2" spans="1:9" ht="15" x14ac:dyDescent="0.3">
      <c r="A2" s="55" t="s">
        <v>747</v>
      </c>
      <c r="B2" s="55"/>
      <c r="C2" s="55"/>
    </row>
    <row r="3" spans="1:9" ht="15" x14ac:dyDescent="0.3">
      <c r="A3" s="55" t="s">
        <v>2</v>
      </c>
      <c r="B3" s="55"/>
      <c r="C3" s="55"/>
    </row>
    <row r="4" spans="1:9" ht="15" x14ac:dyDescent="0.3">
      <c r="A4" s="55" t="s">
        <v>3</v>
      </c>
      <c r="B4" s="55"/>
      <c r="C4" s="55"/>
    </row>
    <row r="5" spans="1:9" ht="15" x14ac:dyDescent="0.3">
      <c r="A5" s="55" t="s">
        <v>748</v>
      </c>
      <c r="B5" s="55"/>
      <c r="C5" s="55"/>
    </row>
    <row r="6" spans="1:9" ht="15" x14ac:dyDescent="0.3">
      <c r="A6" s="55" t="s">
        <v>818</v>
      </c>
      <c r="B6" s="55"/>
      <c r="C6" s="55"/>
    </row>
    <row r="7" spans="1:9" x14ac:dyDescent="0.25">
      <c r="A7" s="34"/>
      <c r="B7" s="34"/>
      <c r="C7" s="34"/>
    </row>
    <row r="8" spans="1:9" ht="15" x14ac:dyDescent="0.3">
      <c r="A8" s="55" t="s">
        <v>6</v>
      </c>
      <c r="B8" s="55" t="s">
        <v>422</v>
      </c>
      <c r="C8" s="55" t="s">
        <v>819</v>
      </c>
    </row>
    <row r="11" spans="1:9" ht="15" x14ac:dyDescent="0.3">
      <c r="A11" s="49" t="s">
        <v>8</v>
      </c>
      <c r="B11" s="49" t="s">
        <v>6</v>
      </c>
      <c r="C11" s="47"/>
      <c r="D11" s="47"/>
      <c r="E11" s="47"/>
      <c r="F11" s="47"/>
      <c r="G11" s="47"/>
      <c r="H11" s="47"/>
      <c r="I11" s="47"/>
    </row>
    <row r="12" spans="1:9" ht="15" x14ac:dyDescent="0.3">
      <c r="A12" s="50">
        <v>42005</v>
      </c>
      <c r="B12" s="48">
        <v>233.70699999999999</v>
      </c>
      <c r="C12" s="47"/>
      <c r="D12" s="47"/>
      <c r="E12" s="47"/>
      <c r="F12" s="47"/>
      <c r="G12" s="47"/>
      <c r="H12" s="47"/>
      <c r="I12" s="47"/>
    </row>
    <row r="13" spans="1:9" ht="15" x14ac:dyDescent="0.3">
      <c r="A13" s="50">
        <v>42036</v>
      </c>
      <c r="B13" s="48">
        <v>234.72200000000001</v>
      </c>
      <c r="C13" s="47"/>
      <c r="D13" s="47"/>
      <c r="E13" s="47"/>
      <c r="F13" s="47"/>
      <c r="G13" s="47"/>
      <c r="H13" s="47"/>
      <c r="I13" s="47"/>
    </row>
    <row r="14" spans="1:9" ht="15" x14ac:dyDescent="0.3">
      <c r="A14" s="50">
        <v>42064</v>
      </c>
      <c r="B14" s="48">
        <v>236.119</v>
      </c>
      <c r="C14" s="47"/>
      <c r="D14" s="47"/>
      <c r="E14" s="47"/>
      <c r="F14" s="47"/>
      <c r="G14" s="47"/>
      <c r="H14" s="47"/>
      <c r="I14" s="47"/>
    </row>
    <row r="15" spans="1:9" ht="15" x14ac:dyDescent="0.3">
      <c r="A15" s="50">
        <v>42095</v>
      </c>
      <c r="B15" s="48">
        <v>236.59899999999999</v>
      </c>
      <c r="C15" s="47"/>
      <c r="D15" s="47"/>
      <c r="E15" s="47"/>
      <c r="F15" s="47"/>
      <c r="G15" s="47"/>
      <c r="H15" s="47"/>
      <c r="I15" s="47"/>
    </row>
    <row r="16" spans="1:9" ht="15" x14ac:dyDescent="0.3">
      <c r="A16" s="50">
        <v>42125</v>
      </c>
      <c r="B16" s="48">
        <v>237.80500000000001</v>
      </c>
      <c r="C16" s="47"/>
      <c r="D16" s="47"/>
      <c r="E16" s="47"/>
      <c r="F16" s="47"/>
      <c r="G16" s="47"/>
      <c r="H16" s="47"/>
      <c r="I16" s="47"/>
    </row>
    <row r="17" spans="1:9" ht="15" x14ac:dyDescent="0.3">
      <c r="A17" s="50">
        <v>42156</v>
      </c>
      <c r="B17" s="48">
        <v>238.63800000000001</v>
      </c>
      <c r="C17" s="47"/>
      <c r="D17" s="47"/>
      <c r="E17" s="47"/>
      <c r="F17" s="47"/>
      <c r="G17" s="47"/>
      <c r="H17" s="47"/>
      <c r="I17" s="47"/>
    </row>
    <row r="18" spans="1:9" ht="15" x14ac:dyDescent="0.3">
      <c r="A18" s="50">
        <v>42186</v>
      </c>
      <c r="B18" s="48">
        <v>238.654</v>
      </c>
      <c r="C18" s="47"/>
      <c r="D18" s="47"/>
      <c r="E18" s="47"/>
      <c r="F18" s="47"/>
      <c r="G18" s="47"/>
      <c r="H18" s="47"/>
      <c r="I18" s="47"/>
    </row>
    <row r="19" spans="1:9" ht="15" x14ac:dyDescent="0.3">
      <c r="A19" s="50">
        <v>42217</v>
      </c>
      <c r="B19" s="48">
        <v>238.316</v>
      </c>
      <c r="C19" s="47"/>
      <c r="D19" s="47"/>
      <c r="E19" s="47"/>
      <c r="F19" s="47"/>
      <c r="G19" s="47"/>
      <c r="H19" s="47"/>
      <c r="I19" s="47"/>
    </row>
    <row r="20" spans="1:9" ht="15" x14ac:dyDescent="0.3">
      <c r="A20" s="50">
        <v>42248</v>
      </c>
      <c r="B20" s="48">
        <v>237.94499999999999</v>
      </c>
      <c r="C20" s="47"/>
      <c r="D20" s="47"/>
      <c r="E20" s="47"/>
      <c r="F20" s="47"/>
      <c r="G20" s="47"/>
      <c r="H20" s="47"/>
      <c r="I20" s="47"/>
    </row>
    <row r="21" spans="1:9" ht="15" x14ac:dyDescent="0.3">
      <c r="A21" s="50">
        <v>42278</v>
      </c>
      <c r="B21" s="48">
        <v>237.83799999999999</v>
      </c>
      <c r="C21" s="47"/>
      <c r="D21" s="47"/>
      <c r="E21" s="47"/>
      <c r="F21" s="47"/>
      <c r="G21" s="47"/>
      <c r="H21" s="47"/>
      <c r="I21" s="47"/>
    </row>
    <row r="22" spans="1:9" ht="15" x14ac:dyDescent="0.3">
      <c r="A22" s="50">
        <v>42309</v>
      </c>
      <c r="B22" s="48">
        <v>237.33600000000001</v>
      </c>
      <c r="C22" s="47"/>
      <c r="D22" s="47"/>
      <c r="E22" s="47"/>
      <c r="F22" s="47"/>
      <c r="G22" s="47"/>
      <c r="H22" s="47"/>
      <c r="I22" s="47"/>
    </row>
    <row r="23" spans="1:9" ht="15" x14ac:dyDescent="0.3">
      <c r="A23" s="50">
        <v>42339</v>
      </c>
      <c r="B23" s="48">
        <v>236.52500000000001</v>
      </c>
      <c r="C23" s="47"/>
      <c r="D23" s="47"/>
      <c r="E23" s="47"/>
      <c r="F23" s="47"/>
      <c r="G23" s="47"/>
      <c r="H23" s="47"/>
      <c r="I23" s="47"/>
    </row>
    <row r="24" spans="1:9" ht="15" x14ac:dyDescent="0.3">
      <c r="A24" s="52">
        <v>42370</v>
      </c>
      <c r="B24" s="48">
        <v>236.916</v>
      </c>
      <c r="C24" s="47">
        <v>1</v>
      </c>
      <c r="D24" s="47">
        <v>1.3730868140000001</v>
      </c>
      <c r="E24" s="47">
        <v>1</v>
      </c>
      <c r="F24" s="47">
        <v>1</v>
      </c>
      <c r="G24" s="47">
        <v>1.3730868140000001</v>
      </c>
      <c r="H24" s="47">
        <v>1.1509081140999999</v>
      </c>
      <c r="I24" s="47" t="s">
        <v>779</v>
      </c>
    </row>
    <row r="25" spans="1:9" ht="15" x14ac:dyDescent="0.3">
      <c r="A25" s="52">
        <v>42401</v>
      </c>
      <c r="B25" s="48">
        <v>237.11099999999999</v>
      </c>
      <c r="C25" s="47">
        <v>2</v>
      </c>
      <c r="D25" s="47">
        <v>1.01779978</v>
      </c>
      <c r="E25" s="47">
        <v>2</v>
      </c>
      <c r="F25" s="47">
        <v>2</v>
      </c>
      <c r="G25" s="47">
        <v>1.01779978</v>
      </c>
      <c r="H25" s="47">
        <v>1.1176199263</v>
      </c>
      <c r="I25" s="47" t="s">
        <v>813</v>
      </c>
    </row>
    <row r="26" spans="1:9" ht="15" x14ac:dyDescent="0.3">
      <c r="A26" s="52">
        <v>42430</v>
      </c>
      <c r="B26" s="48">
        <v>238.13200000000001</v>
      </c>
      <c r="C26" s="47">
        <v>3</v>
      </c>
      <c r="D26" s="47">
        <v>0.85253622100000004</v>
      </c>
      <c r="E26" s="47">
        <v>3</v>
      </c>
      <c r="F26" s="47">
        <v>3</v>
      </c>
      <c r="G26" s="47">
        <v>0.85253622100000004</v>
      </c>
      <c r="H26" s="47">
        <v>1.0843317386</v>
      </c>
      <c r="I26" s="47" t="s">
        <v>315</v>
      </c>
    </row>
    <row r="27" spans="1:9" ht="15" x14ac:dyDescent="0.3">
      <c r="A27" s="52">
        <v>42461</v>
      </c>
      <c r="B27" s="48">
        <v>239.261</v>
      </c>
      <c r="C27" s="47">
        <v>4</v>
      </c>
      <c r="D27" s="47">
        <v>1.1251104190000001</v>
      </c>
      <c r="E27" s="47">
        <v>4</v>
      </c>
      <c r="F27" s="47">
        <v>4</v>
      </c>
      <c r="G27" s="47">
        <v>1.1251104190000001</v>
      </c>
      <c r="H27" s="47">
        <v>1.0510435509</v>
      </c>
      <c r="I27" s="47" t="s">
        <v>316</v>
      </c>
    </row>
    <row r="28" spans="1:9" ht="15" x14ac:dyDescent="0.3">
      <c r="A28" s="52">
        <v>42491</v>
      </c>
      <c r="B28" s="48">
        <v>240.22900000000001</v>
      </c>
      <c r="C28" s="47">
        <v>5</v>
      </c>
      <c r="D28" s="47">
        <v>1.0193225539999999</v>
      </c>
      <c r="E28" s="47">
        <v>5</v>
      </c>
      <c r="F28" s="47">
        <v>5</v>
      </c>
      <c r="G28" s="47">
        <v>1.0193225539999999</v>
      </c>
      <c r="H28" s="47">
        <v>1.0177553631</v>
      </c>
      <c r="I28" s="47" t="s">
        <v>317</v>
      </c>
    </row>
    <row r="29" spans="1:9" ht="15" x14ac:dyDescent="0.3">
      <c r="A29" s="52">
        <v>42522</v>
      </c>
      <c r="B29" s="48">
        <v>241.018</v>
      </c>
      <c r="C29" s="47">
        <v>6</v>
      </c>
      <c r="D29" s="47">
        <v>0.99732649500000004</v>
      </c>
      <c r="E29" s="47">
        <v>6</v>
      </c>
      <c r="F29" s="47">
        <v>6</v>
      </c>
      <c r="G29" s="47">
        <v>0.99732649500000004</v>
      </c>
      <c r="H29" s="47">
        <v>0.98446717539999995</v>
      </c>
      <c r="I29" s="47" t="s">
        <v>318</v>
      </c>
    </row>
    <row r="30" spans="1:9" ht="15" x14ac:dyDescent="0.3">
      <c r="A30" s="52">
        <v>42552</v>
      </c>
      <c r="B30" s="48">
        <v>240.62799999999999</v>
      </c>
      <c r="C30" s="47">
        <v>7</v>
      </c>
      <c r="D30" s="47">
        <v>0.82713886999999997</v>
      </c>
      <c r="E30" s="47">
        <v>7</v>
      </c>
      <c r="F30" s="47">
        <v>7</v>
      </c>
      <c r="G30" s="47">
        <v>0.82713886999999997</v>
      </c>
      <c r="H30" s="47">
        <v>0.95117898769999998</v>
      </c>
      <c r="I30" s="47" t="s">
        <v>319</v>
      </c>
    </row>
    <row r="31" spans="1:9" ht="15" x14ac:dyDescent="0.3">
      <c r="A31" s="52">
        <v>42583</v>
      </c>
      <c r="B31" s="48">
        <v>240.84899999999999</v>
      </c>
      <c r="C31" s="47">
        <v>8</v>
      </c>
      <c r="D31" s="47">
        <v>1.062874503</v>
      </c>
      <c r="E31" s="47">
        <v>8</v>
      </c>
      <c r="F31" s="47">
        <v>8</v>
      </c>
      <c r="G31" s="47">
        <v>1.062874503</v>
      </c>
      <c r="H31" s="47">
        <v>0.9178907999</v>
      </c>
      <c r="I31" s="47"/>
    </row>
    <row r="32" spans="1:9" ht="15" x14ac:dyDescent="0.3">
      <c r="A32" s="53">
        <v>42614</v>
      </c>
      <c r="B32" s="54">
        <v>241.428</v>
      </c>
      <c r="C32" s="51">
        <v>9</v>
      </c>
      <c r="D32" s="51">
        <v>1.4637836470000001</v>
      </c>
      <c r="E32" s="51">
        <v>9</v>
      </c>
      <c r="F32" s="51">
        <v>9</v>
      </c>
      <c r="G32" s="51">
        <v>1.4637836470000001</v>
      </c>
      <c r="H32" s="51">
        <v>1.5674811744999999</v>
      </c>
      <c r="I32" s="47" t="s">
        <v>376</v>
      </c>
    </row>
    <row r="33" spans="1:29" ht="15" x14ac:dyDescent="0.3">
      <c r="A33" s="52">
        <v>42644</v>
      </c>
      <c r="B33" s="48">
        <v>241.72900000000001</v>
      </c>
      <c r="C33" s="47">
        <v>10</v>
      </c>
      <c r="D33" s="47">
        <v>1.6359875209999999</v>
      </c>
      <c r="E33" s="47">
        <v>10</v>
      </c>
      <c r="F33" s="47">
        <v>10</v>
      </c>
      <c r="G33" s="47">
        <v>1.6359875209999999</v>
      </c>
      <c r="H33" s="47">
        <v>1.7155305944999999</v>
      </c>
      <c r="I33" s="47" t="s">
        <v>377</v>
      </c>
    </row>
    <row r="34" spans="1:29" ht="15" x14ac:dyDescent="0.3">
      <c r="A34" s="52">
        <v>42675</v>
      </c>
      <c r="B34" s="48">
        <v>241.35300000000001</v>
      </c>
      <c r="C34" s="47">
        <v>11</v>
      </c>
      <c r="D34" s="47">
        <v>1.6925371629999999</v>
      </c>
      <c r="E34" s="47">
        <v>11</v>
      </c>
      <c r="F34" s="47">
        <v>11</v>
      </c>
      <c r="G34" s="47">
        <v>1.6925371629999999</v>
      </c>
      <c r="H34" s="47">
        <v>1.8635800144000001</v>
      </c>
      <c r="I34" s="47" t="s">
        <v>378</v>
      </c>
    </row>
    <row r="35" spans="1:29" ht="15" x14ac:dyDescent="0.3">
      <c r="A35" s="52">
        <v>42705</v>
      </c>
      <c r="B35" s="48">
        <v>241.43199999999999</v>
      </c>
      <c r="C35" s="47">
        <v>12</v>
      </c>
      <c r="D35" s="47">
        <v>2.0746221330000001</v>
      </c>
      <c r="E35" s="47">
        <v>12</v>
      </c>
      <c r="F35" s="47">
        <v>12</v>
      </c>
      <c r="G35" s="47">
        <v>2.0746221330000001</v>
      </c>
      <c r="H35" s="47">
        <v>2.0116294344000001</v>
      </c>
      <c r="I35" s="47" t="s">
        <v>379</v>
      </c>
    </row>
    <row r="36" spans="1:29" ht="15" x14ac:dyDescent="0.3">
      <c r="A36" s="52">
        <v>42736</v>
      </c>
      <c r="B36" s="48">
        <v>242.839</v>
      </c>
      <c r="C36" s="47">
        <v>13</v>
      </c>
      <c r="D36" s="47">
        <v>2.5000422090000001</v>
      </c>
      <c r="E36" s="47">
        <v>13</v>
      </c>
      <c r="F36" s="47">
        <v>13</v>
      </c>
      <c r="G36" s="47">
        <v>2.5000422090000001</v>
      </c>
      <c r="H36" s="47">
        <v>2.1596788544000001</v>
      </c>
      <c r="I36" s="47" t="s">
        <v>380</v>
      </c>
    </row>
    <row r="37" spans="1:29" ht="15" x14ac:dyDescent="0.3">
      <c r="A37" s="52">
        <v>42767</v>
      </c>
      <c r="B37" s="48">
        <v>243.60300000000001</v>
      </c>
      <c r="C37" s="47">
        <v>14</v>
      </c>
      <c r="D37" s="47">
        <v>2.7379581709999998</v>
      </c>
      <c r="E37" s="47">
        <v>14</v>
      </c>
      <c r="F37" s="47">
        <v>14</v>
      </c>
      <c r="G37" s="47">
        <v>2.7379581709999998</v>
      </c>
      <c r="H37" s="47">
        <v>2.3077282743</v>
      </c>
      <c r="I37" s="47" t="s">
        <v>381</v>
      </c>
    </row>
    <row r="38" spans="1:29" ht="15" x14ac:dyDescent="0.3">
      <c r="A38" s="52">
        <v>42795</v>
      </c>
      <c r="B38" s="48">
        <v>243.80099999999999</v>
      </c>
      <c r="C38" s="47">
        <v>15</v>
      </c>
      <c r="D38" s="47">
        <v>2.380612433</v>
      </c>
      <c r="E38" s="47">
        <v>15</v>
      </c>
      <c r="F38" s="47">
        <v>15</v>
      </c>
      <c r="G38" s="47">
        <v>2.380612433</v>
      </c>
      <c r="H38" s="47">
        <v>2.4557776943</v>
      </c>
      <c r="I38" s="47" t="s">
        <v>382</v>
      </c>
    </row>
    <row r="39" spans="1:29" ht="15" x14ac:dyDescent="0.3">
      <c r="A39" s="52">
        <v>42826</v>
      </c>
      <c r="B39" s="48">
        <v>244.524</v>
      </c>
      <c r="C39" s="47">
        <v>16</v>
      </c>
      <c r="D39" s="47">
        <v>2.199689878</v>
      </c>
      <c r="E39" s="47">
        <v>16</v>
      </c>
      <c r="F39" s="47">
        <v>16</v>
      </c>
      <c r="G39" s="47">
        <v>2.199689878</v>
      </c>
      <c r="H39" s="47">
        <v>2.6038271142</v>
      </c>
      <c r="I39" s="47" t="s">
        <v>383</v>
      </c>
    </row>
    <row r="40" spans="1:29" ht="15" x14ac:dyDescent="0.3">
      <c r="A40" s="53">
        <v>42856</v>
      </c>
      <c r="B40" s="54">
        <v>244.733</v>
      </c>
      <c r="C40" s="51">
        <v>17</v>
      </c>
      <c r="D40" s="51">
        <v>1.8748777210000001</v>
      </c>
      <c r="E40" s="51">
        <v>17</v>
      </c>
      <c r="F40" s="51">
        <v>17</v>
      </c>
      <c r="G40" s="51">
        <v>1.8748777210000001</v>
      </c>
      <c r="H40" s="51">
        <v>1.7318700161</v>
      </c>
      <c r="I40" s="47" t="s">
        <v>384</v>
      </c>
    </row>
    <row r="41" spans="1:29" ht="15" x14ac:dyDescent="0.3">
      <c r="A41" s="52">
        <v>42887</v>
      </c>
      <c r="B41" s="48">
        <v>244.95500000000001</v>
      </c>
      <c r="C41" s="47">
        <v>18</v>
      </c>
      <c r="D41" s="47">
        <v>1.6334879550000001</v>
      </c>
      <c r="E41" s="47">
        <v>18</v>
      </c>
      <c r="F41" s="47">
        <v>18</v>
      </c>
      <c r="G41" s="47">
        <v>1.6334879550000001</v>
      </c>
      <c r="H41" s="47">
        <v>1.7999455945</v>
      </c>
      <c r="I41" s="47" t="s">
        <v>385</v>
      </c>
    </row>
    <row r="42" spans="1:29" ht="15" x14ac:dyDescent="0.3">
      <c r="A42" s="52">
        <v>42917</v>
      </c>
      <c r="B42" s="48">
        <v>244.786</v>
      </c>
      <c r="C42" s="47">
        <v>19</v>
      </c>
      <c r="D42" s="47">
        <v>1.727978456</v>
      </c>
      <c r="E42" s="47">
        <v>19</v>
      </c>
      <c r="F42" s="47">
        <v>19</v>
      </c>
      <c r="G42" s="47">
        <v>1.727978456</v>
      </c>
      <c r="H42" s="47">
        <v>1.868021173</v>
      </c>
      <c r="I42" s="47" t="s">
        <v>386</v>
      </c>
    </row>
    <row r="43" spans="1:29" ht="15" x14ac:dyDescent="0.3">
      <c r="A43" s="52">
        <v>42948</v>
      </c>
      <c r="B43" s="48">
        <v>245.51900000000001</v>
      </c>
      <c r="C43" s="47">
        <v>20</v>
      </c>
      <c r="D43" s="47">
        <v>1.938974212</v>
      </c>
      <c r="E43" s="47">
        <v>20</v>
      </c>
      <c r="F43" s="47">
        <v>20</v>
      </c>
      <c r="G43" s="47">
        <v>1.938974212</v>
      </c>
      <c r="H43" s="47">
        <v>1.9360967514</v>
      </c>
      <c r="I43" s="47" t="s">
        <v>387</v>
      </c>
    </row>
    <row r="44" spans="1:29" ht="15" x14ac:dyDescent="0.3">
      <c r="A44" s="52">
        <v>42979</v>
      </c>
      <c r="B44" s="48">
        <v>246.81899999999999</v>
      </c>
      <c r="C44" s="47">
        <v>21</v>
      </c>
      <c r="D44" s="47">
        <v>2.2329638649999999</v>
      </c>
      <c r="E44" s="47">
        <v>21</v>
      </c>
      <c r="F44" s="47">
        <v>21</v>
      </c>
      <c r="G44" s="47">
        <v>2.2329638649999999</v>
      </c>
      <c r="H44" s="47">
        <v>2.0041723297999998</v>
      </c>
      <c r="I44" s="47" t="s">
        <v>388</v>
      </c>
    </row>
    <row r="45" spans="1:29" ht="15" x14ac:dyDescent="0.3">
      <c r="A45" s="52">
        <v>43009</v>
      </c>
      <c r="B45" s="48">
        <v>246.66300000000001</v>
      </c>
      <c r="C45" s="47">
        <v>22</v>
      </c>
      <c r="D45" s="47">
        <v>2.041128702</v>
      </c>
      <c r="E45" s="47">
        <v>22</v>
      </c>
      <c r="F45" s="47">
        <v>22</v>
      </c>
      <c r="G45" s="47">
        <v>2.041128702</v>
      </c>
      <c r="H45" s="47">
        <v>2.0722479083000001</v>
      </c>
      <c r="I45" s="47" t="s">
        <v>389</v>
      </c>
    </row>
    <row r="46" spans="1:29" ht="15" x14ac:dyDescent="0.3">
      <c r="A46" s="52">
        <v>43040</v>
      </c>
      <c r="B46" s="48">
        <v>246.66900000000001</v>
      </c>
      <c r="C46" s="47">
        <v>23</v>
      </c>
      <c r="D46" s="47">
        <v>2.202582939</v>
      </c>
      <c r="E46" s="47">
        <v>23</v>
      </c>
      <c r="F46" s="47">
        <v>23</v>
      </c>
      <c r="G46" s="47">
        <v>2.202582939</v>
      </c>
      <c r="H46" s="47">
        <v>2.1403234866999998</v>
      </c>
      <c r="I46" s="47" t="s">
        <v>390</v>
      </c>
    </row>
    <row r="47" spans="1:29" ht="15" x14ac:dyDescent="0.3">
      <c r="A47" s="52">
        <v>43070</v>
      </c>
      <c r="B47" s="48">
        <v>246.524</v>
      </c>
      <c r="C47" s="47">
        <v>24</v>
      </c>
      <c r="D47" s="47">
        <v>2.1090824750000001</v>
      </c>
      <c r="E47" s="47">
        <v>24</v>
      </c>
      <c r="F47" s="47">
        <v>24</v>
      </c>
      <c r="G47" s="47">
        <v>2.1090824750000001</v>
      </c>
      <c r="H47" s="47">
        <v>2.2083990652000001</v>
      </c>
      <c r="I47" s="47" t="s">
        <v>391</v>
      </c>
    </row>
    <row r="48" spans="1:29" ht="15" x14ac:dyDescent="0.3">
      <c r="A48" s="53">
        <v>43101</v>
      </c>
      <c r="B48" s="54">
        <v>247.86699999999999</v>
      </c>
      <c r="C48" s="51">
        <v>25</v>
      </c>
      <c r="D48" s="51">
        <v>2.0705076199999999</v>
      </c>
      <c r="E48" s="51">
        <v>25</v>
      </c>
      <c r="F48" s="51">
        <v>25</v>
      </c>
      <c r="G48" s="51">
        <v>2.0705076199999999</v>
      </c>
      <c r="H48" s="51">
        <v>2.1381231918000001</v>
      </c>
      <c r="I48" s="47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52">
        <v>43132</v>
      </c>
      <c r="B49" s="48">
        <v>248.99100000000001</v>
      </c>
      <c r="C49" s="47">
        <v>26</v>
      </c>
      <c r="D49" s="47">
        <v>2.2117954210000002</v>
      </c>
      <c r="E49" s="47">
        <v>26</v>
      </c>
      <c r="F49" s="47">
        <v>26</v>
      </c>
      <c r="G49" s="47">
        <v>2.2117954210000002</v>
      </c>
      <c r="H49" s="47">
        <v>2.2567313202000001</v>
      </c>
      <c r="I49" s="47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415</v>
      </c>
    </row>
    <row r="50" spans="1:29" ht="15" x14ac:dyDescent="0.3">
      <c r="A50" s="52">
        <v>43160</v>
      </c>
      <c r="B50" s="48">
        <v>249.554</v>
      </c>
      <c r="C50" s="47">
        <v>27</v>
      </c>
      <c r="D50" s="47">
        <v>2.359711404</v>
      </c>
      <c r="E50" s="47">
        <v>27</v>
      </c>
      <c r="F50" s="47">
        <v>27</v>
      </c>
      <c r="G50" s="47">
        <v>2.359711404</v>
      </c>
      <c r="H50" s="47">
        <v>2.3753394486000001</v>
      </c>
      <c r="I50" s="47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52">
        <v>43191</v>
      </c>
      <c r="B51" s="48">
        <v>250.54599999999999</v>
      </c>
      <c r="C51" s="47">
        <v>28</v>
      </c>
      <c r="D51" s="47">
        <v>2.462743943</v>
      </c>
      <c r="E51" s="47">
        <v>28</v>
      </c>
      <c r="F51" s="47">
        <v>28</v>
      </c>
      <c r="G51" s="47">
        <v>2.462743943</v>
      </c>
      <c r="H51" s="47">
        <v>2.4939475769000001</v>
      </c>
      <c r="I51" s="47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52">
        <v>43221</v>
      </c>
      <c r="B52" s="48">
        <v>251.58799999999999</v>
      </c>
      <c r="C52" s="47">
        <v>29</v>
      </c>
      <c r="D52" s="47">
        <v>2.801011715</v>
      </c>
      <c r="E52" s="47">
        <v>29</v>
      </c>
      <c r="F52" s="47">
        <v>29</v>
      </c>
      <c r="G52" s="47">
        <v>2.801011715</v>
      </c>
      <c r="H52" s="47">
        <v>2.6125557053000001</v>
      </c>
      <c r="I52" s="47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52">
        <v>43252</v>
      </c>
      <c r="B53" s="48">
        <v>251.989</v>
      </c>
      <c r="C53" s="47">
        <v>30</v>
      </c>
      <c r="D53" s="47">
        <v>2.8715478349999999</v>
      </c>
      <c r="E53" s="47">
        <v>30</v>
      </c>
      <c r="F53" s="47">
        <v>30</v>
      </c>
      <c r="G53" s="47">
        <v>2.8715478349999999</v>
      </c>
      <c r="H53" s="47">
        <v>2.7311638337000002</v>
      </c>
      <c r="I53" s="47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52">
        <v>43282</v>
      </c>
      <c r="B54" s="48">
        <v>252.006</v>
      </c>
      <c r="C54" s="47">
        <v>31</v>
      </c>
      <c r="D54" s="47">
        <v>2.949515087</v>
      </c>
      <c r="E54" s="47">
        <v>31</v>
      </c>
      <c r="F54" s="47">
        <v>31</v>
      </c>
      <c r="G54" s="47">
        <v>2.949515087</v>
      </c>
      <c r="H54" s="47">
        <v>2.8497719620000002</v>
      </c>
      <c r="I54" s="47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52">
        <v>43313</v>
      </c>
      <c r="B55" s="48">
        <v>252.14599999999999</v>
      </c>
      <c r="C55" s="47">
        <v>32</v>
      </c>
      <c r="D55" s="47">
        <v>2.6991801039999999</v>
      </c>
      <c r="E55" s="47">
        <v>32</v>
      </c>
      <c r="F55" s="47">
        <v>32</v>
      </c>
      <c r="G55" s="47">
        <v>2.6991801039999999</v>
      </c>
      <c r="H55" s="47">
        <v>2.9683800904000002</v>
      </c>
      <c r="I55" s="47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53">
        <v>43344</v>
      </c>
      <c r="B56" s="54">
        <v>252.43899999999999</v>
      </c>
      <c r="C56" s="51">
        <v>33</v>
      </c>
      <c r="D56" s="51">
        <v>2.2769721939999998</v>
      </c>
      <c r="E56" s="51">
        <v>33</v>
      </c>
      <c r="F56" s="51">
        <v>33</v>
      </c>
      <c r="G56" s="51">
        <v>2.2769721939999998</v>
      </c>
      <c r="H56" s="51">
        <v>2.2933911937000002</v>
      </c>
      <c r="I56" s="47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52">
        <v>43374</v>
      </c>
      <c r="B57" s="48">
        <v>252.88499999999999</v>
      </c>
      <c r="C57" s="47">
        <v>34</v>
      </c>
      <c r="D57" s="47">
        <v>2.5224699290000001</v>
      </c>
      <c r="E57" s="47">
        <v>34</v>
      </c>
      <c r="F57" s="47">
        <v>34</v>
      </c>
      <c r="G57" s="47">
        <v>2.5224699290000001</v>
      </c>
      <c r="H57" s="47">
        <v>2.2030128143000001</v>
      </c>
      <c r="I57" s="4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52">
        <v>43405</v>
      </c>
      <c r="B58" s="48">
        <v>252.03800000000001</v>
      </c>
      <c r="C58" s="47">
        <v>35</v>
      </c>
      <c r="D58" s="47">
        <v>2.1766010320000002</v>
      </c>
      <c r="E58" s="47">
        <v>35</v>
      </c>
      <c r="F58" s="47">
        <v>35</v>
      </c>
      <c r="G58" s="47">
        <v>2.1766010320000002</v>
      </c>
      <c r="H58" s="47">
        <v>2.1126344347999999</v>
      </c>
      <c r="I58" s="47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52">
        <v>43435</v>
      </c>
      <c r="B59" s="48">
        <v>251.233</v>
      </c>
      <c r="C59" s="47">
        <v>36</v>
      </c>
      <c r="D59" s="47">
        <v>1.9101588490000001</v>
      </c>
      <c r="E59" s="47">
        <v>36</v>
      </c>
      <c r="F59" s="47">
        <v>36</v>
      </c>
      <c r="G59" s="47">
        <v>1.9101588490000001</v>
      </c>
      <c r="H59" s="47">
        <v>2.0222560554000002</v>
      </c>
      <c r="I59" s="47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52">
        <v>43466</v>
      </c>
      <c r="B60" s="48">
        <v>251.71199999999999</v>
      </c>
      <c r="C60" s="47">
        <v>37</v>
      </c>
      <c r="D60" s="47">
        <v>1.551235138</v>
      </c>
      <c r="E60" s="47">
        <v>37</v>
      </c>
      <c r="F60" s="47">
        <v>37</v>
      </c>
      <c r="G60" s="47">
        <v>1.551235138</v>
      </c>
      <c r="H60" s="47">
        <v>1.9318776759</v>
      </c>
      <c r="I60" s="47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52">
        <v>43497</v>
      </c>
      <c r="B61" s="48">
        <v>252.77600000000001</v>
      </c>
      <c r="C61" s="47">
        <v>38</v>
      </c>
      <c r="D61" s="47">
        <v>1.520135266</v>
      </c>
      <c r="E61" s="47">
        <v>38</v>
      </c>
      <c r="F61" s="47">
        <v>38</v>
      </c>
      <c r="G61" s="47">
        <v>1.520135266</v>
      </c>
      <c r="H61" s="47">
        <v>1.8414992964000001</v>
      </c>
      <c r="I61" s="47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52">
        <v>43525</v>
      </c>
      <c r="B62" s="48">
        <v>254.202</v>
      </c>
      <c r="C62" s="47">
        <v>39</v>
      </c>
      <c r="D62" s="47">
        <v>1.862522741</v>
      </c>
      <c r="E62" s="47">
        <v>39</v>
      </c>
      <c r="F62" s="47">
        <v>39</v>
      </c>
      <c r="G62" s="47">
        <v>1.862522741</v>
      </c>
      <c r="H62" s="47">
        <v>1.7511209169999999</v>
      </c>
      <c r="I62" s="47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52">
        <v>43556</v>
      </c>
      <c r="B63" s="48">
        <v>255.548</v>
      </c>
      <c r="C63" s="47">
        <v>40</v>
      </c>
      <c r="D63" s="47">
        <v>1.9964397760000001</v>
      </c>
      <c r="E63" s="47">
        <v>40</v>
      </c>
      <c r="F63" s="47">
        <v>40</v>
      </c>
      <c r="G63" s="47">
        <v>1.9964397760000001</v>
      </c>
      <c r="H63" s="47">
        <v>1.6607425375</v>
      </c>
      <c r="I63" s="47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53">
        <v>43586</v>
      </c>
      <c r="B64" s="54">
        <v>256.09199999999998</v>
      </c>
      <c r="C64" s="51">
        <v>41</v>
      </c>
      <c r="D64" s="51">
        <v>1.7902284690000001</v>
      </c>
      <c r="E64" s="51">
        <v>41</v>
      </c>
      <c r="F64" s="51">
        <v>41</v>
      </c>
      <c r="G64" s="51">
        <v>1.7902284690000001</v>
      </c>
      <c r="H64" s="51">
        <v>1.5789347337999999</v>
      </c>
      <c r="I64" s="47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52">
        <v>43617</v>
      </c>
      <c r="B65" s="48">
        <v>256.14299999999997</v>
      </c>
      <c r="C65" s="47">
        <v>42</v>
      </c>
      <c r="D65" s="47">
        <v>1.6484846559999999</v>
      </c>
      <c r="E65" s="47">
        <v>42</v>
      </c>
      <c r="F65" s="47">
        <v>42</v>
      </c>
      <c r="G65" s="47">
        <v>1.6484846559999999</v>
      </c>
      <c r="H65" s="47">
        <v>1.6643527600000001</v>
      </c>
      <c r="I65" s="47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52">
        <v>43647</v>
      </c>
      <c r="B66" s="48">
        <v>256.57100000000003</v>
      </c>
      <c r="C66" s="47">
        <v>43</v>
      </c>
      <c r="D66" s="47">
        <v>1.811464806</v>
      </c>
      <c r="E66" s="47">
        <v>43</v>
      </c>
      <c r="F66" s="47">
        <v>43</v>
      </c>
      <c r="G66" s="47">
        <v>1.811464806</v>
      </c>
      <c r="H66" s="47">
        <v>1.7497707862</v>
      </c>
      <c r="I66" s="47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52">
        <v>43678</v>
      </c>
      <c r="B67" s="48">
        <v>256.55799999999999</v>
      </c>
      <c r="C67" s="47">
        <v>44</v>
      </c>
      <c r="D67" s="47">
        <v>1.749779889</v>
      </c>
      <c r="E67" s="47">
        <v>44</v>
      </c>
      <c r="F67" s="47">
        <v>44</v>
      </c>
      <c r="G67" s="47">
        <v>1.749779889</v>
      </c>
      <c r="H67" s="47">
        <v>1.8351888125</v>
      </c>
      <c r="I67" s="4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52">
        <v>43709</v>
      </c>
      <c r="B68" s="48">
        <v>256.75900000000001</v>
      </c>
      <c r="C68" s="47">
        <v>45</v>
      </c>
      <c r="D68" s="47">
        <v>1.711304513</v>
      </c>
      <c r="E68" s="47">
        <v>45</v>
      </c>
      <c r="F68" s="47">
        <v>45</v>
      </c>
      <c r="G68" s="47">
        <v>1.711304513</v>
      </c>
      <c r="H68" s="47">
        <v>1.9206068386999999</v>
      </c>
      <c r="I68" s="47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52">
        <v>43739</v>
      </c>
      <c r="B69" s="48">
        <v>257.346</v>
      </c>
      <c r="C69" s="47">
        <v>46</v>
      </c>
      <c r="D69" s="47">
        <v>1.7640429440000001</v>
      </c>
      <c r="E69" s="47">
        <v>46</v>
      </c>
      <c r="F69" s="47">
        <v>46</v>
      </c>
      <c r="G69" s="47">
        <v>1.7640429440000001</v>
      </c>
      <c r="H69" s="47">
        <v>2.0060248649000001</v>
      </c>
      <c r="I69" s="47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52">
        <v>43770</v>
      </c>
      <c r="B70" s="48">
        <v>257.20800000000003</v>
      </c>
      <c r="C70" s="47">
        <v>47</v>
      </c>
      <c r="D70" s="47">
        <v>2.0512779820000002</v>
      </c>
      <c r="E70" s="47">
        <v>47</v>
      </c>
      <c r="F70" s="47">
        <v>47</v>
      </c>
      <c r="G70" s="47">
        <v>2.0512779820000002</v>
      </c>
      <c r="H70" s="47">
        <v>2.0914428910999998</v>
      </c>
      <c r="I70" s="47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52">
        <v>43800</v>
      </c>
      <c r="B71" s="48">
        <v>256.97399999999999</v>
      </c>
      <c r="C71" s="47">
        <v>48</v>
      </c>
      <c r="D71" s="47">
        <v>2.2851297399999999</v>
      </c>
      <c r="E71" s="47">
        <v>48</v>
      </c>
      <c r="F71" s="47">
        <v>48</v>
      </c>
      <c r="G71" s="47">
        <v>2.2851297399999999</v>
      </c>
      <c r="H71" s="47">
        <v>2.1768609174</v>
      </c>
      <c r="I71" s="47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52">
        <v>43831</v>
      </c>
      <c r="B72" s="48">
        <v>257.971</v>
      </c>
      <c r="C72" s="47">
        <v>49</v>
      </c>
      <c r="D72" s="47">
        <v>2.4865719550000001</v>
      </c>
      <c r="E72" s="47">
        <v>49</v>
      </c>
      <c r="F72" s="47">
        <v>49</v>
      </c>
      <c r="G72" s="47">
        <v>2.4865719550000001</v>
      </c>
      <c r="H72" s="47">
        <v>2.2622789436000001</v>
      </c>
      <c r="I72" s="47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52">
        <v>43862</v>
      </c>
      <c r="B73" s="48">
        <v>258.678</v>
      </c>
      <c r="C73" s="47">
        <v>50</v>
      </c>
      <c r="D73" s="47">
        <v>2.334873564</v>
      </c>
      <c r="E73" s="47">
        <v>50</v>
      </c>
      <c r="F73" s="47">
        <v>50</v>
      </c>
      <c r="G73" s="47">
        <v>2.334873564</v>
      </c>
      <c r="H73" s="47">
        <v>2.3476969697999999</v>
      </c>
      <c r="I73" s="47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53">
        <v>43891</v>
      </c>
      <c r="B74" s="54">
        <v>258.11500000000001</v>
      </c>
      <c r="C74" s="51">
        <v>51</v>
      </c>
      <c r="D74" s="51">
        <v>1.5393269919999999</v>
      </c>
      <c r="E74" s="51">
        <v>51</v>
      </c>
      <c r="F74" s="51">
        <v>51</v>
      </c>
      <c r="G74" s="51">
        <v>1.5393269919999999</v>
      </c>
      <c r="H74" s="51">
        <v>-0.61609132300000002</v>
      </c>
      <c r="I74" s="47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52">
        <v>43922</v>
      </c>
      <c r="B75" s="48">
        <v>256.38900000000001</v>
      </c>
      <c r="C75" s="47">
        <v>52</v>
      </c>
      <c r="D75" s="47">
        <v>0.32909668600000003</v>
      </c>
      <c r="E75" s="47">
        <v>52</v>
      </c>
      <c r="F75" s="47">
        <v>52</v>
      </c>
      <c r="G75" s="47">
        <v>0.32909668600000003</v>
      </c>
      <c r="H75" s="47">
        <v>-0.2650655422</v>
      </c>
      <c r="I75" s="47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52">
        <v>43952</v>
      </c>
      <c r="B76" s="48">
        <v>256.39400000000001</v>
      </c>
      <c r="C76" s="47">
        <v>53</v>
      </c>
      <c r="D76" s="47">
        <v>0.11792637</v>
      </c>
      <c r="E76" s="47">
        <v>53</v>
      </c>
      <c r="F76" s="47">
        <v>53</v>
      </c>
      <c r="G76" s="47">
        <v>0.11792637</v>
      </c>
      <c r="H76" s="47">
        <v>8.5960238600000002E-2</v>
      </c>
      <c r="I76" s="47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52">
        <v>43983</v>
      </c>
      <c r="B77" s="48">
        <v>257.79700000000003</v>
      </c>
      <c r="C77" s="47">
        <v>54</v>
      </c>
      <c r="D77" s="47">
        <v>0.64573304799999998</v>
      </c>
      <c r="E77" s="47">
        <v>54</v>
      </c>
      <c r="F77" s="47">
        <v>54</v>
      </c>
      <c r="G77" s="47">
        <v>0.64573304799999998</v>
      </c>
      <c r="H77" s="47">
        <v>0.43698601939999998</v>
      </c>
      <c r="I77" s="47" t="s">
        <v>719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52">
        <v>44013</v>
      </c>
      <c r="B78" s="48">
        <v>259.101</v>
      </c>
      <c r="C78" s="47">
        <v>55</v>
      </c>
      <c r="D78" s="47">
        <v>0.98608182499999997</v>
      </c>
      <c r="E78" s="47">
        <v>55</v>
      </c>
      <c r="F78" s="47">
        <v>55</v>
      </c>
      <c r="G78" s="47">
        <v>0.98608182499999997</v>
      </c>
      <c r="H78" s="47">
        <v>0.78801180029999995</v>
      </c>
      <c r="I78" s="47" t="s">
        <v>716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52">
        <v>44044</v>
      </c>
      <c r="B79" s="48">
        <v>259.91800000000001</v>
      </c>
      <c r="C79" s="47">
        <v>56</v>
      </c>
      <c r="D79" s="47">
        <v>1.309645382</v>
      </c>
      <c r="E79" s="47">
        <v>56</v>
      </c>
      <c r="F79" s="47">
        <v>56</v>
      </c>
      <c r="G79" s="47">
        <v>1.309645382</v>
      </c>
      <c r="H79" s="47">
        <v>1.1390375811</v>
      </c>
      <c r="I79" s="47" t="s">
        <v>796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52">
        <v>44075</v>
      </c>
      <c r="B80" s="48">
        <v>260.27999999999997</v>
      </c>
      <c r="C80" s="47">
        <v>57</v>
      </c>
      <c r="D80" s="47">
        <v>1.371324861</v>
      </c>
      <c r="E80" s="47">
        <v>57</v>
      </c>
      <c r="F80" s="47">
        <v>57</v>
      </c>
      <c r="G80" s="47">
        <v>1.371324861</v>
      </c>
      <c r="H80" s="47">
        <v>1.4900633619000001</v>
      </c>
      <c r="I80" s="47" t="s">
        <v>717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52">
        <v>44105</v>
      </c>
      <c r="B81" s="48">
        <v>260.38799999999998</v>
      </c>
      <c r="C81" s="47">
        <v>58</v>
      </c>
      <c r="D81" s="47">
        <v>1.182066168</v>
      </c>
      <c r="E81" s="47">
        <v>58</v>
      </c>
      <c r="F81" s="47">
        <v>58</v>
      </c>
      <c r="G81" s="47">
        <v>1.182066168</v>
      </c>
      <c r="H81" s="47">
        <v>1.8410891427</v>
      </c>
      <c r="I81" s="47" t="s">
        <v>718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52">
        <v>44136</v>
      </c>
      <c r="B82" s="48">
        <v>260.22899999999998</v>
      </c>
      <c r="C82" s="47">
        <v>59</v>
      </c>
      <c r="D82" s="47">
        <v>1.1745357839999999</v>
      </c>
      <c r="E82" s="47">
        <v>59</v>
      </c>
      <c r="F82" s="47">
        <v>59</v>
      </c>
      <c r="G82" s="47">
        <v>1.1745357839999999</v>
      </c>
      <c r="H82" s="47">
        <v>2.1921149235000001</v>
      </c>
      <c r="I82" s="47" t="s">
        <v>814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52">
        <v>44166</v>
      </c>
      <c r="B83" s="48">
        <v>260.47399999999999</v>
      </c>
      <c r="C83" s="47">
        <v>60</v>
      </c>
      <c r="D83" s="47">
        <v>1.362005495</v>
      </c>
      <c r="E83" s="47">
        <v>60</v>
      </c>
      <c r="F83" s="47">
        <v>60</v>
      </c>
      <c r="G83" s="47">
        <v>1.362005495</v>
      </c>
      <c r="H83" s="47">
        <v>2.5431407042999998</v>
      </c>
      <c r="I83" s="47" t="s">
        <v>815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52">
        <v>44197</v>
      </c>
      <c r="B84" s="48">
        <v>261.58199999999999</v>
      </c>
      <c r="C84" s="47">
        <v>61</v>
      </c>
      <c r="D84" s="47">
        <v>1.3997697419999999</v>
      </c>
      <c r="E84" s="47">
        <v>61</v>
      </c>
      <c r="F84" s="47">
        <v>61</v>
      </c>
      <c r="G84" s="47">
        <v>1.3997697419999999</v>
      </c>
      <c r="H84" s="47">
        <v>2.8941664852</v>
      </c>
      <c r="I84" s="47" t="s">
        <v>821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52">
        <v>44228</v>
      </c>
      <c r="B85" s="48">
        <v>263.01400000000001</v>
      </c>
      <c r="C85" s="47">
        <v>62</v>
      </c>
      <c r="D85" s="47">
        <v>1.676215217</v>
      </c>
      <c r="E85" s="47">
        <v>62</v>
      </c>
      <c r="F85" s="47">
        <v>62</v>
      </c>
      <c r="G85" s="47">
        <v>1.676215217</v>
      </c>
      <c r="H85" s="47">
        <v>3.2451922660000001</v>
      </c>
      <c r="I85" s="47" t="s">
        <v>816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52">
        <v>44256</v>
      </c>
      <c r="B86" s="48">
        <v>264.87700000000001</v>
      </c>
      <c r="C86" s="47">
        <v>63</v>
      </c>
      <c r="D86" s="47">
        <v>2.6197625090000001</v>
      </c>
      <c r="E86" s="47">
        <v>63</v>
      </c>
      <c r="F86" s="47">
        <v>63</v>
      </c>
      <c r="G86" s="47">
        <v>2.6197625090000001</v>
      </c>
      <c r="H86" s="47">
        <v>3.5962180467999998</v>
      </c>
      <c r="I86" s="47" t="s">
        <v>817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52">
        <v>44287</v>
      </c>
      <c r="B87" s="48">
        <v>267.05399999999997</v>
      </c>
      <c r="C87" s="47">
        <v>64</v>
      </c>
      <c r="D87" s="47">
        <v>4.1596948390000001</v>
      </c>
      <c r="E87" s="47">
        <v>64</v>
      </c>
      <c r="F87" s="47">
        <v>64</v>
      </c>
      <c r="G87" s="47">
        <v>4.1596948390000001</v>
      </c>
      <c r="H87" s="47">
        <v>3.9472438275999999</v>
      </c>
      <c r="I87" s="47"/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52">
        <v>44317</v>
      </c>
      <c r="B88" s="48">
        <v>269.19499999999999</v>
      </c>
      <c r="C88" s="47">
        <v>65</v>
      </c>
      <c r="D88" s="47">
        <v>4.9927065380000002</v>
      </c>
      <c r="E88" s="47">
        <v>65</v>
      </c>
      <c r="F88" s="47">
        <v>65</v>
      </c>
      <c r="G88" s="47">
        <v>4.9927065380000002</v>
      </c>
      <c r="H88" s="47">
        <v>4.2982696084000001</v>
      </c>
      <c r="I88" s="47" t="s">
        <v>405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52">
        <v>44348</v>
      </c>
      <c r="B89" s="48">
        <v>271.69600000000003</v>
      </c>
      <c r="C89" s="47">
        <v>66</v>
      </c>
      <c r="D89" s="47">
        <v>5.3914514130000004</v>
      </c>
      <c r="E89" s="47">
        <v>66</v>
      </c>
      <c r="F89" s="47">
        <v>66</v>
      </c>
      <c r="G89" s="47">
        <v>5.3914514130000004</v>
      </c>
      <c r="H89" s="47">
        <v>4.6492953891999997</v>
      </c>
      <c r="I89" s="47" t="s">
        <v>407</v>
      </c>
      <c r="J89" t="s">
        <v>408</v>
      </c>
      <c r="K89" t="s">
        <v>409</v>
      </c>
      <c r="L89" t="s">
        <v>410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52">
        <v>44378</v>
      </c>
      <c r="B90" s="48">
        <v>273.00299999999999</v>
      </c>
      <c r="C90" s="47">
        <v>67</v>
      </c>
      <c r="D90" s="47">
        <v>5.3654752390000002</v>
      </c>
      <c r="E90" s="47">
        <v>67</v>
      </c>
      <c r="F90" s="47">
        <v>67</v>
      </c>
      <c r="G90" s="47">
        <v>5.3654752390000002</v>
      </c>
      <c r="H90" s="47">
        <v>5.0003211700000003</v>
      </c>
      <c r="I90" s="47" t="s">
        <v>411</v>
      </c>
      <c r="J90">
        <v>19</v>
      </c>
      <c r="K90">
        <v>119.8696525127</v>
      </c>
      <c r="L90">
        <v>6.3089290796000004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52">
        <v>44409</v>
      </c>
      <c r="B91" s="48">
        <v>273.56700000000001</v>
      </c>
      <c r="C91" s="47">
        <v>68</v>
      </c>
      <c r="D91" s="47">
        <v>5.2512715549999998</v>
      </c>
      <c r="E91" s="47">
        <v>68</v>
      </c>
      <c r="F91" s="47">
        <v>68</v>
      </c>
      <c r="G91" s="47">
        <v>5.2512715549999998</v>
      </c>
      <c r="H91" s="47">
        <v>5.3513469509</v>
      </c>
      <c r="I91" t="s">
        <v>412</v>
      </c>
      <c r="J91">
        <v>92</v>
      </c>
      <c r="K91">
        <v>6.9866303301999997</v>
      </c>
      <c r="L91">
        <v>7.5941633999999994E-2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745</v>
      </c>
    </row>
    <row r="92" spans="1:29" ht="15" x14ac:dyDescent="0.3">
      <c r="A92" s="52">
        <v>44440</v>
      </c>
      <c r="B92" s="48">
        <v>274.31</v>
      </c>
      <c r="C92" s="47">
        <v>69</v>
      </c>
      <c r="D92" s="47">
        <v>5.3903488550000001</v>
      </c>
      <c r="E92" s="47">
        <v>69</v>
      </c>
      <c r="F92" s="47">
        <v>69</v>
      </c>
      <c r="G92" s="47">
        <v>5.3903488550000001</v>
      </c>
      <c r="H92" s="47">
        <v>5.7023727316999997</v>
      </c>
      <c r="I92" t="s">
        <v>413</v>
      </c>
      <c r="J92">
        <v>111</v>
      </c>
      <c r="K92">
        <v>522.681970761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746</v>
      </c>
    </row>
    <row r="93" spans="1:29" ht="15" x14ac:dyDescent="0.3">
      <c r="A93" s="52">
        <v>44470</v>
      </c>
      <c r="B93" s="48">
        <v>276.589</v>
      </c>
      <c r="C93" s="47">
        <v>70</v>
      </c>
      <c r="D93" s="47">
        <v>6.2218689029999998</v>
      </c>
      <c r="E93" s="47">
        <v>70</v>
      </c>
      <c r="F93" s="47">
        <v>70</v>
      </c>
      <c r="G93" s="47">
        <v>6.2218689029999998</v>
      </c>
      <c r="H93" s="47">
        <v>6.0533985125000003</v>
      </c>
      <c r="I93" t="s">
        <v>820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822</v>
      </c>
    </row>
    <row r="94" spans="1:29" ht="15" x14ac:dyDescent="0.3">
      <c r="A94" s="52">
        <v>44501</v>
      </c>
      <c r="B94" s="48">
        <v>277.94799999999998</v>
      </c>
      <c r="C94" s="47">
        <v>71</v>
      </c>
      <c r="D94" s="47">
        <v>6.8090028399999998</v>
      </c>
      <c r="E94" s="47">
        <v>71</v>
      </c>
      <c r="F94" s="47">
        <v>71</v>
      </c>
      <c r="G94" s="47">
        <v>6.8090028399999998</v>
      </c>
      <c r="H94" s="47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739</v>
      </c>
    </row>
    <row r="95" spans="1:29" ht="15" x14ac:dyDescent="0.3">
      <c r="A95" s="52">
        <v>44531</v>
      </c>
      <c r="B95" s="48">
        <v>278.80200000000002</v>
      </c>
      <c r="C95" s="47">
        <v>72</v>
      </c>
      <c r="D95" s="47">
        <v>7.0364028660000004</v>
      </c>
      <c r="E95" s="47">
        <v>72</v>
      </c>
      <c r="F95" s="47">
        <v>72</v>
      </c>
      <c r="G95" s="47">
        <v>7.0364028660000004</v>
      </c>
      <c r="H95" s="47">
        <v>6.7554500740999996</v>
      </c>
      <c r="K95">
        <f>1-(K91/K92)</f>
        <v>0.98663311397554465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740</v>
      </c>
    </row>
    <row r="96" spans="1:29" ht="15" x14ac:dyDescent="0.3">
      <c r="A96" s="52">
        <v>44562</v>
      </c>
      <c r="B96" s="48">
        <v>281.14800000000002</v>
      </c>
      <c r="C96" s="47">
        <v>73</v>
      </c>
      <c r="D96" s="47">
        <v>7.4798724679999999</v>
      </c>
      <c r="E96" s="47">
        <v>73</v>
      </c>
      <c r="F96" s="47">
        <v>73</v>
      </c>
      <c r="G96" s="47">
        <v>7.4798724679999999</v>
      </c>
      <c r="H96" s="47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  <c r="AC96" t="s">
        <v>823</v>
      </c>
    </row>
    <row r="97" spans="1:32" ht="15" x14ac:dyDescent="0.3">
      <c r="A97" s="52">
        <v>44593</v>
      </c>
      <c r="B97" s="48">
        <v>283.71600000000001</v>
      </c>
      <c r="C97" s="47">
        <v>74</v>
      </c>
      <c r="D97" s="47">
        <v>7.8710638980000001</v>
      </c>
      <c r="E97" s="47">
        <v>74</v>
      </c>
      <c r="F97" s="47">
        <v>74</v>
      </c>
      <c r="G97" s="47">
        <v>7.8710638980000001</v>
      </c>
      <c r="H97" s="4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824</v>
      </c>
    </row>
    <row r="98" spans="1:32" ht="15" x14ac:dyDescent="0.3">
      <c r="A98" s="52">
        <v>44621</v>
      </c>
      <c r="B98" s="48">
        <v>287.50400000000002</v>
      </c>
      <c r="C98" s="47">
        <v>75</v>
      </c>
      <c r="D98" s="47">
        <v>8.5424555550000001</v>
      </c>
      <c r="E98" s="47">
        <v>75</v>
      </c>
      <c r="F98" s="47">
        <v>75</v>
      </c>
      <c r="G98" s="47">
        <v>8.5424555550000001</v>
      </c>
      <c r="H98" s="47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825</v>
      </c>
    </row>
    <row r="99" spans="1:32" ht="15" x14ac:dyDescent="0.3">
      <c r="A99" s="52">
        <v>44652</v>
      </c>
      <c r="B99" s="48">
        <v>289.10899999999998</v>
      </c>
      <c r="C99" s="47">
        <v>76</v>
      </c>
      <c r="D99" s="47">
        <v>8.2586293410000007</v>
      </c>
      <c r="E99" s="47">
        <v>76</v>
      </c>
      <c r="F99" s="47">
        <v>76</v>
      </c>
      <c r="G99" s="47">
        <v>8.2586293410000007</v>
      </c>
      <c r="H99" s="47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826</v>
      </c>
    </row>
    <row r="100" spans="1:32" ht="15" x14ac:dyDescent="0.3">
      <c r="A100" s="52">
        <v>44682</v>
      </c>
      <c r="B100" s="48">
        <v>292.29599999999999</v>
      </c>
      <c r="C100" s="47">
        <v>77</v>
      </c>
      <c r="D100" s="47">
        <v>8.5815115439999996</v>
      </c>
      <c r="E100" s="47">
        <v>77</v>
      </c>
      <c r="F100" s="47">
        <v>77</v>
      </c>
      <c r="G100" s="47">
        <v>8.5815115439999996</v>
      </c>
      <c r="H100" s="47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827</v>
      </c>
    </row>
    <row r="101" spans="1:32" ht="15" x14ac:dyDescent="0.3">
      <c r="A101" s="52">
        <v>44713</v>
      </c>
      <c r="B101" s="48">
        <v>296.31099999999998</v>
      </c>
      <c r="C101" s="47">
        <v>78</v>
      </c>
      <c r="D101" s="47">
        <v>9.0597579649999993</v>
      </c>
      <c r="E101" s="47">
        <v>78</v>
      </c>
      <c r="F101" s="47">
        <v>78</v>
      </c>
      <c r="G101" s="47">
        <v>9.0597579649999993</v>
      </c>
      <c r="H101" s="47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32" ht="15" x14ac:dyDescent="0.3">
      <c r="A102" s="52">
        <v>44743</v>
      </c>
      <c r="B102" s="48">
        <v>296.27600000000001</v>
      </c>
      <c r="C102" s="47">
        <v>79</v>
      </c>
      <c r="D102" s="47">
        <v>8.5248147460000006</v>
      </c>
      <c r="E102" s="47">
        <v>79</v>
      </c>
      <c r="F102" s="47">
        <v>79</v>
      </c>
      <c r="G102" s="47">
        <v>8.5248147460000006</v>
      </c>
      <c r="H102" s="47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405</v>
      </c>
    </row>
    <row r="103" spans="1:32" ht="15" x14ac:dyDescent="0.3">
      <c r="A103" s="53">
        <v>44774</v>
      </c>
      <c r="B103" s="54">
        <v>296.17099999999999</v>
      </c>
      <c r="C103" s="51">
        <v>80</v>
      </c>
      <c r="D103" s="51">
        <v>8.2626925030000002</v>
      </c>
      <c r="E103" s="51">
        <v>80</v>
      </c>
      <c r="F103" s="51">
        <v>80</v>
      </c>
      <c r="G103" s="51">
        <v>8.2626925030000002</v>
      </c>
      <c r="H103" s="51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  <c r="AC103" t="s">
        <v>407</v>
      </c>
      <c r="AD103" t="s">
        <v>408</v>
      </c>
      <c r="AE103" t="s">
        <v>409</v>
      </c>
      <c r="AF103" t="s">
        <v>410</v>
      </c>
    </row>
    <row r="104" spans="1:32" ht="15" x14ac:dyDescent="0.3">
      <c r="A104" s="52">
        <v>44805</v>
      </c>
      <c r="B104" s="48">
        <v>296.80799999999999</v>
      </c>
      <c r="C104" s="47">
        <v>81</v>
      </c>
      <c r="D104" s="47">
        <v>8.2016696440000008</v>
      </c>
      <c r="E104" s="47">
        <v>81</v>
      </c>
      <c r="F104" s="47">
        <v>81</v>
      </c>
      <c r="G104" s="47">
        <v>8.2016696440000008</v>
      </c>
      <c r="H104" s="47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C104" t="s">
        <v>411</v>
      </c>
      <c r="AD104">
        <v>17</v>
      </c>
      <c r="AE104">
        <v>51.105144429399999</v>
      </c>
      <c r="AF104">
        <v>3.0061849664000002</v>
      </c>
    </row>
    <row r="105" spans="1:32" ht="15" x14ac:dyDescent="0.3">
      <c r="A105" s="52">
        <v>44835</v>
      </c>
      <c r="B105" s="48">
        <v>298.012</v>
      </c>
      <c r="C105" s="47">
        <v>82</v>
      </c>
      <c r="D105" s="47">
        <v>7.7454273310000001</v>
      </c>
      <c r="E105" s="47">
        <v>82</v>
      </c>
      <c r="F105" s="47">
        <v>82</v>
      </c>
      <c r="G105" s="47">
        <v>7.7454273310000001</v>
      </c>
      <c r="H105" s="47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  <c r="AC105" t="s">
        <v>412</v>
      </c>
      <c r="AD105">
        <v>70</v>
      </c>
      <c r="AE105">
        <v>5.4662898352999996</v>
      </c>
      <c r="AF105">
        <v>7.8089854799999997E-2</v>
      </c>
    </row>
    <row r="106" spans="1:32" ht="15" x14ac:dyDescent="0.3">
      <c r="A106" s="52">
        <v>44866</v>
      </c>
      <c r="B106" s="48">
        <v>297.71100000000001</v>
      </c>
      <c r="C106" s="47">
        <v>83</v>
      </c>
      <c r="D106" s="47">
        <v>7.110322794</v>
      </c>
      <c r="E106" s="47">
        <v>83</v>
      </c>
      <c r="F106" s="47">
        <v>83</v>
      </c>
      <c r="G106" s="47">
        <v>7.110322794</v>
      </c>
      <c r="H106" s="47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  <c r="AC106" t="s">
        <v>413</v>
      </c>
      <c r="AD106">
        <v>87</v>
      </c>
      <c r="AE106">
        <v>449.43205601979997</v>
      </c>
    </row>
    <row r="107" spans="1:32" ht="15" x14ac:dyDescent="0.3">
      <c r="A107" s="52">
        <v>44896</v>
      </c>
      <c r="B107" s="48">
        <v>296.79700000000003</v>
      </c>
      <c r="C107" s="47">
        <v>84</v>
      </c>
      <c r="D107" s="47">
        <v>6.4544013309999997</v>
      </c>
      <c r="E107" s="47">
        <v>84</v>
      </c>
      <c r="F107" s="47">
        <v>84</v>
      </c>
      <c r="G107" s="47">
        <v>6.4544013309999997</v>
      </c>
      <c r="H107" s="4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  <c r="AC107" t="s">
        <v>828</v>
      </c>
    </row>
    <row r="108" spans="1:32" ht="15" x14ac:dyDescent="0.3">
      <c r="A108" s="52">
        <v>44927</v>
      </c>
      <c r="B108" s="48">
        <v>299.17</v>
      </c>
      <c r="C108" s="47">
        <v>85</v>
      </c>
      <c r="D108" s="47">
        <v>6.4101469690000004</v>
      </c>
      <c r="E108" s="47">
        <v>85</v>
      </c>
      <c r="F108" s="47">
        <v>85</v>
      </c>
      <c r="G108" s="47">
        <v>6.4101469690000004</v>
      </c>
      <c r="H108" s="47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ht="15" x14ac:dyDescent="0.3">
      <c r="A109" s="52">
        <v>44958</v>
      </c>
      <c r="B109" s="48">
        <v>300.83999999999997</v>
      </c>
      <c r="C109" s="47">
        <v>86</v>
      </c>
      <c r="D109" s="47">
        <v>6.0356130779999999</v>
      </c>
      <c r="E109" s="47">
        <v>86</v>
      </c>
      <c r="F109" s="47">
        <v>86</v>
      </c>
      <c r="G109" s="47">
        <v>6.0356130779999999</v>
      </c>
      <c r="H109" s="47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ht="15" x14ac:dyDescent="0.3">
      <c r="A110" s="52">
        <v>44986</v>
      </c>
      <c r="B110" s="48">
        <v>301.83600000000001</v>
      </c>
      <c r="C110" s="47">
        <v>87</v>
      </c>
      <c r="D110" s="47">
        <v>4.9849741219999997</v>
      </c>
      <c r="E110" s="47">
        <v>87</v>
      </c>
      <c r="F110" s="47">
        <v>87</v>
      </c>
      <c r="G110" s="47">
        <v>4.9849741219999997</v>
      </c>
      <c r="H110" s="47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ht="15" x14ac:dyDescent="0.3">
      <c r="A111" s="52">
        <v>45017</v>
      </c>
      <c r="B111" s="48">
        <v>303.363</v>
      </c>
      <c r="C111" s="47">
        <v>88</v>
      </c>
      <c r="D111" s="47">
        <v>4.9303203980000001</v>
      </c>
      <c r="E111" s="47">
        <v>88</v>
      </c>
      <c r="F111" s="47">
        <v>88</v>
      </c>
      <c r="G111" s="47">
        <v>4.9303203980000001</v>
      </c>
      <c r="H111" s="47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ht="15" x14ac:dyDescent="0.3">
      <c r="A112" s="52">
        <v>45047</v>
      </c>
      <c r="B112" s="48">
        <v>304.12700000000001</v>
      </c>
      <c r="C112" s="47">
        <v>89</v>
      </c>
      <c r="D112" s="47">
        <v>4.047609273</v>
      </c>
      <c r="E112" s="47">
        <v>89</v>
      </c>
      <c r="F112" s="47">
        <v>89</v>
      </c>
      <c r="G112" s="47">
        <v>4.047609273</v>
      </c>
      <c r="H112" s="47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53">
        <v>45078</v>
      </c>
      <c r="B113" s="54">
        <v>305.10899999999998</v>
      </c>
      <c r="C113" s="51">
        <v>90</v>
      </c>
      <c r="D113" s="51">
        <v>2.9691776550000002</v>
      </c>
      <c r="E113" s="51">
        <v>90</v>
      </c>
      <c r="F113" s="51">
        <v>90</v>
      </c>
      <c r="G113" s="51">
        <v>2.9691776550000002</v>
      </c>
      <c r="H113" s="51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52">
        <v>45108</v>
      </c>
      <c r="B114" s="48">
        <v>305.69099999999997</v>
      </c>
      <c r="C114" s="47">
        <v>91</v>
      </c>
      <c r="D114" s="47">
        <v>3.1777801779999999</v>
      </c>
      <c r="E114" s="47">
        <v>91</v>
      </c>
      <c r="F114" s="47">
        <v>91</v>
      </c>
      <c r="G114" s="47">
        <v>3.1777801779999999</v>
      </c>
      <c r="H114" s="47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52">
        <v>45139</v>
      </c>
      <c r="B115" s="48">
        <v>307.02600000000001</v>
      </c>
      <c r="C115" s="47">
        <v>92</v>
      </c>
      <c r="D115" s="47">
        <v>3.6651123839999999</v>
      </c>
      <c r="E115" s="47">
        <v>92</v>
      </c>
      <c r="F115" s="47">
        <v>92</v>
      </c>
      <c r="G115" s="47">
        <v>3.6651123839999999</v>
      </c>
      <c r="H115" s="47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52">
        <v>45170</v>
      </c>
      <c r="B116" s="48">
        <v>307.78899999999999</v>
      </c>
      <c r="C116" s="47">
        <v>93</v>
      </c>
      <c r="D116" s="47">
        <v>3.699698121</v>
      </c>
      <c r="E116" s="47">
        <v>93</v>
      </c>
      <c r="F116" s="47">
        <v>93</v>
      </c>
      <c r="G116" s="47">
        <v>3.699698121</v>
      </c>
      <c r="H116" s="47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52">
        <v>45200</v>
      </c>
      <c r="B117" s="48">
        <v>307.67099999999999</v>
      </c>
      <c r="C117" s="47">
        <v>94</v>
      </c>
      <c r="D117" s="47">
        <v>3.241144652</v>
      </c>
      <c r="E117" s="47">
        <v>94</v>
      </c>
      <c r="F117" s="47">
        <v>94</v>
      </c>
      <c r="G117" s="47">
        <v>3.241144652</v>
      </c>
      <c r="H117" s="4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52">
        <v>45231</v>
      </c>
      <c r="B118" s="48">
        <v>307.05099999999999</v>
      </c>
      <c r="C118" s="47">
        <v>95</v>
      </c>
      <c r="D118" s="47">
        <v>3.137270709</v>
      </c>
      <c r="E118" s="47">
        <v>95</v>
      </c>
      <c r="F118" s="47">
        <v>95</v>
      </c>
      <c r="G118" s="47">
        <v>3.137270709</v>
      </c>
      <c r="H118" s="47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52">
        <v>45261</v>
      </c>
      <c r="B119" s="48">
        <v>306.74599999999998</v>
      </c>
      <c r="C119" s="47">
        <v>96</v>
      </c>
      <c r="D119" s="47">
        <v>3.352122831</v>
      </c>
      <c r="E119" s="47">
        <v>96</v>
      </c>
      <c r="F119" s="47">
        <v>96</v>
      </c>
      <c r="G119" s="47">
        <v>3.352122831</v>
      </c>
      <c r="H119" s="47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52">
        <v>45292</v>
      </c>
      <c r="B120" s="48">
        <v>308.41699999999997</v>
      </c>
      <c r="C120" s="47">
        <v>97</v>
      </c>
      <c r="D120" s="47">
        <v>3.0908847810000002</v>
      </c>
      <c r="E120" s="47">
        <v>97</v>
      </c>
      <c r="F120" s="47">
        <v>97</v>
      </c>
      <c r="G120" s="47">
        <v>3.0908847810000002</v>
      </c>
      <c r="H120" s="47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52">
        <v>45323</v>
      </c>
      <c r="B121" s="48">
        <v>310.32600000000002</v>
      </c>
      <c r="C121" s="47">
        <v>98</v>
      </c>
      <c r="D121" s="47">
        <v>3.1531711210000002</v>
      </c>
      <c r="E121" s="47">
        <v>98</v>
      </c>
      <c r="F121" s="47">
        <v>98</v>
      </c>
      <c r="G121" s="47">
        <v>3.1531711210000002</v>
      </c>
      <c r="H121" s="47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53">
        <v>45352</v>
      </c>
      <c r="B122" s="54">
        <v>312.33199999999999</v>
      </c>
      <c r="C122" s="51">
        <v>99</v>
      </c>
      <c r="D122" s="51">
        <v>3.47738507</v>
      </c>
      <c r="E122" s="51">
        <v>99</v>
      </c>
      <c r="F122" s="51">
        <v>99</v>
      </c>
      <c r="G122" s="51">
        <v>3.47738507</v>
      </c>
      <c r="H122" s="51">
        <v>3.4853810743000002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52">
        <v>45383</v>
      </c>
      <c r="B123" s="48">
        <v>313.548</v>
      </c>
      <c r="C123" s="47">
        <v>100</v>
      </c>
      <c r="D123" s="47">
        <v>3.3573639499999999</v>
      </c>
      <c r="E123" s="47">
        <v>100</v>
      </c>
      <c r="F123" s="47">
        <v>100</v>
      </c>
      <c r="G123" s="47">
        <v>3.3573639499999999</v>
      </c>
      <c r="H123" s="47">
        <v>3.3302435036000002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52">
        <v>45413</v>
      </c>
      <c r="B124" s="48">
        <v>314.06900000000002</v>
      </c>
      <c r="C124" s="47">
        <v>101</v>
      </c>
      <c r="D124" s="47">
        <v>3.269029057</v>
      </c>
      <c r="E124" s="47">
        <v>101</v>
      </c>
      <c r="F124" s="47">
        <v>101</v>
      </c>
      <c r="G124" s="47">
        <v>3.269029057</v>
      </c>
      <c r="H124" s="47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52">
        <v>45444</v>
      </c>
      <c r="B125" s="48">
        <v>314.17500000000001</v>
      </c>
      <c r="C125" s="47">
        <v>102</v>
      </c>
      <c r="D125" s="47">
        <v>2.971397107</v>
      </c>
      <c r="E125" s="47">
        <v>102</v>
      </c>
      <c r="F125" s="47">
        <v>102</v>
      </c>
      <c r="G125" s="47">
        <v>2.971397107</v>
      </c>
      <c r="H125" s="47">
        <v>3.0199683621000002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52">
        <v>45474</v>
      </c>
      <c r="B126" s="48">
        <v>314.54000000000002</v>
      </c>
      <c r="C126" s="47">
        <v>103</v>
      </c>
      <c r="D126" s="47">
        <v>2.8947531980000001</v>
      </c>
      <c r="E126" s="47">
        <v>103</v>
      </c>
      <c r="F126" s="47">
        <v>103</v>
      </c>
      <c r="G126" s="47">
        <v>2.8947531980000001</v>
      </c>
      <c r="H126" s="47">
        <v>2.8648307914000002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52">
        <v>45505</v>
      </c>
      <c r="B127" s="48">
        <v>314.79599999999999</v>
      </c>
      <c r="C127" s="47">
        <v>104</v>
      </c>
      <c r="D127" s="47">
        <v>2.5307302960000002</v>
      </c>
      <c r="E127" s="47">
        <v>104</v>
      </c>
      <c r="F127" s="47">
        <v>104</v>
      </c>
      <c r="G127" s="47">
        <v>2.5307302960000002</v>
      </c>
      <c r="H127" s="47">
        <v>2.7096932206000002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52">
        <v>45536</v>
      </c>
      <c r="B128" s="48">
        <v>315.30099999999999</v>
      </c>
      <c r="C128" s="47">
        <v>105</v>
      </c>
      <c r="D128" s="47">
        <v>2.440633031</v>
      </c>
      <c r="E128" s="47">
        <v>105</v>
      </c>
      <c r="F128" s="47">
        <v>105</v>
      </c>
      <c r="G128" s="47">
        <v>2.440633031</v>
      </c>
      <c r="H128" s="47">
        <v>2.5545556499000002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8" ht="15" x14ac:dyDescent="0.3">
      <c r="A129" s="52">
        <v>45566</v>
      </c>
      <c r="B129" s="48">
        <v>315.66399999999999</v>
      </c>
      <c r="C129" s="47">
        <v>106</v>
      </c>
      <c r="D129" s="47">
        <v>2.597904905</v>
      </c>
      <c r="E129" s="47">
        <v>106</v>
      </c>
      <c r="F129" s="47">
        <v>106</v>
      </c>
      <c r="G129" s="47">
        <v>2.597904905</v>
      </c>
      <c r="H129" s="47">
        <v>2.3994180792000002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2.5565602664</v>
      </c>
    </row>
    <row r="130" spans="1:28" ht="15" x14ac:dyDescent="0.3">
      <c r="A130" s="53">
        <v>45597</v>
      </c>
      <c r="B130" s="54">
        <v>315.49299999999999</v>
      </c>
      <c r="C130" s="51">
        <v>107</v>
      </c>
      <c r="D130" s="51">
        <v>2.7493803959999998</v>
      </c>
      <c r="E130" s="51">
        <v>107</v>
      </c>
      <c r="F130" s="51">
        <v>107</v>
      </c>
      <c r="G130" s="51">
        <v>2.7493803959999998</v>
      </c>
      <c r="H130" s="51">
        <v>2.9693940418000002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2.4350960215000002</v>
      </c>
    </row>
    <row r="131" spans="1:28" ht="15" x14ac:dyDescent="0.3">
      <c r="A131" s="52">
        <v>45627</v>
      </c>
      <c r="B131" s="48">
        <v>315.60500000000002</v>
      </c>
      <c r="C131" s="47">
        <v>108</v>
      </c>
      <c r="D131" s="47">
        <v>2.8880572199999999</v>
      </c>
      <c r="E131" s="47">
        <v>108</v>
      </c>
      <c r="F131" s="47">
        <v>108</v>
      </c>
      <c r="G131" s="47">
        <v>2.8880572199999999</v>
      </c>
      <c r="H131" s="47">
        <v>2.8590686781999999</v>
      </c>
      <c r="V131" s="14">
        <v>45627</v>
      </c>
      <c r="W131" s="6">
        <v>84</v>
      </c>
      <c r="X131" s="6">
        <v>2.8880572199800612</v>
      </c>
      <c r="Y131" s="6">
        <v>84</v>
      </c>
      <c r="Z131" s="6">
        <v>84</v>
      </c>
      <c r="AA131" s="6">
        <v>2.8880572199999999</v>
      </c>
      <c r="AB131" s="6">
        <v>3.0350795948</v>
      </c>
    </row>
    <row r="132" spans="1:28" ht="15" x14ac:dyDescent="0.3">
      <c r="A132" s="52">
        <v>45658</v>
      </c>
      <c r="B132" s="48">
        <v>317.67099999999999</v>
      </c>
      <c r="C132" s="47">
        <v>109</v>
      </c>
      <c r="D132" s="47">
        <v>3.000483112</v>
      </c>
      <c r="E132" s="47">
        <v>109</v>
      </c>
      <c r="F132" s="47">
        <v>109</v>
      </c>
      <c r="G132" s="47">
        <v>3.000483112</v>
      </c>
      <c r="H132" s="47">
        <v>2.7487433145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2.8587501373999999</v>
      </c>
    </row>
    <row r="133" spans="1:28" ht="15" x14ac:dyDescent="0.3">
      <c r="A133" s="52">
        <v>45689</v>
      </c>
      <c r="B133" s="48">
        <v>319.08199999999999</v>
      </c>
      <c r="C133" s="47">
        <v>110</v>
      </c>
      <c r="D133" s="47">
        <v>2.8215489520000001</v>
      </c>
      <c r="E133" s="47">
        <v>110</v>
      </c>
      <c r="F133" s="47">
        <v>110</v>
      </c>
      <c r="G133" s="47">
        <v>2.8215489520000001</v>
      </c>
      <c r="H133" s="47">
        <v>2.6384179508000001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2.6824206799999999</v>
      </c>
    </row>
    <row r="134" spans="1:28" ht="15" x14ac:dyDescent="0.3">
      <c r="A134" s="52">
        <v>45717</v>
      </c>
      <c r="B134" s="48">
        <v>319.79899999999998</v>
      </c>
      <c r="C134" s="47">
        <v>111</v>
      </c>
      <c r="D134" s="47">
        <v>2.3907252539999999</v>
      </c>
      <c r="E134" s="47">
        <v>111</v>
      </c>
      <c r="F134" s="47">
        <v>111</v>
      </c>
      <c r="G134" s="47">
        <v>2.3907252539999999</v>
      </c>
      <c r="H134" s="47">
        <v>2.5280925872000002</v>
      </c>
      <c r="V134" s="22">
        <v>45717</v>
      </c>
      <c r="W134">
        <v>87</v>
      </c>
      <c r="X134">
        <v>2.3907252538964898</v>
      </c>
      <c r="Y134">
        <v>87</v>
      </c>
      <c r="Z134">
        <v>87</v>
      </c>
      <c r="AA134">
        <v>2.3907252539999999</v>
      </c>
      <c r="AB134">
        <v>2.5060912225999998</v>
      </c>
    </row>
    <row r="135" spans="1:28" ht="15" x14ac:dyDescent="0.3">
      <c r="A135" s="52">
        <v>45748</v>
      </c>
      <c r="B135" s="48">
        <v>320.79500000000002</v>
      </c>
      <c r="C135" s="47">
        <v>112</v>
      </c>
      <c r="D135" s="47">
        <v>2.3112888620000001</v>
      </c>
      <c r="E135" s="47">
        <v>112</v>
      </c>
      <c r="F135" s="47">
        <v>112</v>
      </c>
      <c r="G135" s="47">
        <v>2.3112888620000001</v>
      </c>
      <c r="H135" s="47">
        <v>2.4177672234999998</v>
      </c>
      <c r="V135" s="27">
        <v>45748</v>
      </c>
      <c r="W135">
        <v>88</v>
      </c>
      <c r="X135">
        <v>2.3112888620000001</v>
      </c>
      <c r="Y135">
        <v>88</v>
      </c>
      <c r="Z135">
        <v>88</v>
      </c>
      <c r="AA135">
        <v>2.3112888620000001</v>
      </c>
      <c r="AB135">
        <v>2.3297617651999998</v>
      </c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0669-3B37-4FF3-BF41-02FF08238E0C}">
  <dimension ref="A1:AC134"/>
  <sheetViews>
    <sheetView topLeftCell="E77" workbookViewId="0">
      <selection activeCell="V48" sqref="V48:X134"/>
    </sheetView>
  </sheetViews>
  <sheetFormatPr defaultRowHeight="13.2" x14ac:dyDescent="0.25"/>
  <cols>
    <col min="1" max="1" width="11.77734375" customWidth="1"/>
  </cols>
  <sheetData>
    <row r="1" spans="1:2" ht="15" x14ac:dyDescent="0.3">
      <c r="A1" s="45" t="s">
        <v>0</v>
      </c>
      <c r="B1" s="45"/>
    </row>
    <row r="2" spans="1:2" ht="15" x14ac:dyDescent="0.3">
      <c r="A2" s="45" t="s">
        <v>747</v>
      </c>
      <c r="B2" s="45"/>
    </row>
    <row r="3" spans="1:2" ht="15" x14ac:dyDescent="0.3">
      <c r="A3" s="45" t="s">
        <v>2</v>
      </c>
      <c r="B3" s="45"/>
    </row>
    <row r="4" spans="1:2" ht="15" x14ac:dyDescent="0.3">
      <c r="A4" s="45" t="s">
        <v>3</v>
      </c>
      <c r="B4" s="45"/>
    </row>
    <row r="5" spans="1:2" ht="15" x14ac:dyDescent="0.3">
      <c r="A5" s="45" t="s">
        <v>748</v>
      </c>
      <c r="B5" s="45"/>
    </row>
    <row r="6" spans="1:2" ht="15" x14ac:dyDescent="0.3">
      <c r="A6" s="45" t="s">
        <v>794</v>
      </c>
      <c r="B6" s="45"/>
    </row>
    <row r="7" spans="1:2" x14ac:dyDescent="0.25">
      <c r="A7" s="34"/>
      <c r="B7" s="34"/>
    </row>
    <row r="8" spans="1:2" ht="15" x14ac:dyDescent="0.3">
      <c r="A8" s="45" t="s">
        <v>6</v>
      </c>
      <c r="B8" s="45" t="s">
        <v>422</v>
      </c>
    </row>
    <row r="11" spans="1:2" ht="15" x14ac:dyDescent="0.25">
      <c r="A11" s="43" t="s">
        <v>8</v>
      </c>
      <c r="B11" s="43" t="s">
        <v>6</v>
      </c>
    </row>
    <row r="12" spans="1:2" ht="15" x14ac:dyDescent="0.3">
      <c r="A12" s="44">
        <v>42005</v>
      </c>
      <c r="B12" s="42">
        <v>233.70699999999999</v>
      </c>
    </row>
    <row r="13" spans="1:2" ht="15" x14ac:dyDescent="0.3">
      <c r="A13" s="44">
        <v>42036</v>
      </c>
      <c r="B13" s="42">
        <v>234.72200000000001</v>
      </c>
    </row>
    <row r="14" spans="1:2" ht="15" x14ac:dyDescent="0.3">
      <c r="A14" s="44">
        <v>42064</v>
      </c>
      <c r="B14" s="42">
        <v>236.119</v>
      </c>
    </row>
    <row r="15" spans="1:2" ht="15" x14ac:dyDescent="0.3">
      <c r="A15" s="44">
        <v>42095</v>
      </c>
      <c r="B15" s="42">
        <v>236.59899999999999</v>
      </c>
    </row>
    <row r="16" spans="1:2" ht="15" x14ac:dyDescent="0.3">
      <c r="A16" s="44">
        <v>42125</v>
      </c>
      <c r="B16" s="42">
        <v>237.80500000000001</v>
      </c>
    </row>
    <row r="17" spans="1:9" ht="15" x14ac:dyDescent="0.3">
      <c r="A17" s="44">
        <v>42156</v>
      </c>
      <c r="B17" s="42">
        <v>238.63800000000001</v>
      </c>
    </row>
    <row r="18" spans="1:9" ht="15" x14ac:dyDescent="0.3">
      <c r="A18" s="44">
        <v>42186</v>
      </c>
      <c r="B18" s="42">
        <v>238.654</v>
      </c>
    </row>
    <row r="19" spans="1:9" ht="15" x14ac:dyDescent="0.3">
      <c r="A19" s="44">
        <v>42217</v>
      </c>
      <c r="B19" s="42">
        <v>238.316</v>
      </c>
    </row>
    <row r="20" spans="1:9" ht="15" x14ac:dyDescent="0.3">
      <c r="A20" s="44">
        <v>42248</v>
      </c>
      <c r="B20" s="42">
        <v>237.94499999999999</v>
      </c>
    </row>
    <row r="21" spans="1:9" ht="15" x14ac:dyDescent="0.3">
      <c r="A21" s="44">
        <v>42278</v>
      </c>
      <c r="B21" s="42">
        <v>237.83799999999999</v>
      </c>
    </row>
    <row r="22" spans="1:9" ht="15" x14ac:dyDescent="0.3">
      <c r="A22" s="44">
        <v>42309</v>
      </c>
      <c r="B22" s="42">
        <v>237.33600000000001</v>
      </c>
    </row>
    <row r="23" spans="1:9" ht="15" x14ac:dyDescent="0.3">
      <c r="A23" s="44">
        <v>42339</v>
      </c>
      <c r="B23" s="42">
        <v>236.52500000000001</v>
      </c>
    </row>
    <row r="24" spans="1:9" ht="15" x14ac:dyDescent="0.3">
      <c r="A24" s="27">
        <v>42370</v>
      </c>
      <c r="B24" s="4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22">
        <v>42401</v>
      </c>
      <c r="B25" s="42">
        <v>237.11099999999999</v>
      </c>
      <c r="C25">
        <v>2</v>
      </c>
      <c r="D25">
        <f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795</v>
      </c>
    </row>
    <row r="26" spans="1:9" ht="15" x14ac:dyDescent="0.3">
      <c r="A26" s="27">
        <v>42430</v>
      </c>
      <c r="B26" s="42">
        <v>238.13200000000001</v>
      </c>
      <c r="C26">
        <v>3</v>
      </c>
      <c r="D26">
        <f t="shared" ref="D26:D89" si="0">100*(B26-B14)/B14</f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22">
        <v>42461</v>
      </c>
      <c r="B27" s="4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27">
        <v>42491</v>
      </c>
      <c r="B28" s="4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22">
        <v>42522</v>
      </c>
      <c r="B29" s="4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27">
        <v>42552</v>
      </c>
      <c r="B30" s="4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22">
        <v>42583</v>
      </c>
      <c r="B31" s="4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27">
        <v>42614</v>
      </c>
      <c r="B32" s="4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22">
        <v>42644</v>
      </c>
      <c r="B33" s="4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27">
        <v>42675</v>
      </c>
      <c r="B34" s="4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22">
        <v>42705</v>
      </c>
      <c r="B35" s="4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27">
        <v>42736</v>
      </c>
      <c r="B36" s="4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22">
        <v>42767</v>
      </c>
      <c r="B37" s="4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27">
        <v>42795</v>
      </c>
      <c r="B38" s="4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22">
        <v>42826</v>
      </c>
      <c r="B39" s="4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27">
        <v>42856</v>
      </c>
      <c r="B40" s="4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22">
        <v>42887</v>
      </c>
      <c r="B41" s="4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27">
        <v>42917</v>
      </c>
      <c r="B42" s="4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22">
        <v>42948</v>
      </c>
      <c r="B43" s="4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27">
        <v>42979</v>
      </c>
      <c r="B44" s="4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22">
        <v>43009</v>
      </c>
      <c r="B45" s="4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27">
        <v>43040</v>
      </c>
      <c r="B46" s="4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22">
        <v>43070</v>
      </c>
      <c r="B47" s="4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27">
        <v>43101</v>
      </c>
      <c r="B48" s="4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22">
        <v>43132</v>
      </c>
      <c r="B49" s="4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375</v>
      </c>
    </row>
    <row r="50" spans="1:29" ht="15" x14ac:dyDescent="0.3">
      <c r="A50" s="22">
        <v>43160</v>
      </c>
      <c r="B50" s="4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22">
        <v>43191</v>
      </c>
      <c r="B51" s="4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22">
        <v>43221</v>
      </c>
      <c r="B52" s="4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22">
        <v>43252</v>
      </c>
      <c r="B53" s="4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22">
        <v>43282</v>
      </c>
      <c r="B54" s="4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22">
        <v>43313</v>
      </c>
      <c r="B55" s="4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22">
        <v>43344</v>
      </c>
      <c r="B56" s="4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22">
        <v>43374</v>
      </c>
      <c r="B57" s="4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22">
        <v>43405</v>
      </c>
      <c r="B58" s="4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22">
        <v>43435</v>
      </c>
      <c r="B59" s="4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22">
        <v>43466</v>
      </c>
      <c r="B60" s="4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22">
        <v>43497</v>
      </c>
      <c r="B61" s="4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22">
        <v>43525</v>
      </c>
      <c r="B62" s="4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22">
        <v>43556</v>
      </c>
      <c r="B63" s="4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22">
        <v>43586</v>
      </c>
      <c r="B64" s="4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22">
        <v>43617</v>
      </c>
      <c r="B65" s="4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22">
        <v>43647</v>
      </c>
      <c r="B66" s="4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22">
        <v>43678</v>
      </c>
      <c r="B67" s="4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22">
        <v>43709</v>
      </c>
      <c r="B68" s="4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22">
        <v>43739</v>
      </c>
      <c r="B69" s="4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22">
        <v>43770</v>
      </c>
      <c r="B70" s="4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22">
        <v>43800</v>
      </c>
      <c r="B71" s="4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22">
        <v>43831</v>
      </c>
      <c r="B72" s="4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22">
        <v>43862</v>
      </c>
      <c r="B73" s="4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22">
        <v>43891</v>
      </c>
      <c r="B74" s="4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22">
        <v>43922</v>
      </c>
      <c r="B75" s="4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22">
        <v>43952</v>
      </c>
      <c r="B76" s="4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22">
        <v>43983</v>
      </c>
      <c r="B77" s="4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22">
        <v>44013</v>
      </c>
      <c r="B78" s="4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22">
        <v>44044</v>
      </c>
      <c r="B79" s="4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796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22">
        <v>44075</v>
      </c>
      <c r="B80" s="4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22">
        <v>44105</v>
      </c>
      <c r="B81" s="4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22">
        <v>44136</v>
      </c>
      <c r="B82" s="4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797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22">
        <v>44166</v>
      </c>
      <c r="B83" s="4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798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22">
        <v>44197</v>
      </c>
      <c r="B84" s="4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803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22">
        <v>44228</v>
      </c>
      <c r="B85" s="4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799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22">
        <v>44256</v>
      </c>
      <c r="B86" s="4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800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22">
        <v>44287</v>
      </c>
      <c r="B87" s="4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22">
        <v>44317</v>
      </c>
      <c r="B88" s="4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405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22">
        <v>44348</v>
      </c>
      <c r="B89" s="42">
        <v>271.69600000000003</v>
      </c>
      <c r="C89">
        <v>66</v>
      </c>
      <c r="D89">
        <f t="shared" si="0"/>
        <v>5.3914514133213345</v>
      </c>
      <c r="E89">
        <v>66</v>
      </c>
      <c r="F89">
        <v>66</v>
      </c>
      <c r="G89">
        <v>5.3914514130000004</v>
      </c>
      <c r="H89">
        <v>4.6492953891999997</v>
      </c>
      <c r="I89" t="s">
        <v>407</v>
      </c>
      <c r="J89" t="s">
        <v>408</v>
      </c>
      <c r="K89" t="s">
        <v>409</v>
      </c>
      <c r="L89" t="s">
        <v>410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22">
        <v>44378</v>
      </c>
      <c r="B90" s="42">
        <v>273.00299999999999</v>
      </c>
      <c r="C90">
        <v>67</v>
      </c>
      <c r="D90">
        <f t="shared" ref="D90:D133" si="1">100*(B90-B78)/B78</f>
        <v>5.3654752393854084</v>
      </c>
      <c r="E90">
        <v>67</v>
      </c>
      <c r="F90">
        <v>67</v>
      </c>
      <c r="G90">
        <v>5.3654752390000002</v>
      </c>
      <c r="H90">
        <v>5.0003211700000003</v>
      </c>
      <c r="I90" t="s">
        <v>411</v>
      </c>
      <c r="J90">
        <v>21</v>
      </c>
      <c r="K90">
        <v>502.4504495095</v>
      </c>
      <c r="L90">
        <v>23.9262118814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22">
        <v>44409</v>
      </c>
      <c r="B91" s="4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I91" t="s">
        <v>412</v>
      </c>
      <c r="J91">
        <v>89</v>
      </c>
      <c r="K91">
        <v>19.4940198444</v>
      </c>
      <c r="L91">
        <v>0.2190339308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804</v>
      </c>
    </row>
    <row r="92" spans="1:29" ht="15" x14ac:dyDescent="0.3">
      <c r="A92" s="22">
        <v>44440</v>
      </c>
      <c r="B92" s="4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I92" t="s">
        <v>413</v>
      </c>
      <c r="J92">
        <v>110</v>
      </c>
      <c r="K92">
        <v>521.94446935389999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805</v>
      </c>
    </row>
    <row r="93" spans="1:29" ht="15" x14ac:dyDescent="0.3">
      <c r="A93" s="22">
        <v>44470</v>
      </c>
      <c r="B93" s="4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I93" t="s">
        <v>802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806</v>
      </c>
    </row>
    <row r="94" spans="1:29" ht="15" x14ac:dyDescent="0.3">
      <c r="A94" s="22">
        <v>44501</v>
      </c>
      <c r="B94" s="4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807</v>
      </c>
    </row>
    <row r="95" spans="1:29" ht="15" x14ac:dyDescent="0.3">
      <c r="A95" s="22">
        <v>44531</v>
      </c>
      <c r="B95" s="4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K95">
        <f>1-(K91/K92)</f>
        <v>0.96265116120776018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808</v>
      </c>
    </row>
    <row r="96" spans="1:29" ht="15" x14ac:dyDescent="0.3">
      <c r="A96" s="22">
        <v>44562</v>
      </c>
      <c r="B96" s="4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29" ht="15" x14ac:dyDescent="0.3">
      <c r="A97" s="22">
        <v>44593</v>
      </c>
      <c r="B97" s="4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405</v>
      </c>
    </row>
    <row r="98" spans="1:29" ht="15" x14ac:dyDescent="0.3">
      <c r="A98" s="22">
        <v>44621</v>
      </c>
      <c r="B98" s="4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801</v>
      </c>
    </row>
    <row r="99" spans="1:29" ht="15" x14ac:dyDescent="0.3">
      <c r="A99" s="22">
        <v>44652</v>
      </c>
      <c r="B99" s="4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809</v>
      </c>
    </row>
    <row r="100" spans="1:29" ht="15" x14ac:dyDescent="0.3">
      <c r="A100" s="22">
        <v>44682</v>
      </c>
      <c r="B100" s="4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810</v>
      </c>
    </row>
    <row r="101" spans="1:29" ht="15" x14ac:dyDescent="0.3">
      <c r="A101" s="22">
        <v>44713</v>
      </c>
      <c r="B101" s="4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  <c r="AC101" t="s">
        <v>811</v>
      </c>
    </row>
    <row r="102" spans="1:29" ht="15" x14ac:dyDescent="0.3">
      <c r="A102" s="22">
        <v>44743</v>
      </c>
      <c r="B102" s="4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812</v>
      </c>
    </row>
    <row r="103" spans="1:29" ht="15" x14ac:dyDescent="0.3">
      <c r="A103" s="22">
        <v>44774</v>
      </c>
      <c r="B103" s="4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29" ht="15" x14ac:dyDescent="0.3">
      <c r="A104" s="22">
        <v>44805</v>
      </c>
      <c r="B104" s="4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</row>
    <row r="105" spans="1:29" ht="15" x14ac:dyDescent="0.3">
      <c r="A105" s="22">
        <v>44835</v>
      </c>
      <c r="B105" s="4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29" ht="15" x14ac:dyDescent="0.3">
      <c r="A106" s="22">
        <v>44866</v>
      </c>
      <c r="B106" s="4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9" ht="15" x14ac:dyDescent="0.3">
      <c r="A107" s="22">
        <v>44896</v>
      </c>
      <c r="B107" s="4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29" ht="15" x14ac:dyDescent="0.3">
      <c r="A108" s="22">
        <v>44927</v>
      </c>
      <c r="B108" s="4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29" ht="15" x14ac:dyDescent="0.3">
      <c r="A109" s="22">
        <v>44958</v>
      </c>
      <c r="B109" s="4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29" ht="15" x14ac:dyDescent="0.3">
      <c r="A110" s="22">
        <v>44986</v>
      </c>
      <c r="B110" s="4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29" ht="15" x14ac:dyDescent="0.3">
      <c r="A111" s="22">
        <v>45017</v>
      </c>
      <c r="B111" s="4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29" ht="15" x14ac:dyDescent="0.3">
      <c r="A112" s="22">
        <v>45047</v>
      </c>
      <c r="B112" s="4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14">
        <v>45078</v>
      </c>
      <c r="B113" s="42">
        <v>305.10899999999998</v>
      </c>
      <c r="C113">
        <v>90</v>
      </c>
      <c r="D113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22">
        <v>45108</v>
      </c>
      <c r="B114" s="4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22">
        <v>45139</v>
      </c>
      <c r="B115" s="4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22">
        <v>45170</v>
      </c>
      <c r="B116" s="4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22">
        <v>45200</v>
      </c>
      <c r="B117" s="4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22">
        <v>45231</v>
      </c>
      <c r="B118" s="42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22">
        <v>45261</v>
      </c>
      <c r="B119" s="42">
        <v>306.74599999999998</v>
      </c>
      <c r="C119">
        <v>96</v>
      </c>
      <c r="D119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22">
        <v>45292</v>
      </c>
      <c r="B120" s="42">
        <v>308.41699999999997</v>
      </c>
      <c r="C120">
        <v>97</v>
      </c>
      <c r="D120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22">
        <v>45323</v>
      </c>
      <c r="B121" s="42">
        <v>310.32600000000002</v>
      </c>
      <c r="C121">
        <v>98</v>
      </c>
      <c r="D1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16">
        <v>45352</v>
      </c>
      <c r="B122" s="42">
        <v>312.33199999999999</v>
      </c>
      <c r="C122" s="6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3.2303974264000002</v>
      </c>
    </row>
    <row r="123" spans="1:28" ht="15" x14ac:dyDescent="0.3">
      <c r="A123" s="22">
        <v>45383</v>
      </c>
      <c r="B123" s="42">
        <v>313.548</v>
      </c>
      <c r="C123">
        <v>100</v>
      </c>
      <c r="D123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3.1713490289999999</v>
      </c>
    </row>
    <row r="124" spans="1:28" ht="15" x14ac:dyDescent="0.3">
      <c r="A124" s="22">
        <v>45413</v>
      </c>
      <c r="B124" s="42">
        <v>314.06900000000002</v>
      </c>
      <c r="C124">
        <v>101</v>
      </c>
      <c r="D124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3.1123006316000001</v>
      </c>
    </row>
    <row r="125" spans="1:28" ht="15" x14ac:dyDescent="0.3">
      <c r="A125" s="22">
        <v>45444</v>
      </c>
      <c r="B125" s="42">
        <v>314.17500000000001</v>
      </c>
      <c r="C125">
        <v>102</v>
      </c>
      <c r="D125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3.0532522342999999</v>
      </c>
    </row>
    <row r="126" spans="1:28" ht="15" x14ac:dyDescent="0.3">
      <c r="A126" s="22">
        <v>45474</v>
      </c>
      <c r="B126" s="42">
        <v>314.54000000000002</v>
      </c>
      <c r="C126">
        <v>103</v>
      </c>
      <c r="D126">
        <f t="shared" si="1"/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2.9942038369000001</v>
      </c>
    </row>
    <row r="127" spans="1:28" ht="15" x14ac:dyDescent="0.3">
      <c r="A127" s="22">
        <v>45505</v>
      </c>
      <c r="B127" s="42">
        <v>314.79599999999999</v>
      </c>
      <c r="C127">
        <v>104</v>
      </c>
      <c r="D127">
        <f t="shared" si="1"/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2.9351554394999999</v>
      </c>
    </row>
    <row r="128" spans="1:28" ht="15" x14ac:dyDescent="0.3">
      <c r="A128" s="22">
        <v>45536</v>
      </c>
      <c r="B128" s="42">
        <v>315.30099999999999</v>
      </c>
      <c r="C128">
        <v>105</v>
      </c>
      <c r="D128">
        <f t="shared" si="1"/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2.8761070422000001</v>
      </c>
    </row>
    <row r="129" spans="1:29" ht="15" x14ac:dyDescent="0.3">
      <c r="A129" s="22">
        <v>45566</v>
      </c>
      <c r="B129" s="42">
        <v>315.66399999999999</v>
      </c>
      <c r="C129">
        <v>106</v>
      </c>
      <c r="D129">
        <f t="shared" si="1"/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2.8170586447999999</v>
      </c>
      <c r="AC129">
        <f>RSQ($AA$122:AA129,$Z$122:Z129)</f>
        <v>0.91221295183512052</v>
      </c>
    </row>
    <row r="130" spans="1:29" ht="15" x14ac:dyDescent="0.3">
      <c r="A130" s="14">
        <v>45597</v>
      </c>
      <c r="B130" s="46">
        <v>315.49299999999999</v>
      </c>
      <c r="C130" s="6">
        <v>107</v>
      </c>
      <c r="D130" s="6">
        <f t="shared" si="1"/>
        <v>2.7493803960905541</v>
      </c>
      <c r="E130" s="6">
        <v>107</v>
      </c>
      <c r="F130" s="6">
        <v>107</v>
      </c>
      <c r="G130" s="6">
        <v>2.7493803959999998</v>
      </c>
      <c r="H130" s="6">
        <v>2.9268026971999999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2.7580102474000001</v>
      </c>
      <c r="AC130">
        <f>RSQ($AA$122:AA130,$Z$122:Z130)</f>
        <v>0.77566136763130389</v>
      </c>
    </row>
    <row r="131" spans="1:29" ht="15" x14ac:dyDescent="0.3">
      <c r="A131" s="22">
        <v>45627</v>
      </c>
      <c r="B131" s="42">
        <v>315.60500000000002</v>
      </c>
      <c r="C131">
        <v>108</v>
      </c>
      <c r="D131">
        <f t="shared" si="1"/>
        <v>2.8880572199800612</v>
      </c>
      <c r="E131">
        <v>108</v>
      </c>
      <c r="F131">
        <v>108</v>
      </c>
      <c r="G131">
        <v>2.8880572199999999</v>
      </c>
      <c r="H131">
        <v>2.8484208419999999</v>
      </c>
      <c r="V131" s="22">
        <v>45627</v>
      </c>
      <c r="W131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2.6989618499999999</v>
      </c>
      <c r="AC131">
        <f>RSQ($AA$122:AA131,$Z$122:Z131)</f>
        <v>0.5867660817502246</v>
      </c>
    </row>
    <row r="132" spans="1:29" ht="15" x14ac:dyDescent="0.3">
      <c r="A132" s="22">
        <v>45658</v>
      </c>
      <c r="B132" s="42">
        <v>317.67099999999999</v>
      </c>
      <c r="C132">
        <v>109</v>
      </c>
      <c r="D132">
        <f t="shared" si="1"/>
        <v>3.000483112150115</v>
      </c>
      <c r="E132">
        <v>109</v>
      </c>
      <c r="F132">
        <v>109</v>
      </c>
      <c r="G132">
        <v>3.000483112</v>
      </c>
      <c r="H132">
        <v>2.7700389867999999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2.6399134527000001</v>
      </c>
      <c r="AC132">
        <f>RSQ($AA$122:AA132,$Z$122:Z132)</f>
        <v>0.39029387977840008</v>
      </c>
    </row>
    <row r="133" spans="1:29" ht="15" x14ac:dyDescent="0.3">
      <c r="A133" s="22">
        <v>45689</v>
      </c>
      <c r="B133" s="42">
        <v>319.08199999999999</v>
      </c>
      <c r="C133">
        <v>110</v>
      </c>
      <c r="D133">
        <f t="shared" si="1"/>
        <v>2.8215489517475079</v>
      </c>
      <c r="E133">
        <v>110</v>
      </c>
      <c r="F133">
        <v>110</v>
      </c>
      <c r="G133">
        <v>2.8215489520000001</v>
      </c>
      <c r="H133">
        <v>2.6916571316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2.5808650552999999</v>
      </c>
      <c r="AC133">
        <f>RSQ($AA$122:AA133,$Z$122:Z133)</f>
        <v>0.34796682791025402</v>
      </c>
    </row>
    <row r="134" spans="1:29" ht="15" x14ac:dyDescent="0.3">
      <c r="A134" s="22">
        <v>45717</v>
      </c>
      <c r="B134" s="42">
        <v>319.79899999999998</v>
      </c>
      <c r="C134">
        <v>111</v>
      </c>
      <c r="D134">
        <f>100*(B134-B122)/B122</f>
        <v>2.3907252538964898</v>
      </c>
      <c r="E134">
        <v>111</v>
      </c>
      <c r="F134">
        <v>111</v>
      </c>
      <c r="G134">
        <v>2.3907252539999999</v>
      </c>
      <c r="H134">
        <v>2.6132752764</v>
      </c>
      <c r="V134" s="22">
        <v>45717</v>
      </c>
      <c r="W134">
        <v>87</v>
      </c>
      <c r="X134">
        <v>2.3907252538964898</v>
      </c>
      <c r="Y134">
        <v>87</v>
      </c>
      <c r="Z134">
        <v>87</v>
      </c>
      <c r="AA134">
        <v>2.3907252539999999</v>
      </c>
      <c r="AB134">
        <v>2.5218166579000001</v>
      </c>
      <c r="AC134">
        <f>RSQ($AA$122:AA134,$Z$122:Z134)</f>
        <v>0.44893659378761491</v>
      </c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EF95-5964-415B-A716-0FE1A83C3BE9}">
  <dimension ref="A1:AF133"/>
  <sheetViews>
    <sheetView topLeftCell="O48" workbookViewId="0">
      <selection activeCell="AD126" sqref="AD126"/>
    </sheetView>
  </sheetViews>
  <sheetFormatPr defaultRowHeight="13.2" x14ac:dyDescent="0.25"/>
  <cols>
    <col min="5" max="6" width="4.21875" bestFit="1" customWidth="1"/>
    <col min="23" max="23" width="3.5546875" bestFit="1" customWidth="1"/>
    <col min="25" max="26" width="3.5546875" bestFit="1" customWidth="1"/>
  </cols>
  <sheetData>
    <row r="1" spans="1:3" s="34" customFormat="1" x14ac:dyDescent="0.25">
      <c r="A1" s="34" t="s">
        <v>0</v>
      </c>
    </row>
    <row r="2" spans="1:3" s="34" customFormat="1" x14ac:dyDescent="0.25">
      <c r="A2" s="34" t="s">
        <v>747</v>
      </c>
    </row>
    <row r="3" spans="1:3" s="34" customFormat="1" x14ac:dyDescent="0.25">
      <c r="A3" s="34" t="s">
        <v>2</v>
      </c>
    </row>
    <row r="4" spans="1:3" s="34" customFormat="1" x14ac:dyDescent="0.25">
      <c r="A4" s="34" t="s">
        <v>3</v>
      </c>
    </row>
    <row r="5" spans="1:3" s="34" customFormat="1" x14ac:dyDescent="0.25">
      <c r="A5" s="34" t="s">
        <v>748</v>
      </c>
    </row>
    <row r="6" spans="1:3" s="34" customFormat="1" x14ac:dyDescent="0.25">
      <c r="A6" s="34" t="s">
        <v>785</v>
      </c>
    </row>
    <row r="7" spans="1:3" s="34" customFormat="1" x14ac:dyDescent="0.25"/>
    <row r="8" spans="1:3" s="34" customFormat="1" x14ac:dyDescent="0.25">
      <c r="A8" s="34" t="s">
        <v>6</v>
      </c>
      <c r="B8" s="34" t="s">
        <v>422</v>
      </c>
      <c r="C8" s="34" t="s">
        <v>786</v>
      </c>
    </row>
    <row r="11" spans="1:3" x14ac:dyDescent="0.25">
      <c r="A11" s="39" t="s">
        <v>8</v>
      </c>
      <c r="B11" s="39" t="s">
        <v>6</v>
      </c>
    </row>
    <row r="12" spans="1:3" x14ac:dyDescent="0.25">
      <c r="A12" s="40">
        <v>42005</v>
      </c>
      <c r="B12" s="39">
        <v>233.70699999999999</v>
      </c>
    </row>
    <row r="13" spans="1:3" x14ac:dyDescent="0.25">
      <c r="A13" s="40">
        <v>42036</v>
      </c>
      <c r="B13" s="39">
        <v>234.72200000000001</v>
      </c>
    </row>
    <row r="14" spans="1:3" x14ac:dyDescent="0.25">
      <c r="A14" s="40">
        <v>42064</v>
      </c>
      <c r="B14" s="39">
        <v>236.119</v>
      </c>
    </row>
    <row r="15" spans="1:3" x14ac:dyDescent="0.25">
      <c r="A15" s="40">
        <v>42095</v>
      </c>
      <c r="B15" s="39">
        <v>236.59899999999999</v>
      </c>
    </row>
    <row r="16" spans="1:3" x14ac:dyDescent="0.25">
      <c r="A16" s="40">
        <v>42125</v>
      </c>
      <c r="B16" s="39">
        <v>237.80500000000001</v>
      </c>
    </row>
    <row r="17" spans="1:9" x14ac:dyDescent="0.25">
      <c r="A17" s="40">
        <v>42156</v>
      </c>
      <c r="B17" s="39">
        <v>238.63800000000001</v>
      </c>
    </row>
    <row r="18" spans="1:9" x14ac:dyDescent="0.25">
      <c r="A18" s="40">
        <v>42186</v>
      </c>
      <c r="B18" s="39">
        <v>238.654</v>
      </c>
    </row>
    <row r="19" spans="1:9" x14ac:dyDescent="0.25">
      <c r="A19" s="40">
        <v>42217</v>
      </c>
      <c r="B19" s="39">
        <v>238.316</v>
      </c>
    </row>
    <row r="20" spans="1:9" x14ac:dyDescent="0.25">
      <c r="A20" s="40">
        <v>42248</v>
      </c>
      <c r="B20" s="39">
        <v>237.94499999999999</v>
      </c>
    </row>
    <row r="21" spans="1:9" x14ac:dyDescent="0.25">
      <c r="A21" s="40">
        <v>42278</v>
      </c>
      <c r="B21" s="39">
        <v>237.83799999999999</v>
      </c>
    </row>
    <row r="22" spans="1:9" x14ac:dyDescent="0.25">
      <c r="A22" s="40">
        <v>42309</v>
      </c>
      <c r="B22" s="39">
        <v>237.33600000000001</v>
      </c>
    </row>
    <row r="23" spans="1:9" x14ac:dyDescent="0.25">
      <c r="A23" s="40">
        <v>42339</v>
      </c>
      <c r="B23" s="39">
        <v>236.52500000000001</v>
      </c>
    </row>
    <row r="24" spans="1:9" x14ac:dyDescent="0.25">
      <c r="A24" s="27">
        <v>42370</v>
      </c>
      <c r="B24" s="39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779</v>
      </c>
    </row>
    <row r="25" spans="1:9" x14ac:dyDescent="0.25">
      <c r="A25" s="22">
        <v>42401</v>
      </c>
      <c r="B25" s="39">
        <v>237.11099999999999</v>
      </c>
      <c r="C25">
        <v>2</v>
      </c>
      <c r="D25">
        <f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780</v>
      </c>
    </row>
    <row r="26" spans="1:9" x14ac:dyDescent="0.25">
      <c r="A26" s="27">
        <v>42430</v>
      </c>
      <c r="B26" s="39">
        <v>238.13200000000001</v>
      </c>
      <c r="C26">
        <v>3</v>
      </c>
      <c r="D26">
        <f t="shared" ref="D26:D89" si="0">100*(B26-B14)/B14</f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22">
        <v>42461</v>
      </c>
      <c r="B27" s="39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27">
        <v>42491</v>
      </c>
      <c r="B28" s="39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22">
        <v>42522</v>
      </c>
      <c r="B29" s="39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27">
        <v>42552</v>
      </c>
      <c r="B30" s="39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22">
        <v>42583</v>
      </c>
      <c r="B31" s="39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27">
        <v>42614</v>
      </c>
      <c r="B32" s="39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x14ac:dyDescent="0.25">
      <c r="A33" s="22">
        <v>42644</v>
      </c>
      <c r="B33" s="39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x14ac:dyDescent="0.25">
      <c r="A34" s="27">
        <v>42675</v>
      </c>
      <c r="B34" s="39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x14ac:dyDescent="0.25">
      <c r="A35" s="22">
        <v>42705</v>
      </c>
      <c r="B35" s="39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x14ac:dyDescent="0.25">
      <c r="A36" s="27">
        <v>42736</v>
      </c>
      <c r="B36" s="39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x14ac:dyDescent="0.25">
      <c r="A37" s="22">
        <v>42767</v>
      </c>
      <c r="B37" s="39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x14ac:dyDescent="0.25">
      <c r="A38" s="27">
        <v>42795</v>
      </c>
      <c r="B38" s="39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x14ac:dyDescent="0.25">
      <c r="A39" s="22">
        <v>42826</v>
      </c>
      <c r="B39" s="39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x14ac:dyDescent="0.25">
      <c r="A40" s="27">
        <v>42856</v>
      </c>
      <c r="B40" s="39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x14ac:dyDescent="0.25">
      <c r="A41" s="22">
        <v>42887</v>
      </c>
      <c r="B41" s="39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x14ac:dyDescent="0.25">
      <c r="A42" s="27">
        <v>42917</v>
      </c>
      <c r="B42" s="39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x14ac:dyDescent="0.25">
      <c r="A43" s="22">
        <v>42948</v>
      </c>
      <c r="B43" s="39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x14ac:dyDescent="0.25">
      <c r="A44" s="27">
        <v>42979</v>
      </c>
      <c r="B44" s="39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x14ac:dyDescent="0.25">
      <c r="A45" s="22">
        <v>43009</v>
      </c>
      <c r="B45" s="39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x14ac:dyDescent="0.25">
      <c r="A46" s="27">
        <v>43040</v>
      </c>
      <c r="B46" s="39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x14ac:dyDescent="0.25">
      <c r="A47" s="22">
        <v>43070</v>
      </c>
      <c r="B47" s="39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3.8" x14ac:dyDescent="0.25">
      <c r="A48" s="27">
        <v>43101</v>
      </c>
      <c r="B48" s="39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x14ac:dyDescent="0.25">
      <c r="A49" s="22">
        <v>43132</v>
      </c>
      <c r="B49" s="39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789</v>
      </c>
    </row>
    <row r="50" spans="1:29" x14ac:dyDescent="0.25">
      <c r="A50" s="22">
        <v>43160</v>
      </c>
      <c r="B50" s="39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x14ac:dyDescent="0.25">
      <c r="A51" s="22">
        <v>43191</v>
      </c>
      <c r="B51" s="39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x14ac:dyDescent="0.25">
      <c r="A52" s="22">
        <v>43221</v>
      </c>
      <c r="B52" s="39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x14ac:dyDescent="0.25">
      <c r="A53" s="22">
        <v>43252</v>
      </c>
      <c r="B53" s="39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x14ac:dyDescent="0.25">
      <c r="A54" s="22">
        <v>43282</v>
      </c>
      <c r="B54" s="39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x14ac:dyDescent="0.25">
      <c r="A55" s="22">
        <v>43313</v>
      </c>
      <c r="B55" s="39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x14ac:dyDescent="0.25">
      <c r="A56" s="22">
        <v>43344</v>
      </c>
      <c r="B56" s="39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x14ac:dyDescent="0.25">
      <c r="A57" s="22">
        <v>43374</v>
      </c>
      <c r="B57" s="39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x14ac:dyDescent="0.25">
      <c r="A58" s="22">
        <v>43405</v>
      </c>
      <c r="B58" s="39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x14ac:dyDescent="0.25">
      <c r="A59" s="22">
        <v>43435</v>
      </c>
      <c r="B59" s="39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x14ac:dyDescent="0.25">
      <c r="A60" s="22">
        <v>43466</v>
      </c>
      <c r="B60" s="39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x14ac:dyDescent="0.25">
      <c r="A61" s="22">
        <v>43497</v>
      </c>
      <c r="B61" s="39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x14ac:dyDescent="0.25">
      <c r="A62" s="22">
        <v>43525</v>
      </c>
      <c r="B62" s="39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x14ac:dyDescent="0.25">
      <c r="A63" s="22">
        <v>43556</v>
      </c>
      <c r="B63" s="39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x14ac:dyDescent="0.25">
      <c r="A64" s="22">
        <v>43586</v>
      </c>
      <c r="B64" s="39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x14ac:dyDescent="0.25">
      <c r="A65" s="22">
        <v>43617</v>
      </c>
      <c r="B65" s="39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x14ac:dyDescent="0.25">
      <c r="A66" s="22">
        <v>43647</v>
      </c>
      <c r="B66" s="39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x14ac:dyDescent="0.25">
      <c r="A67" s="22">
        <v>43678</v>
      </c>
      <c r="B67" s="39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x14ac:dyDescent="0.25">
      <c r="A68" s="22">
        <v>43709</v>
      </c>
      <c r="B68" s="39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x14ac:dyDescent="0.25">
      <c r="A69" s="22">
        <v>43739</v>
      </c>
      <c r="B69" s="39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x14ac:dyDescent="0.25">
      <c r="A70" s="22">
        <v>43770</v>
      </c>
      <c r="B70" s="39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x14ac:dyDescent="0.25">
      <c r="A71" s="22">
        <v>43800</v>
      </c>
      <c r="B71" s="39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x14ac:dyDescent="0.25">
      <c r="A72" s="22">
        <v>43831</v>
      </c>
      <c r="B72" s="39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x14ac:dyDescent="0.25">
      <c r="A73" s="22">
        <v>43862</v>
      </c>
      <c r="B73" s="39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x14ac:dyDescent="0.25">
      <c r="A74" s="22">
        <v>43891</v>
      </c>
      <c r="B74" s="39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x14ac:dyDescent="0.25">
      <c r="A75" s="22">
        <v>43922</v>
      </c>
      <c r="B75" s="39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x14ac:dyDescent="0.25">
      <c r="A76" s="22">
        <v>43952</v>
      </c>
      <c r="B76" s="39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x14ac:dyDescent="0.25">
      <c r="A77" s="22">
        <v>43983</v>
      </c>
      <c r="B77" s="39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781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x14ac:dyDescent="0.25">
      <c r="A78" s="22">
        <v>44013</v>
      </c>
      <c r="B78" s="39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782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x14ac:dyDescent="0.25">
      <c r="A79" s="22">
        <v>44044</v>
      </c>
      <c r="B79" s="39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788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x14ac:dyDescent="0.25">
      <c r="A80" s="22">
        <v>44075</v>
      </c>
      <c r="B80" s="39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783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x14ac:dyDescent="0.25">
      <c r="A81" s="22">
        <v>44105</v>
      </c>
      <c r="B81" s="39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784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x14ac:dyDescent="0.25">
      <c r="A82" s="22">
        <v>44136</v>
      </c>
      <c r="B82" s="39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x14ac:dyDescent="0.25">
      <c r="A83" s="22">
        <v>44166</v>
      </c>
      <c r="B83" s="39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405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x14ac:dyDescent="0.25">
      <c r="A84" s="22">
        <v>44197</v>
      </c>
      <c r="B84" s="39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407</v>
      </c>
      <c r="J84" t="s">
        <v>408</v>
      </c>
      <c r="K84" t="s">
        <v>409</v>
      </c>
      <c r="L84" t="s">
        <v>410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x14ac:dyDescent="0.25">
      <c r="A85" s="22">
        <v>44228</v>
      </c>
      <c r="B85" s="39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411</v>
      </c>
      <c r="J85">
        <v>17</v>
      </c>
      <c r="K85">
        <v>132.77374567690001</v>
      </c>
      <c r="L85">
        <v>7.8102203339000003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x14ac:dyDescent="0.25">
      <c r="A86" s="22">
        <v>44256</v>
      </c>
      <c r="B86" s="39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412</v>
      </c>
      <c r="J86">
        <v>92</v>
      </c>
      <c r="K86">
        <v>7.4111415535000003</v>
      </c>
      <c r="L86">
        <v>8.0555886500000007E-2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x14ac:dyDescent="0.25">
      <c r="A87" s="22">
        <v>44287</v>
      </c>
      <c r="B87" s="39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413</v>
      </c>
      <c r="J87">
        <v>109</v>
      </c>
      <c r="K87">
        <v>521.32548704769999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x14ac:dyDescent="0.25">
      <c r="A88" s="22">
        <v>44317</v>
      </c>
      <c r="B88" s="39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787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x14ac:dyDescent="0.25">
      <c r="A89" s="22">
        <v>44348</v>
      </c>
      <c r="B89" s="39">
        <v>271.69600000000003</v>
      </c>
      <c r="C89">
        <v>66</v>
      </c>
      <c r="D89">
        <f t="shared" si="0"/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x14ac:dyDescent="0.25">
      <c r="A90" s="22">
        <v>44378</v>
      </c>
      <c r="B90" s="39">
        <v>273.00299999999999</v>
      </c>
      <c r="C90">
        <v>67</v>
      </c>
      <c r="D90">
        <f t="shared" ref="D90:D133" si="1">100*(B90-B78)/B78</f>
        <v>5.3654752393854084</v>
      </c>
      <c r="E90">
        <v>67</v>
      </c>
      <c r="F90">
        <v>67</v>
      </c>
      <c r="G90">
        <v>5.3654752390000002</v>
      </c>
      <c r="H90">
        <v>5.0003211700000003</v>
      </c>
      <c r="K90">
        <f>1-(K86/K87)</f>
        <v>0.98578404137601294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x14ac:dyDescent="0.25">
      <c r="A91" s="22">
        <v>44409</v>
      </c>
      <c r="B91" s="39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790</v>
      </c>
    </row>
    <row r="92" spans="1:29" x14ac:dyDescent="0.25">
      <c r="A92" s="22">
        <v>44440</v>
      </c>
      <c r="B92" s="39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791</v>
      </c>
    </row>
    <row r="93" spans="1:29" x14ac:dyDescent="0.25">
      <c r="A93" s="22">
        <v>44470</v>
      </c>
      <c r="B93" s="39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792</v>
      </c>
    </row>
    <row r="94" spans="1:29" x14ac:dyDescent="0.25">
      <c r="A94" s="22">
        <v>44501</v>
      </c>
      <c r="B94" s="39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783</v>
      </c>
    </row>
    <row r="95" spans="1:29" x14ac:dyDescent="0.25">
      <c r="A95" s="22">
        <v>44531</v>
      </c>
      <c r="B95" s="39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784</v>
      </c>
    </row>
    <row r="96" spans="1:29" x14ac:dyDescent="0.25">
      <c r="A96" s="22">
        <v>44562</v>
      </c>
      <c r="B96" s="39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32" x14ac:dyDescent="0.25">
      <c r="A97" s="22">
        <v>44593</v>
      </c>
      <c r="B97" s="39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405</v>
      </c>
    </row>
    <row r="98" spans="1:32" x14ac:dyDescent="0.25">
      <c r="A98" s="22">
        <v>44621</v>
      </c>
      <c r="B98" s="39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407</v>
      </c>
      <c r="AD98" t="s">
        <v>408</v>
      </c>
      <c r="AE98" t="s">
        <v>409</v>
      </c>
      <c r="AF98" t="s">
        <v>410</v>
      </c>
    </row>
    <row r="99" spans="1:32" x14ac:dyDescent="0.25">
      <c r="A99" s="22">
        <v>44652</v>
      </c>
      <c r="B99" s="39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411</v>
      </c>
      <c r="AD99">
        <v>15</v>
      </c>
      <c r="AE99">
        <v>61.852279138900002</v>
      </c>
      <c r="AF99">
        <v>4.1234852759000002</v>
      </c>
    </row>
    <row r="100" spans="1:32" x14ac:dyDescent="0.25">
      <c r="A100" s="22">
        <v>44682</v>
      </c>
      <c r="B100" s="39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412</v>
      </c>
      <c r="AD100">
        <v>70</v>
      </c>
      <c r="AE100">
        <v>5.8908010586000001</v>
      </c>
      <c r="AF100">
        <v>8.4154300799999998E-2</v>
      </c>
    </row>
    <row r="101" spans="1:32" x14ac:dyDescent="0.25">
      <c r="A101" s="22">
        <v>44713</v>
      </c>
      <c r="B101" s="39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  <c r="AC101" t="s">
        <v>413</v>
      </c>
      <c r="AD101">
        <v>85</v>
      </c>
      <c r="AE101">
        <v>446.4028637742</v>
      </c>
    </row>
    <row r="102" spans="1:32" x14ac:dyDescent="0.25">
      <c r="A102" s="22">
        <v>44743</v>
      </c>
      <c r="B102" s="39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793</v>
      </c>
    </row>
    <row r="103" spans="1:32" x14ac:dyDescent="0.25">
      <c r="A103" s="22">
        <v>44774</v>
      </c>
      <c r="B103" s="39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32" x14ac:dyDescent="0.25">
      <c r="A104" s="22">
        <v>44805</v>
      </c>
      <c r="B104" s="39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E104">
        <f>1-(AE100/AE101)</f>
        <v>0.98680384572626823</v>
      </c>
    </row>
    <row r="105" spans="1:32" x14ac:dyDescent="0.25">
      <c r="A105" s="22">
        <v>44835</v>
      </c>
      <c r="B105" s="39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32" x14ac:dyDescent="0.25">
      <c r="A106" s="22">
        <v>44866</v>
      </c>
      <c r="B106" s="39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32" x14ac:dyDescent="0.25">
      <c r="A107" s="22">
        <v>44896</v>
      </c>
      <c r="B107" s="39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32" x14ac:dyDescent="0.25">
      <c r="A108" s="22">
        <v>44927</v>
      </c>
      <c r="B108" s="39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x14ac:dyDescent="0.25">
      <c r="A109" s="22">
        <v>44958</v>
      </c>
      <c r="B109" s="39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x14ac:dyDescent="0.25">
      <c r="A110" s="22">
        <v>44986</v>
      </c>
      <c r="B110" s="39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x14ac:dyDescent="0.25">
      <c r="A111" s="22">
        <v>45017</v>
      </c>
      <c r="B111" s="39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x14ac:dyDescent="0.25">
      <c r="A112" s="22">
        <v>45047</v>
      </c>
      <c r="B112" s="39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x14ac:dyDescent="0.25">
      <c r="A113" s="14">
        <v>45078</v>
      </c>
      <c r="B113" s="39">
        <v>305.10899999999998</v>
      </c>
      <c r="C113">
        <v>90</v>
      </c>
      <c r="D113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x14ac:dyDescent="0.25">
      <c r="A114" s="22">
        <v>45108</v>
      </c>
      <c r="B114" s="39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x14ac:dyDescent="0.25">
      <c r="A115" s="22">
        <v>45139</v>
      </c>
      <c r="B115" s="39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x14ac:dyDescent="0.25">
      <c r="A116" s="22">
        <v>45170</v>
      </c>
      <c r="B116" s="39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x14ac:dyDescent="0.25">
      <c r="A117" s="22">
        <v>45200</v>
      </c>
      <c r="B117" s="39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x14ac:dyDescent="0.25">
      <c r="A118" s="22">
        <v>45231</v>
      </c>
      <c r="B118" s="39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x14ac:dyDescent="0.25">
      <c r="A119" s="22">
        <v>45261</v>
      </c>
      <c r="B119" s="39">
        <v>306.74599999999998</v>
      </c>
      <c r="C119">
        <v>96</v>
      </c>
      <c r="D119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x14ac:dyDescent="0.25">
      <c r="A120" s="22">
        <v>45292</v>
      </c>
      <c r="B120" s="39">
        <v>308.41699999999997</v>
      </c>
      <c r="C120">
        <v>97</v>
      </c>
      <c r="D120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x14ac:dyDescent="0.25">
      <c r="A121" s="22">
        <v>45323</v>
      </c>
      <c r="B121" s="39">
        <v>310.32600000000002</v>
      </c>
      <c r="C121">
        <v>98</v>
      </c>
      <c r="D1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x14ac:dyDescent="0.25">
      <c r="A122" s="16">
        <v>45352</v>
      </c>
      <c r="B122" s="41">
        <v>312.33199999999999</v>
      </c>
      <c r="C122" s="6">
        <v>99</v>
      </c>
      <c r="D122" s="6">
        <f t="shared" si="1"/>
        <v>3.4773850700380273</v>
      </c>
      <c r="E122" s="6">
        <v>99</v>
      </c>
      <c r="F122" s="6">
        <v>99</v>
      </c>
      <c r="G122" s="6">
        <v>3.47738507</v>
      </c>
      <c r="H122" s="6">
        <v>3.2085488591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3.2085488591</v>
      </c>
    </row>
    <row r="123" spans="1:28" x14ac:dyDescent="0.25">
      <c r="A123" s="22">
        <v>45383</v>
      </c>
      <c r="B123" s="39">
        <v>313.548</v>
      </c>
      <c r="C123">
        <v>100</v>
      </c>
      <c r="D123">
        <f t="shared" si="1"/>
        <v>3.357363950119165</v>
      </c>
      <c r="E123">
        <v>100</v>
      </c>
      <c r="F123">
        <v>100</v>
      </c>
      <c r="G123">
        <v>3.3573639499999999</v>
      </c>
      <c r="H123">
        <v>3.1554591619000001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3.1554591619000001</v>
      </c>
    </row>
    <row r="124" spans="1:28" x14ac:dyDescent="0.25">
      <c r="A124" s="22">
        <v>45413</v>
      </c>
      <c r="B124" s="39">
        <v>314.06900000000002</v>
      </c>
      <c r="C124">
        <v>101</v>
      </c>
      <c r="D124">
        <f t="shared" si="1"/>
        <v>3.2690290569400307</v>
      </c>
      <c r="E124">
        <v>101</v>
      </c>
      <c r="F124">
        <v>101</v>
      </c>
      <c r="G124">
        <v>3.269029057</v>
      </c>
      <c r="H124">
        <v>3.1023694647000002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3.1023694647000002</v>
      </c>
    </row>
    <row r="125" spans="1:28" x14ac:dyDescent="0.25">
      <c r="A125" s="22">
        <v>45444</v>
      </c>
      <c r="B125" s="39">
        <v>314.17500000000001</v>
      </c>
      <c r="C125">
        <v>102</v>
      </c>
      <c r="D125">
        <f t="shared" si="1"/>
        <v>2.9713971072633161</v>
      </c>
      <c r="E125">
        <v>102</v>
      </c>
      <c r="F125">
        <v>102</v>
      </c>
      <c r="G125">
        <v>2.971397107</v>
      </c>
      <c r="H125">
        <v>3.0492797674999998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3.0492797674999998</v>
      </c>
    </row>
    <row r="126" spans="1:28" x14ac:dyDescent="0.25">
      <c r="A126" s="22">
        <v>45474</v>
      </c>
      <c r="B126" s="39">
        <v>314.54000000000002</v>
      </c>
      <c r="C126">
        <v>103</v>
      </c>
      <c r="D126">
        <f t="shared" si="1"/>
        <v>2.8947531984913022</v>
      </c>
      <c r="E126">
        <v>103</v>
      </c>
      <c r="F126">
        <v>103</v>
      </c>
      <c r="G126">
        <v>2.8947531980000001</v>
      </c>
      <c r="H126">
        <v>2.9961900703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2.9961900703</v>
      </c>
    </row>
    <row r="127" spans="1:28" x14ac:dyDescent="0.25">
      <c r="A127" s="22">
        <v>45505</v>
      </c>
      <c r="B127" s="39">
        <v>314.79599999999999</v>
      </c>
      <c r="C127">
        <v>104</v>
      </c>
      <c r="D127">
        <f t="shared" si="1"/>
        <v>2.5307302964569716</v>
      </c>
      <c r="E127">
        <v>104</v>
      </c>
      <c r="F127">
        <v>104</v>
      </c>
      <c r="G127">
        <v>2.5307302960000002</v>
      </c>
      <c r="H127">
        <v>2.9431003731000001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2.9431003731000001</v>
      </c>
    </row>
    <row r="128" spans="1:28" x14ac:dyDescent="0.25">
      <c r="A128" s="22">
        <v>45536</v>
      </c>
      <c r="B128" s="39">
        <v>315.30099999999999</v>
      </c>
      <c r="C128">
        <v>105</v>
      </c>
      <c r="D128">
        <f t="shared" si="1"/>
        <v>2.4406330310699866</v>
      </c>
      <c r="E128">
        <v>105</v>
      </c>
      <c r="F128">
        <v>105</v>
      </c>
      <c r="G128">
        <v>2.440633031</v>
      </c>
      <c r="H128">
        <v>2.8900106759000002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2.8900106759000002</v>
      </c>
    </row>
    <row r="129" spans="1:28" x14ac:dyDescent="0.25">
      <c r="A129" s="22">
        <v>45566</v>
      </c>
      <c r="B129" s="39">
        <v>315.66399999999999</v>
      </c>
      <c r="C129">
        <v>106</v>
      </c>
      <c r="D129">
        <f t="shared" si="1"/>
        <v>2.5979049049146639</v>
      </c>
      <c r="E129">
        <v>106</v>
      </c>
      <c r="F129">
        <v>106</v>
      </c>
      <c r="G129">
        <v>2.597904905</v>
      </c>
      <c r="H129">
        <v>2.8369209786999998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2.8369209786999998</v>
      </c>
    </row>
    <row r="130" spans="1:28" x14ac:dyDescent="0.25">
      <c r="A130" s="22">
        <v>45597</v>
      </c>
      <c r="B130" s="39">
        <v>315.49299999999999</v>
      </c>
      <c r="C130">
        <v>107</v>
      </c>
      <c r="D130">
        <f t="shared" si="1"/>
        <v>2.7493803960905541</v>
      </c>
      <c r="E130">
        <v>107</v>
      </c>
      <c r="F130">
        <v>107</v>
      </c>
      <c r="G130">
        <v>2.7493803959999998</v>
      </c>
      <c r="H130">
        <v>2.7838312814999999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2.7838312814999999</v>
      </c>
    </row>
    <row r="131" spans="1:28" x14ac:dyDescent="0.25">
      <c r="A131" s="22">
        <v>45627</v>
      </c>
      <c r="B131" s="39">
        <v>315.60500000000002</v>
      </c>
      <c r="C131">
        <v>108</v>
      </c>
      <c r="D131">
        <f t="shared" si="1"/>
        <v>2.8880572199800612</v>
      </c>
      <c r="E131">
        <v>108</v>
      </c>
      <c r="F131">
        <v>108</v>
      </c>
      <c r="G131">
        <v>2.8880572199999999</v>
      </c>
      <c r="H131">
        <v>2.7307415843</v>
      </c>
      <c r="V131" s="22">
        <v>45627</v>
      </c>
      <c r="W131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2.7307415843</v>
      </c>
    </row>
    <row r="132" spans="1:28" x14ac:dyDescent="0.25">
      <c r="A132" s="22">
        <v>45658</v>
      </c>
      <c r="B132" s="39">
        <v>317.67099999999999</v>
      </c>
      <c r="C132">
        <v>109</v>
      </c>
      <c r="D132">
        <f t="shared" si="1"/>
        <v>3.000483112150115</v>
      </c>
      <c r="E132">
        <v>109</v>
      </c>
      <c r="F132">
        <v>109</v>
      </c>
      <c r="G132">
        <v>3.000483112</v>
      </c>
      <c r="H132">
        <v>2.6776518871000001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2.6776518871000001</v>
      </c>
    </row>
    <row r="133" spans="1:28" x14ac:dyDescent="0.25">
      <c r="A133" s="22">
        <v>45689</v>
      </c>
      <c r="B133" s="39">
        <v>319.08199999999999</v>
      </c>
      <c r="C133">
        <v>110</v>
      </c>
      <c r="D133">
        <f t="shared" si="1"/>
        <v>2.8215489517475079</v>
      </c>
      <c r="E133">
        <v>110</v>
      </c>
      <c r="F133">
        <v>110</v>
      </c>
      <c r="G133">
        <v>2.8215489520000001</v>
      </c>
      <c r="H133">
        <v>2.6245621898999998</v>
      </c>
      <c r="V133" s="22">
        <v>45689</v>
      </c>
      <c r="W133">
        <v>86</v>
      </c>
      <c r="X133">
        <v>2.8215489517475079</v>
      </c>
      <c r="Y133">
        <v>86</v>
      </c>
      <c r="Z133">
        <v>86</v>
      </c>
      <c r="AA133">
        <v>2.8215489520000001</v>
      </c>
      <c r="AB133">
        <v>2.6245621898999998</v>
      </c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6364-ED52-46A5-B102-E766412495A6}">
  <dimension ref="A1:AF132"/>
  <sheetViews>
    <sheetView topLeftCell="A107" workbookViewId="0">
      <selection activeCell="D24" sqref="D24:D132"/>
    </sheetView>
  </sheetViews>
  <sheetFormatPr defaultRowHeight="13.2" x14ac:dyDescent="0.25"/>
  <cols>
    <col min="1" max="1" width="10.21875" customWidth="1"/>
    <col min="3" max="3" width="4.5546875" customWidth="1"/>
    <col min="5" max="6" width="4.5546875" bestFit="1" customWidth="1"/>
    <col min="23" max="23" width="3.5546875" bestFit="1" customWidth="1"/>
    <col min="25" max="26" width="3.5546875" bestFit="1" customWidth="1"/>
  </cols>
  <sheetData>
    <row r="1" spans="1:23" ht="15" x14ac:dyDescent="0.3">
      <c r="A1" s="35" t="s">
        <v>0</v>
      </c>
      <c r="B1" s="35"/>
      <c r="C1" s="35"/>
      <c r="V1" s="34"/>
      <c r="W1" s="34"/>
    </row>
    <row r="2" spans="1:23" ht="15" x14ac:dyDescent="0.3">
      <c r="A2" s="35" t="s">
        <v>747</v>
      </c>
      <c r="B2" s="35"/>
      <c r="C2" s="35"/>
      <c r="V2" s="34"/>
      <c r="W2" s="34"/>
    </row>
    <row r="3" spans="1:23" ht="15" x14ac:dyDescent="0.3">
      <c r="A3" s="35" t="s">
        <v>2</v>
      </c>
      <c r="B3" s="35"/>
      <c r="C3" s="35"/>
      <c r="V3" s="34"/>
      <c r="W3" s="34"/>
    </row>
    <row r="4" spans="1:23" ht="15" x14ac:dyDescent="0.3">
      <c r="A4" s="35" t="s">
        <v>3</v>
      </c>
      <c r="B4" s="35"/>
      <c r="C4" s="35"/>
      <c r="V4" s="34"/>
      <c r="W4" s="34"/>
    </row>
    <row r="5" spans="1:23" ht="15" x14ac:dyDescent="0.3">
      <c r="A5" s="35" t="s">
        <v>748</v>
      </c>
      <c r="B5" s="35"/>
      <c r="C5" s="35"/>
      <c r="V5" s="34"/>
      <c r="W5" s="34"/>
    </row>
    <row r="6" spans="1:23" ht="15" x14ac:dyDescent="0.3">
      <c r="A6" s="35" t="s">
        <v>762</v>
      </c>
      <c r="B6" s="35"/>
      <c r="C6" s="35"/>
      <c r="V6" s="34"/>
      <c r="W6" s="34"/>
    </row>
    <row r="7" spans="1:23" x14ac:dyDescent="0.25">
      <c r="A7" s="34"/>
      <c r="B7" s="34"/>
      <c r="C7" s="34"/>
      <c r="V7" s="34"/>
      <c r="W7" s="34"/>
    </row>
    <row r="8" spans="1:23" ht="15" x14ac:dyDescent="0.3">
      <c r="A8" s="35" t="s">
        <v>6</v>
      </c>
      <c r="B8" s="35" t="s">
        <v>422</v>
      </c>
      <c r="C8" s="35" t="s">
        <v>763</v>
      </c>
      <c r="V8" s="34"/>
      <c r="W8" s="34"/>
    </row>
    <row r="11" spans="1:23" ht="15" x14ac:dyDescent="0.25">
      <c r="A11" s="37" t="s">
        <v>8</v>
      </c>
      <c r="B11" s="37" t="s">
        <v>6</v>
      </c>
    </row>
    <row r="12" spans="1:23" ht="15" x14ac:dyDescent="0.3">
      <c r="A12" s="38">
        <v>42005</v>
      </c>
      <c r="B12" s="36">
        <v>233.70699999999999</v>
      </c>
    </row>
    <row r="13" spans="1:23" ht="15" x14ac:dyDescent="0.3">
      <c r="A13" s="38">
        <v>42036</v>
      </c>
      <c r="B13" s="36">
        <v>234.72200000000001</v>
      </c>
    </row>
    <row r="14" spans="1:23" ht="15" x14ac:dyDescent="0.3">
      <c r="A14" s="38">
        <v>42064</v>
      </c>
      <c r="B14" s="36">
        <v>236.119</v>
      </c>
    </row>
    <row r="15" spans="1:23" ht="15" x14ac:dyDescent="0.3">
      <c r="A15" s="38">
        <v>42095</v>
      </c>
      <c r="B15" s="36">
        <v>236.59899999999999</v>
      </c>
    </row>
    <row r="16" spans="1:23" ht="15" x14ac:dyDescent="0.3">
      <c r="A16" s="38">
        <v>42125</v>
      </c>
      <c r="B16" s="36">
        <v>237.80500000000001</v>
      </c>
    </row>
    <row r="17" spans="1:9" ht="15" x14ac:dyDescent="0.3">
      <c r="A17" s="38">
        <v>42156</v>
      </c>
      <c r="B17" s="36">
        <v>238.63800000000001</v>
      </c>
    </row>
    <row r="18" spans="1:9" ht="15" x14ac:dyDescent="0.3">
      <c r="A18" s="38">
        <v>42186</v>
      </c>
      <c r="B18" s="36">
        <v>238.654</v>
      </c>
    </row>
    <row r="19" spans="1:9" ht="15" x14ac:dyDescent="0.3">
      <c r="A19" s="38">
        <v>42217</v>
      </c>
      <c r="B19" s="36">
        <v>238.316</v>
      </c>
    </row>
    <row r="20" spans="1:9" ht="15" x14ac:dyDescent="0.3">
      <c r="A20" s="38">
        <v>42248</v>
      </c>
      <c r="B20" s="36">
        <v>237.94499999999999</v>
      </c>
    </row>
    <row r="21" spans="1:9" ht="15" x14ac:dyDescent="0.3">
      <c r="A21" s="38">
        <v>42278</v>
      </c>
      <c r="B21" s="36">
        <v>237.83799999999999</v>
      </c>
    </row>
    <row r="22" spans="1:9" ht="15" x14ac:dyDescent="0.3">
      <c r="A22" s="38">
        <v>42309</v>
      </c>
      <c r="B22" s="36">
        <v>237.33600000000001</v>
      </c>
    </row>
    <row r="23" spans="1:9" ht="15" x14ac:dyDescent="0.3">
      <c r="A23" s="38">
        <v>42339</v>
      </c>
      <c r="B23" s="36">
        <v>236.52500000000001</v>
      </c>
    </row>
    <row r="24" spans="1:9" ht="15" x14ac:dyDescent="0.3">
      <c r="A24" s="22">
        <v>42370</v>
      </c>
      <c r="B24" s="36">
        <v>236.916</v>
      </c>
      <c r="C24" s="21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ht="15" x14ac:dyDescent="0.3">
      <c r="A25" s="22">
        <v>42401</v>
      </c>
      <c r="B25" s="36">
        <v>237.11099999999999</v>
      </c>
      <c r="C25" s="21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764</v>
      </c>
    </row>
    <row r="26" spans="1:9" ht="15" x14ac:dyDescent="0.3">
      <c r="A26" s="22">
        <v>42430</v>
      </c>
      <c r="B26" s="36">
        <v>238.13200000000001</v>
      </c>
      <c r="C26" s="21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ht="15" x14ac:dyDescent="0.3">
      <c r="A27" s="22">
        <v>42461</v>
      </c>
      <c r="B27" s="36">
        <v>239.261</v>
      </c>
      <c r="C27" s="21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ht="15" x14ac:dyDescent="0.3">
      <c r="A28" s="22">
        <v>42491</v>
      </c>
      <c r="B28" s="36">
        <v>240.22900000000001</v>
      </c>
      <c r="C28" s="21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ht="15" x14ac:dyDescent="0.3">
      <c r="A29" s="22">
        <v>42522</v>
      </c>
      <c r="B29" s="36">
        <v>241.018</v>
      </c>
      <c r="C29" s="21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ht="15" x14ac:dyDescent="0.3">
      <c r="A30" s="22">
        <v>42552</v>
      </c>
      <c r="B30" s="36">
        <v>240.62799999999999</v>
      </c>
      <c r="C30" s="21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ht="15" x14ac:dyDescent="0.3">
      <c r="A31" s="22">
        <v>42583</v>
      </c>
      <c r="B31" s="36">
        <v>240.84899999999999</v>
      </c>
      <c r="C31" s="21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ht="15" x14ac:dyDescent="0.3">
      <c r="A32" s="22">
        <v>42614</v>
      </c>
      <c r="B32" s="36">
        <v>241.428</v>
      </c>
      <c r="C32" s="2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ht="15" x14ac:dyDescent="0.3">
      <c r="A33" s="22">
        <v>42644</v>
      </c>
      <c r="B33" s="36">
        <v>241.72900000000001</v>
      </c>
      <c r="C33" s="21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ht="15" x14ac:dyDescent="0.3">
      <c r="A34" s="22">
        <v>42675</v>
      </c>
      <c r="B34" s="36">
        <v>241.35300000000001</v>
      </c>
      <c r="C34" s="21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ht="15" x14ac:dyDescent="0.3">
      <c r="A35" s="22">
        <v>42705</v>
      </c>
      <c r="B35" s="36">
        <v>241.43199999999999</v>
      </c>
      <c r="C35" s="21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ht="15" x14ac:dyDescent="0.3">
      <c r="A36" s="22">
        <v>42736</v>
      </c>
      <c r="B36" s="36">
        <v>242.839</v>
      </c>
      <c r="C36" s="21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ht="15" x14ac:dyDescent="0.3">
      <c r="A37" s="22">
        <v>42767</v>
      </c>
      <c r="B37" s="36">
        <v>243.60300000000001</v>
      </c>
      <c r="C37" s="21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ht="15" x14ac:dyDescent="0.3">
      <c r="A38" s="22">
        <v>42795</v>
      </c>
      <c r="B38" s="36">
        <v>243.80099999999999</v>
      </c>
      <c r="C38" s="21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ht="15" x14ac:dyDescent="0.3">
      <c r="A39" s="22">
        <v>42826</v>
      </c>
      <c r="B39" s="36">
        <v>244.524</v>
      </c>
      <c r="C39" s="21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ht="15" x14ac:dyDescent="0.3">
      <c r="A40" s="22">
        <v>42856</v>
      </c>
      <c r="B40" s="36">
        <v>244.733</v>
      </c>
      <c r="C40" s="2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ht="15" x14ac:dyDescent="0.3">
      <c r="A41" s="22">
        <v>42887</v>
      </c>
      <c r="B41" s="36">
        <v>244.95500000000001</v>
      </c>
      <c r="C41" s="21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ht="15" x14ac:dyDescent="0.3">
      <c r="A42" s="22">
        <v>42917</v>
      </c>
      <c r="B42" s="36">
        <v>244.786</v>
      </c>
      <c r="C42" s="21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ht="15" x14ac:dyDescent="0.3">
      <c r="A43" s="22">
        <v>42948</v>
      </c>
      <c r="B43" s="36">
        <v>245.51900000000001</v>
      </c>
      <c r="C43" s="21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ht="15" x14ac:dyDescent="0.3">
      <c r="A44" s="22">
        <v>42979</v>
      </c>
      <c r="B44" s="36">
        <v>246.81899999999999</v>
      </c>
      <c r="C44" s="21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ht="15" x14ac:dyDescent="0.3">
      <c r="A45" s="22">
        <v>43009</v>
      </c>
      <c r="B45" s="36">
        <v>246.66300000000001</v>
      </c>
      <c r="C45" s="21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ht="15" x14ac:dyDescent="0.3">
      <c r="A46" s="22">
        <v>43040</v>
      </c>
      <c r="B46" s="36">
        <v>246.66900000000001</v>
      </c>
      <c r="C46" s="21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ht="15" x14ac:dyDescent="0.3">
      <c r="A47" s="22">
        <v>43070</v>
      </c>
      <c r="B47" s="36">
        <v>246.524</v>
      </c>
      <c r="C47" s="21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5" x14ac:dyDescent="0.3">
      <c r="A48" s="22">
        <v>43101</v>
      </c>
      <c r="B48" s="36">
        <v>247.86699999999999</v>
      </c>
      <c r="C48" s="2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22">
        <v>43132</v>
      </c>
      <c r="B49" s="36">
        <v>248.99100000000001</v>
      </c>
      <c r="C49" s="21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771</v>
      </c>
    </row>
    <row r="50" spans="1:29" ht="15" x14ac:dyDescent="0.3">
      <c r="A50" s="22">
        <v>43160</v>
      </c>
      <c r="B50" s="36">
        <v>249.554</v>
      </c>
      <c r="C50" s="21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22">
        <v>43191</v>
      </c>
      <c r="B51" s="36">
        <v>250.54599999999999</v>
      </c>
      <c r="C51" s="21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22">
        <v>43221</v>
      </c>
      <c r="B52" s="36">
        <v>251.58799999999999</v>
      </c>
      <c r="C52" s="21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22">
        <v>43252</v>
      </c>
      <c r="B53" s="36">
        <v>251.989</v>
      </c>
      <c r="C53" s="21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22">
        <v>43282</v>
      </c>
      <c r="B54" s="36">
        <v>252.006</v>
      </c>
      <c r="C54" s="21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22">
        <v>43313</v>
      </c>
      <c r="B55" s="36">
        <v>252.14599999999999</v>
      </c>
      <c r="C55" s="21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22">
        <v>43344</v>
      </c>
      <c r="B56" s="36">
        <v>252.43899999999999</v>
      </c>
      <c r="C56" s="2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22">
        <v>43374</v>
      </c>
      <c r="B57" s="36">
        <v>252.88499999999999</v>
      </c>
      <c r="C57" s="21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22">
        <v>43405</v>
      </c>
      <c r="B58" s="36">
        <v>252.03800000000001</v>
      </c>
      <c r="C58" s="21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22">
        <v>43435</v>
      </c>
      <c r="B59" s="36">
        <v>251.233</v>
      </c>
      <c r="C59" s="21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22">
        <v>43466</v>
      </c>
      <c r="B60" s="36">
        <v>251.71199999999999</v>
      </c>
      <c r="C60" s="21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22">
        <v>43497</v>
      </c>
      <c r="B61" s="36">
        <v>252.77600000000001</v>
      </c>
      <c r="C61" s="21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22">
        <v>43525</v>
      </c>
      <c r="B62" s="36">
        <v>254.202</v>
      </c>
      <c r="C62" s="21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22">
        <v>43556</v>
      </c>
      <c r="B63" s="36">
        <v>255.548</v>
      </c>
      <c r="C63" s="21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22">
        <v>43586</v>
      </c>
      <c r="B64" s="36">
        <v>256.09199999999998</v>
      </c>
      <c r="C64" s="2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22">
        <v>43617</v>
      </c>
      <c r="B65" s="36">
        <v>256.14299999999997</v>
      </c>
      <c r="C65" s="21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22">
        <v>43647</v>
      </c>
      <c r="B66" s="36">
        <v>256.57100000000003</v>
      </c>
      <c r="C66" s="21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22">
        <v>43678</v>
      </c>
      <c r="B67" s="36">
        <v>256.55799999999999</v>
      </c>
      <c r="C67" s="21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22">
        <v>43709</v>
      </c>
      <c r="B68" s="36">
        <v>256.75900000000001</v>
      </c>
      <c r="C68" s="21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22">
        <v>43739</v>
      </c>
      <c r="B69" s="36">
        <v>257.346</v>
      </c>
      <c r="C69" s="21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22">
        <v>43770</v>
      </c>
      <c r="B70" s="36">
        <v>257.20800000000003</v>
      </c>
      <c r="C70" s="21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22">
        <v>43800</v>
      </c>
      <c r="B71" s="36">
        <v>256.97399999999999</v>
      </c>
      <c r="C71" s="21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22">
        <v>43831</v>
      </c>
      <c r="B72" s="36">
        <v>257.971</v>
      </c>
      <c r="C72" s="21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22">
        <v>43862</v>
      </c>
      <c r="B73" s="36">
        <v>258.678</v>
      </c>
      <c r="C73" s="21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22">
        <v>43891</v>
      </c>
      <c r="B74" s="36">
        <v>258.11500000000001</v>
      </c>
      <c r="C74" s="2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22">
        <v>43922</v>
      </c>
      <c r="B75" s="36">
        <v>256.38900000000001</v>
      </c>
      <c r="C75" s="21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22">
        <v>43952</v>
      </c>
      <c r="B76" s="36">
        <v>256.39400000000001</v>
      </c>
      <c r="C76" s="21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22">
        <v>43983</v>
      </c>
      <c r="B77" s="36">
        <v>257.79700000000003</v>
      </c>
      <c r="C77" s="21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768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22">
        <v>44013</v>
      </c>
      <c r="B78" s="36">
        <v>259.101</v>
      </c>
      <c r="C78" s="21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765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22">
        <v>44044</v>
      </c>
      <c r="B79" s="36">
        <v>259.91800000000001</v>
      </c>
      <c r="C79" s="21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770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22">
        <v>44075</v>
      </c>
      <c r="B80" s="36">
        <v>260.27999999999997</v>
      </c>
      <c r="C80" s="21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766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22">
        <v>44105</v>
      </c>
      <c r="B81" s="36">
        <v>260.38799999999998</v>
      </c>
      <c r="C81" s="21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767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22">
        <v>44136</v>
      </c>
      <c r="B82" s="36">
        <v>260.22899999999998</v>
      </c>
      <c r="C82" s="21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22">
        <v>44166</v>
      </c>
      <c r="B83" s="36">
        <v>260.47399999999999</v>
      </c>
      <c r="C83" s="21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405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22">
        <v>44197</v>
      </c>
      <c r="B84" s="36">
        <v>261.58199999999999</v>
      </c>
      <c r="C84" s="21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407</v>
      </c>
      <c r="J84" t="s">
        <v>408</v>
      </c>
      <c r="K84" t="s">
        <v>409</v>
      </c>
      <c r="L84" t="s">
        <v>410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22">
        <v>44228</v>
      </c>
      <c r="B85" s="36">
        <v>263.01400000000001</v>
      </c>
      <c r="C85" s="21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411</v>
      </c>
      <c r="J85">
        <v>17</v>
      </c>
      <c r="K85">
        <v>137.8717855964</v>
      </c>
      <c r="L85">
        <v>8.1101050351000001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22">
        <v>44256</v>
      </c>
      <c r="B86" s="36">
        <v>264.87700000000001</v>
      </c>
      <c r="C86" s="21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412</v>
      </c>
      <c r="J86">
        <v>91</v>
      </c>
      <c r="K86">
        <v>7.3561107320000003</v>
      </c>
      <c r="L86">
        <v>8.0836381700000001E-2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22">
        <v>44287</v>
      </c>
      <c r="B87" s="36">
        <v>267.05399999999997</v>
      </c>
      <c r="C87" s="21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413</v>
      </c>
      <c r="J87">
        <v>108</v>
      </c>
      <c r="K87">
        <v>521.19506208489997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22">
        <v>44317</v>
      </c>
      <c r="B88" s="36">
        <v>269.19499999999999</v>
      </c>
      <c r="C88" s="21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769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22">
        <v>44348</v>
      </c>
      <c r="B89" s="36">
        <v>271.69600000000003</v>
      </c>
      <c r="C89" s="21">
        <v>66</v>
      </c>
      <c r="D89" s="21">
        <f t="shared" ref="D89:D131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22">
        <v>44378</v>
      </c>
      <c r="B90" s="36">
        <v>273.00299999999999</v>
      </c>
      <c r="C90" s="21">
        <v>67</v>
      </c>
      <c r="D90" s="21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K90">
        <f>1-(K86/K87)</f>
        <v>0.98588606979012072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22">
        <v>44409</v>
      </c>
      <c r="B91" s="36">
        <v>273.56700000000001</v>
      </c>
      <c r="C91" s="21">
        <v>68</v>
      </c>
      <c r="D91" s="2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772</v>
      </c>
    </row>
    <row r="92" spans="1:29" ht="15" x14ac:dyDescent="0.3">
      <c r="A92" s="22">
        <v>44440</v>
      </c>
      <c r="B92" s="36">
        <v>274.31</v>
      </c>
      <c r="C92" s="21">
        <v>69</v>
      </c>
      <c r="D92" s="21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773</v>
      </c>
    </row>
    <row r="93" spans="1:29" ht="15" x14ac:dyDescent="0.3">
      <c r="A93" s="22">
        <v>44470</v>
      </c>
      <c r="B93" s="36">
        <v>276.589</v>
      </c>
      <c r="C93" s="21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775</v>
      </c>
    </row>
    <row r="94" spans="1:29" ht="15" x14ac:dyDescent="0.3">
      <c r="A94" s="22">
        <v>44501</v>
      </c>
      <c r="B94" s="36">
        <v>277.94799999999998</v>
      </c>
      <c r="C94" s="21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766</v>
      </c>
    </row>
    <row r="95" spans="1:29" ht="15" x14ac:dyDescent="0.3">
      <c r="A95" s="22">
        <v>44531</v>
      </c>
      <c r="B95" s="36">
        <v>278.80200000000002</v>
      </c>
      <c r="C95" s="21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767</v>
      </c>
    </row>
    <row r="96" spans="1:29" ht="15" x14ac:dyDescent="0.3">
      <c r="A96" s="22">
        <v>44562</v>
      </c>
      <c r="B96" s="36">
        <v>281.14800000000002</v>
      </c>
      <c r="C96" s="21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32" ht="15" x14ac:dyDescent="0.3">
      <c r="A97" s="22">
        <v>44593</v>
      </c>
      <c r="B97" s="36">
        <v>283.71600000000001</v>
      </c>
      <c r="C97" s="21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405</v>
      </c>
    </row>
    <row r="98" spans="1:32" ht="15" x14ac:dyDescent="0.3">
      <c r="A98" s="22">
        <v>44621</v>
      </c>
      <c r="B98" s="36">
        <v>287.50400000000002</v>
      </c>
      <c r="C98" s="21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407</v>
      </c>
      <c r="AD98" t="s">
        <v>408</v>
      </c>
      <c r="AE98" t="s">
        <v>409</v>
      </c>
      <c r="AF98" t="s">
        <v>410</v>
      </c>
    </row>
    <row r="99" spans="1:32" ht="15" x14ac:dyDescent="0.3">
      <c r="A99" s="22">
        <v>44652</v>
      </c>
      <c r="B99" s="36">
        <v>289.10899999999998</v>
      </c>
      <c r="C99" s="21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411</v>
      </c>
      <c r="AD99">
        <v>15</v>
      </c>
      <c r="AE99">
        <v>66.437299870900006</v>
      </c>
      <c r="AF99">
        <v>4.4291533246999997</v>
      </c>
    </row>
    <row r="100" spans="1:32" ht="15" x14ac:dyDescent="0.3">
      <c r="A100" s="22">
        <v>44682</v>
      </c>
      <c r="B100" s="36">
        <v>292.29599999999999</v>
      </c>
      <c r="C100" s="21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412</v>
      </c>
      <c r="AD100">
        <v>69</v>
      </c>
      <c r="AE100">
        <v>5.8357702371000002</v>
      </c>
      <c r="AF100">
        <v>8.4576380199999995E-2</v>
      </c>
    </row>
    <row r="101" spans="1:32" ht="15" x14ac:dyDescent="0.3">
      <c r="A101" s="22">
        <v>44713</v>
      </c>
      <c r="B101" s="36">
        <v>296.31099999999998</v>
      </c>
      <c r="C101" s="21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  <c r="AC101" t="s">
        <v>413</v>
      </c>
      <c r="AD101">
        <v>84</v>
      </c>
      <c r="AE101">
        <v>445.79716733049997</v>
      </c>
    </row>
    <row r="102" spans="1:32" ht="15" x14ac:dyDescent="0.3">
      <c r="A102" s="22">
        <v>44743</v>
      </c>
      <c r="B102" s="36">
        <v>296.27600000000001</v>
      </c>
      <c r="C102" s="21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774</v>
      </c>
    </row>
    <row r="103" spans="1:32" ht="15" x14ac:dyDescent="0.3">
      <c r="A103" s="22">
        <v>44774</v>
      </c>
      <c r="B103" s="36">
        <v>296.17099999999999</v>
      </c>
      <c r="C103" s="21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32" ht="15" x14ac:dyDescent="0.3">
      <c r="A104" s="22">
        <v>44805</v>
      </c>
      <c r="B104" s="36">
        <v>296.80799999999999</v>
      </c>
      <c r="C104" s="21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</row>
    <row r="105" spans="1:32" ht="15" x14ac:dyDescent="0.3">
      <c r="A105" s="22">
        <v>44835</v>
      </c>
      <c r="B105" s="36">
        <v>298.012</v>
      </c>
      <c r="C105" s="21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32" ht="15" x14ac:dyDescent="0.3">
      <c r="A106" s="22">
        <v>44866</v>
      </c>
      <c r="B106" s="36">
        <v>297.71100000000001</v>
      </c>
      <c r="C106" s="21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32" ht="15" x14ac:dyDescent="0.3">
      <c r="A107" s="22">
        <v>44896</v>
      </c>
      <c r="B107" s="36">
        <v>296.79700000000003</v>
      </c>
      <c r="C107" s="21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32" ht="15" x14ac:dyDescent="0.3">
      <c r="A108" s="22">
        <v>44927</v>
      </c>
      <c r="B108" s="36">
        <v>299.17</v>
      </c>
      <c r="C108" s="21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ht="15" x14ac:dyDescent="0.3">
      <c r="A109" s="22">
        <v>44958</v>
      </c>
      <c r="B109" s="36">
        <v>300.83999999999997</v>
      </c>
      <c r="C109" s="21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ht="15" x14ac:dyDescent="0.3">
      <c r="A110" s="22">
        <v>44986</v>
      </c>
      <c r="B110" s="36">
        <v>301.83600000000001</v>
      </c>
      <c r="C110" s="21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ht="15" x14ac:dyDescent="0.3">
      <c r="A111" s="22">
        <v>45017</v>
      </c>
      <c r="B111" s="36">
        <v>303.363</v>
      </c>
      <c r="C111" s="21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ht="15" x14ac:dyDescent="0.3">
      <c r="A112" s="22">
        <v>45047</v>
      </c>
      <c r="B112" s="36">
        <v>304.12700000000001</v>
      </c>
      <c r="C112" s="21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22">
        <v>45078</v>
      </c>
      <c r="B113" s="36">
        <v>305.10899999999998</v>
      </c>
      <c r="C113" s="21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22">
        <v>45108</v>
      </c>
      <c r="B114" s="36">
        <v>305.69099999999997</v>
      </c>
      <c r="C114" s="21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22">
        <v>45139</v>
      </c>
      <c r="B115" s="36">
        <v>307.02600000000001</v>
      </c>
      <c r="C115" s="21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22">
        <v>45170</v>
      </c>
      <c r="B116" s="36">
        <v>307.78899999999999</v>
      </c>
      <c r="C116" s="21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22">
        <v>45200</v>
      </c>
      <c r="B117" s="36">
        <v>307.67099999999999</v>
      </c>
      <c r="C117" s="21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22">
        <v>45231</v>
      </c>
      <c r="B118" s="36">
        <v>307.05099999999999</v>
      </c>
      <c r="C118" s="21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22">
        <v>45261</v>
      </c>
      <c r="B119" s="36">
        <v>306.74599999999998</v>
      </c>
      <c r="C119" s="21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22">
        <v>45292</v>
      </c>
      <c r="B120" s="36">
        <v>308.41699999999997</v>
      </c>
      <c r="C120" s="21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22">
        <v>45323</v>
      </c>
      <c r="B121" s="36">
        <v>310.32600000000002</v>
      </c>
      <c r="C121" s="21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14">
        <v>45352</v>
      </c>
      <c r="B122" s="36">
        <v>312.33199999999999</v>
      </c>
      <c r="C122" s="6">
        <v>99</v>
      </c>
      <c r="D122" s="6">
        <f t="shared" si="1"/>
        <v>3.4773850700380273</v>
      </c>
      <c r="E122">
        <v>99</v>
      </c>
      <c r="F122">
        <v>99</v>
      </c>
      <c r="G122">
        <v>3.47738507</v>
      </c>
      <c r="H122">
        <v>3.2443646340000001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3.2443646340000001</v>
      </c>
    </row>
    <row r="123" spans="1:28" ht="15" x14ac:dyDescent="0.3">
      <c r="A123" s="22">
        <v>45383</v>
      </c>
      <c r="B123" s="36">
        <v>313.548</v>
      </c>
      <c r="C123" s="21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3.1805302043000001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3.1805302043000001</v>
      </c>
    </row>
    <row r="124" spans="1:28" ht="15" x14ac:dyDescent="0.3">
      <c r="A124" s="22">
        <v>45413</v>
      </c>
      <c r="B124" s="36">
        <v>314.06900000000002</v>
      </c>
      <c r="C124" s="21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3.1166957747000001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3.1166957747000001</v>
      </c>
    </row>
    <row r="125" spans="1:28" ht="15" x14ac:dyDescent="0.3">
      <c r="A125" s="22">
        <v>45444</v>
      </c>
      <c r="B125" s="36">
        <v>314.17500000000001</v>
      </c>
      <c r="C125" s="21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3.0528613450000002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3.0528613450000002</v>
      </c>
    </row>
    <row r="126" spans="1:28" ht="15" x14ac:dyDescent="0.3">
      <c r="A126" s="22">
        <v>45474</v>
      </c>
      <c r="B126" s="36">
        <v>314.54000000000002</v>
      </c>
      <c r="C126" s="21">
        <v>103</v>
      </c>
      <c r="D126" s="21">
        <f t="shared" si="1"/>
        <v>2.8947531984913022</v>
      </c>
      <c r="E126">
        <v>103</v>
      </c>
      <c r="F126">
        <v>103</v>
      </c>
      <c r="G126">
        <v>2.8947531980000001</v>
      </c>
      <c r="H126">
        <v>2.9890269153000002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2.9890269153000002</v>
      </c>
    </row>
    <row r="127" spans="1:28" ht="15" x14ac:dyDescent="0.3">
      <c r="A127" s="22">
        <v>45505</v>
      </c>
      <c r="B127" s="36">
        <v>314.79599999999999</v>
      </c>
      <c r="C127" s="21">
        <v>104</v>
      </c>
      <c r="D127" s="21">
        <f t="shared" si="1"/>
        <v>2.5307302964569716</v>
      </c>
      <c r="E127">
        <v>104</v>
      </c>
      <c r="F127">
        <v>104</v>
      </c>
      <c r="G127">
        <v>2.5307302960000002</v>
      </c>
      <c r="H127">
        <v>2.9251924855999998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2.9251924855999998</v>
      </c>
    </row>
    <row r="128" spans="1:28" ht="15" x14ac:dyDescent="0.3">
      <c r="A128" s="22">
        <v>45536</v>
      </c>
      <c r="B128" s="36">
        <v>315.30099999999999</v>
      </c>
      <c r="C128" s="21">
        <v>105</v>
      </c>
      <c r="D128" s="21">
        <f t="shared" si="1"/>
        <v>2.4406330310699866</v>
      </c>
      <c r="E128">
        <v>105</v>
      </c>
      <c r="F128">
        <v>105</v>
      </c>
      <c r="G128">
        <v>2.440633031</v>
      </c>
      <c r="H128">
        <v>2.8613580559999998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2.8613580559999998</v>
      </c>
    </row>
    <row r="129" spans="1:30" ht="15" x14ac:dyDescent="0.3">
      <c r="A129" s="22">
        <v>45566</v>
      </c>
      <c r="B129" s="36">
        <v>315.66399999999999</v>
      </c>
      <c r="C129" s="21">
        <v>106</v>
      </c>
      <c r="D129" s="21">
        <f t="shared" si="1"/>
        <v>2.5979049049146639</v>
      </c>
      <c r="E129">
        <v>106</v>
      </c>
      <c r="F129">
        <v>106</v>
      </c>
      <c r="G129">
        <v>2.597904905</v>
      </c>
      <c r="H129">
        <v>2.7975236262999998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2.7975236262999998</v>
      </c>
      <c r="AC129">
        <f>RSQ($AA$122:AA129,$Z$122:Z129)</f>
        <v>0.91221295183512052</v>
      </c>
      <c r="AD129">
        <f>SLOPE(AA122:AA129,Z122:Z129)</f>
        <v>-0.15513757073809517</v>
      </c>
    </row>
    <row r="130" spans="1:30" ht="15" x14ac:dyDescent="0.3">
      <c r="A130" s="22">
        <v>45597</v>
      </c>
      <c r="B130" s="36">
        <v>315.49299999999999</v>
      </c>
      <c r="C130" s="21">
        <v>107</v>
      </c>
      <c r="D130" s="21">
        <f t="shared" si="1"/>
        <v>2.7493803960905541</v>
      </c>
      <c r="E130">
        <v>107</v>
      </c>
      <c r="F130">
        <v>107</v>
      </c>
      <c r="G130">
        <v>2.7493803959999998</v>
      </c>
      <c r="H130">
        <v>2.7336891965999999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2.7336891965999999</v>
      </c>
      <c r="AC130">
        <f>RSQ($AA$122:AA130,$Z$122:Z130)</f>
        <v>0.77566136763130389</v>
      </c>
    </row>
    <row r="131" spans="1:30" ht="15" x14ac:dyDescent="0.3">
      <c r="A131" s="22">
        <v>45627</v>
      </c>
      <c r="B131" s="36">
        <v>315.60500000000002</v>
      </c>
      <c r="C131" s="21">
        <v>108</v>
      </c>
      <c r="D131" s="21">
        <f t="shared" si="1"/>
        <v>2.8880572199800612</v>
      </c>
      <c r="E131">
        <v>108</v>
      </c>
      <c r="F131">
        <v>108</v>
      </c>
      <c r="G131">
        <v>2.8880572199999999</v>
      </c>
      <c r="H131">
        <v>2.6698547668999999</v>
      </c>
      <c r="V131" s="22">
        <v>45627</v>
      </c>
      <c r="W131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2.6698547668999999</v>
      </c>
      <c r="AC131">
        <f>RSQ($AA$122:AA131,$Z$122:Z131)</f>
        <v>0.5867660817502246</v>
      </c>
    </row>
    <row r="132" spans="1:30" ht="15" x14ac:dyDescent="0.3">
      <c r="A132" s="22">
        <v>45658</v>
      </c>
      <c r="B132" s="36">
        <v>317.67099999999999</v>
      </c>
      <c r="C132" s="21">
        <v>109</v>
      </c>
      <c r="D132" s="21">
        <f>100*(B132-B120)/B120</f>
        <v>3.000483112150115</v>
      </c>
      <c r="E132">
        <v>109</v>
      </c>
      <c r="F132">
        <v>109</v>
      </c>
      <c r="G132">
        <v>3.000483112</v>
      </c>
      <c r="H132">
        <v>2.6060203372999999</v>
      </c>
      <c r="V132" s="22">
        <v>45658</v>
      </c>
      <c r="W132">
        <v>85</v>
      </c>
      <c r="X132">
        <v>3.000483112150115</v>
      </c>
      <c r="Y132">
        <v>85</v>
      </c>
      <c r="Z132">
        <v>85</v>
      </c>
      <c r="AA132">
        <v>3.000483112</v>
      </c>
      <c r="AB132">
        <v>2.6060203372999999</v>
      </c>
      <c r="AC132">
        <f>RSQ($AA$122:AA132,$Z$122:Z132)</f>
        <v>0.39029387977840008</v>
      </c>
      <c r="AD132">
        <f>SLOPE(AA130:AA132,Z130:Z132)</f>
        <v>0.12555135800000006</v>
      </c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DA19-5DFF-409D-9A5A-20D455493289}">
  <dimension ref="A1:AF131"/>
  <sheetViews>
    <sheetView topLeftCell="Q78" workbookViewId="0">
      <selection activeCell="AG98" sqref="AG98"/>
    </sheetView>
  </sheetViews>
  <sheetFormatPr defaultRowHeight="13.2" x14ac:dyDescent="0.25"/>
  <cols>
    <col min="23" max="23" width="3.5546875" bestFit="1" customWidth="1"/>
    <col min="24" max="24" width="12.77734375" bestFit="1" customWidth="1"/>
    <col min="25" max="26" width="3.5546875" bestFit="1" customWidth="1"/>
  </cols>
  <sheetData>
    <row r="1" spans="1:3" s="34" customFormat="1" x14ac:dyDescent="0.25">
      <c r="A1" s="34" t="s">
        <v>0</v>
      </c>
    </row>
    <row r="2" spans="1:3" s="34" customFormat="1" x14ac:dyDescent="0.25">
      <c r="A2" s="34" t="s">
        <v>747</v>
      </c>
    </row>
    <row r="3" spans="1:3" s="34" customFormat="1" x14ac:dyDescent="0.25">
      <c r="A3" s="34" t="s">
        <v>2</v>
      </c>
    </row>
    <row r="4" spans="1:3" s="34" customFormat="1" x14ac:dyDescent="0.25">
      <c r="A4" s="34" t="s">
        <v>3</v>
      </c>
    </row>
    <row r="5" spans="1:3" s="34" customFormat="1" x14ac:dyDescent="0.25">
      <c r="A5" s="34" t="s">
        <v>748</v>
      </c>
    </row>
    <row r="6" spans="1:3" s="34" customFormat="1" x14ac:dyDescent="0.25">
      <c r="A6" s="34" t="s">
        <v>749</v>
      </c>
    </row>
    <row r="7" spans="1:3" s="34" customFormat="1" x14ac:dyDescent="0.25"/>
    <row r="8" spans="1:3" s="34" customFormat="1" x14ac:dyDescent="0.25">
      <c r="A8" s="34" t="s">
        <v>6</v>
      </c>
      <c r="B8" s="34" t="s">
        <v>422</v>
      </c>
      <c r="C8" s="34" t="s">
        <v>750</v>
      </c>
    </row>
    <row r="11" spans="1:3" ht="15" x14ac:dyDescent="0.25">
      <c r="A11" s="33" t="s">
        <v>8</v>
      </c>
      <c r="B11" s="33" t="s">
        <v>6</v>
      </c>
    </row>
    <row r="12" spans="1:3" x14ac:dyDescent="0.25">
      <c r="A12" t="s">
        <v>725</v>
      </c>
      <c r="B12" s="2">
        <v>233.70699999999999</v>
      </c>
    </row>
    <row r="13" spans="1:3" x14ac:dyDescent="0.25">
      <c r="A13" t="s">
        <v>726</v>
      </c>
      <c r="B13" s="2">
        <v>234.72200000000001</v>
      </c>
    </row>
    <row r="14" spans="1:3" x14ac:dyDescent="0.25">
      <c r="A14" t="s">
        <v>727</v>
      </c>
      <c r="B14" s="2">
        <v>236.119</v>
      </c>
    </row>
    <row r="15" spans="1:3" x14ac:dyDescent="0.25">
      <c r="A15" t="s">
        <v>728</v>
      </c>
      <c r="B15" s="2">
        <v>236.59899999999999</v>
      </c>
    </row>
    <row r="16" spans="1:3" x14ac:dyDescent="0.25">
      <c r="A16" t="s">
        <v>729</v>
      </c>
      <c r="B16" s="2">
        <v>237.80500000000001</v>
      </c>
    </row>
    <row r="17" spans="1:9" x14ac:dyDescent="0.25">
      <c r="A17" t="s">
        <v>730</v>
      </c>
      <c r="B17" s="2">
        <v>238.63800000000001</v>
      </c>
    </row>
    <row r="18" spans="1:9" x14ac:dyDescent="0.25">
      <c r="A18" t="s">
        <v>731</v>
      </c>
      <c r="B18" s="2">
        <v>238.654</v>
      </c>
    </row>
    <row r="19" spans="1:9" x14ac:dyDescent="0.25">
      <c r="A19" t="s">
        <v>732</v>
      </c>
      <c r="B19" s="2">
        <v>238.316</v>
      </c>
    </row>
    <row r="20" spans="1:9" x14ac:dyDescent="0.25">
      <c r="A20" t="s">
        <v>733</v>
      </c>
      <c r="B20" s="2">
        <v>237.94499999999999</v>
      </c>
    </row>
    <row r="21" spans="1:9" x14ac:dyDescent="0.25">
      <c r="A21" t="s">
        <v>734</v>
      </c>
      <c r="B21" s="2">
        <v>237.83799999999999</v>
      </c>
    </row>
    <row r="22" spans="1:9" x14ac:dyDescent="0.25">
      <c r="A22" t="s">
        <v>735</v>
      </c>
      <c r="B22" s="2">
        <v>237.33600000000001</v>
      </c>
    </row>
    <row r="23" spans="1:9" x14ac:dyDescent="0.25">
      <c r="A23" t="s">
        <v>736</v>
      </c>
      <c r="B23" s="2">
        <v>236.52500000000001</v>
      </c>
    </row>
    <row r="24" spans="1:9" ht="13.8" x14ac:dyDescent="0.25">
      <c r="A24" s="22">
        <v>42370</v>
      </c>
      <c r="B24" s="2">
        <v>236.916</v>
      </c>
      <c r="C24" s="21">
        <v>1</v>
      </c>
      <c r="D24" s="21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x14ac:dyDescent="0.25">
      <c r="A25" s="22">
        <v>42401</v>
      </c>
      <c r="B25" s="2">
        <v>237.11099999999999</v>
      </c>
      <c r="C25" s="21">
        <v>2</v>
      </c>
      <c r="D25" s="21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751</v>
      </c>
    </row>
    <row r="26" spans="1:9" x14ac:dyDescent="0.25">
      <c r="A26" s="22">
        <v>42430</v>
      </c>
      <c r="B26" s="2">
        <v>238.13200000000001</v>
      </c>
      <c r="C26" s="21">
        <v>3</v>
      </c>
      <c r="D26" s="21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22">
        <v>42461</v>
      </c>
      <c r="B27" s="2">
        <v>239.261</v>
      </c>
      <c r="C27" s="21">
        <v>4</v>
      </c>
      <c r="D27" s="21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22">
        <v>42491</v>
      </c>
      <c r="B28" s="2">
        <v>240.22900000000001</v>
      </c>
      <c r="C28" s="21">
        <v>5</v>
      </c>
      <c r="D28" s="21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22">
        <v>42522</v>
      </c>
      <c r="B29" s="2">
        <v>241.018</v>
      </c>
      <c r="C29" s="21">
        <v>6</v>
      </c>
      <c r="D29" s="21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22">
        <v>42552</v>
      </c>
      <c r="B30" s="2">
        <v>240.62799999999999</v>
      </c>
      <c r="C30" s="21">
        <v>7</v>
      </c>
      <c r="D30" s="21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22">
        <v>42583</v>
      </c>
      <c r="B31" s="2">
        <v>240.84899999999999</v>
      </c>
      <c r="C31" s="21">
        <v>8</v>
      </c>
      <c r="D31" s="2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22">
        <v>42614</v>
      </c>
      <c r="B32" s="2">
        <v>241.428</v>
      </c>
      <c r="C32" s="21">
        <v>9</v>
      </c>
      <c r="D32" s="21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x14ac:dyDescent="0.25">
      <c r="A33" s="22">
        <v>42644</v>
      </c>
      <c r="B33" s="2">
        <v>241.72900000000001</v>
      </c>
      <c r="C33" s="21">
        <v>10</v>
      </c>
      <c r="D33" s="21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x14ac:dyDescent="0.25">
      <c r="A34" s="22">
        <v>42675</v>
      </c>
      <c r="B34" s="2">
        <v>241.35300000000001</v>
      </c>
      <c r="C34" s="21">
        <v>11</v>
      </c>
      <c r="D34" s="21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x14ac:dyDescent="0.25">
      <c r="A35" s="22">
        <v>42705</v>
      </c>
      <c r="B35" s="2">
        <v>241.43199999999999</v>
      </c>
      <c r="C35" s="21">
        <v>12</v>
      </c>
      <c r="D35" s="21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x14ac:dyDescent="0.25">
      <c r="A36" s="22">
        <v>42736</v>
      </c>
      <c r="B36" s="2">
        <v>242.839</v>
      </c>
      <c r="C36" s="21">
        <v>13</v>
      </c>
      <c r="D36" s="21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x14ac:dyDescent="0.25">
      <c r="A37" s="22">
        <v>42767</v>
      </c>
      <c r="B37" s="2">
        <v>243.60300000000001</v>
      </c>
      <c r="C37" s="21">
        <v>14</v>
      </c>
      <c r="D37" s="21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x14ac:dyDescent="0.25">
      <c r="A38" s="22">
        <v>42795</v>
      </c>
      <c r="B38" s="2">
        <v>243.80099999999999</v>
      </c>
      <c r="C38" s="21">
        <v>15</v>
      </c>
      <c r="D38" s="21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x14ac:dyDescent="0.25">
      <c r="A39" s="22">
        <v>42826</v>
      </c>
      <c r="B39" s="2">
        <v>244.524</v>
      </c>
      <c r="C39" s="21">
        <v>16</v>
      </c>
      <c r="D39" s="21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x14ac:dyDescent="0.25">
      <c r="A40" s="22">
        <v>42856</v>
      </c>
      <c r="B40" s="2">
        <v>244.733</v>
      </c>
      <c r="C40" s="21">
        <v>17</v>
      </c>
      <c r="D40" s="21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x14ac:dyDescent="0.25">
      <c r="A41" s="22">
        <v>42887</v>
      </c>
      <c r="B41" s="2">
        <v>244.95500000000001</v>
      </c>
      <c r="C41" s="21">
        <v>18</v>
      </c>
      <c r="D41" s="2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x14ac:dyDescent="0.25">
      <c r="A42" s="22">
        <v>42917</v>
      </c>
      <c r="B42" s="2">
        <v>244.786</v>
      </c>
      <c r="C42" s="21">
        <v>19</v>
      </c>
      <c r="D42" s="21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x14ac:dyDescent="0.25">
      <c r="A43" s="22">
        <v>42948</v>
      </c>
      <c r="B43" s="2">
        <v>245.51900000000001</v>
      </c>
      <c r="C43" s="21">
        <v>20</v>
      </c>
      <c r="D43" s="21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x14ac:dyDescent="0.25">
      <c r="A44" s="22">
        <v>42979</v>
      </c>
      <c r="B44" s="2">
        <v>246.81899999999999</v>
      </c>
      <c r="C44" s="21">
        <v>21</v>
      </c>
      <c r="D44" s="21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x14ac:dyDescent="0.25">
      <c r="A45" s="22">
        <v>43009</v>
      </c>
      <c r="B45" s="2">
        <v>246.66300000000001</v>
      </c>
      <c r="C45" s="21">
        <v>22</v>
      </c>
      <c r="D45" s="21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x14ac:dyDescent="0.25">
      <c r="A46" s="22">
        <v>43040</v>
      </c>
      <c r="B46" s="2">
        <v>246.66900000000001</v>
      </c>
      <c r="C46" s="21">
        <v>23</v>
      </c>
      <c r="D46" s="21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x14ac:dyDescent="0.25">
      <c r="A47" s="22">
        <v>43070</v>
      </c>
      <c r="B47" s="2">
        <v>246.524</v>
      </c>
      <c r="C47" s="21">
        <v>24</v>
      </c>
      <c r="D47" s="21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3.8" x14ac:dyDescent="0.25">
      <c r="A48" s="22">
        <v>43101</v>
      </c>
      <c r="B48" s="2">
        <v>247.86699999999999</v>
      </c>
      <c r="C48" s="21">
        <v>25</v>
      </c>
      <c r="D48" s="21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7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x14ac:dyDescent="0.25">
      <c r="A49" s="22">
        <v>43132</v>
      </c>
      <c r="B49" s="2">
        <v>248.99100000000001</v>
      </c>
      <c r="C49" s="21">
        <v>26</v>
      </c>
      <c r="D49" s="21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758</v>
      </c>
    </row>
    <row r="50" spans="1:29" x14ac:dyDescent="0.25">
      <c r="A50" s="22">
        <v>43160</v>
      </c>
      <c r="B50" s="2">
        <v>249.554</v>
      </c>
      <c r="C50" s="21">
        <v>27</v>
      </c>
      <c r="D50" s="21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x14ac:dyDescent="0.25">
      <c r="A51" s="22">
        <v>43191</v>
      </c>
      <c r="B51" s="2">
        <v>250.54599999999999</v>
      </c>
      <c r="C51" s="21">
        <v>28</v>
      </c>
      <c r="D51" s="2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x14ac:dyDescent="0.25">
      <c r="A52" s="22">
        <v>43221</v>
      </c>
      <c r="B52" s="2">
        <v>251.58799999999999</v>
      </c>
      <c r="C52" s="21">
        <v>29</v>
      </c>
      <c r="D52" s="21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x14ac:dyDescent="0.25">
      <c r="A53" s="22">
        <v>43252</v>
      </c>
      <c r="B53" s="2">
        <v>251.989</v>
      </c>
      <c r="C53" s="21">
        <v>30</v>
      </c>
      <c r="D53" s="21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x14ac:dyDescent="0.25">
      <c r="A54" s="22">
        <v>43282</v>
      </c>
      <c r="B54" s="2">
        <v>252.006</v>
      </c>
      <c r="C54" s="21">
        <v>31</v>
      </c>
      <c r="D54" s="21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x14ac:dyDescent="0.25">
      <c r="A55" s="22">
        <v>43313</v>
      </c>
      <c r="B55" s="2">
        <v>252.14599999999999</v>
      </c>
      <c r="C55" s="21">
        <v>32</v>
      </c>
      <c r="D55" s="21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x14ac:dyDescent="0.25">
      <c r="A56" s="22">
        <v>43344</v>
      </c>
      <c r="B56" s="2">
        <v>252.43899999999999</v>
      </c>
      <c r="C56" s="21">
        <v>33</v>
      </c>
      <c r="D56" s="21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x14ac:dyDescent="0.25">
      <c r="A57" s="22">
        <v>43374</v>
      </c>
      <c r="B57" s="2">
        <v>252.88499999999999</v>
      </c>
      <c r="C57" s="21">
        <v>34</v>
      </c>
      <c r="D57" s="21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x14ac:dyDescent="0.25">
      <c r="A58" s="22">
        <v>43405</v>
      </c>
      <c r="B58" s="2">
        <v>252.03800000000001</v>
      </c>
      <c r="C58" s="21">
        <v>35</v>
      </c>
      <c r="D58" s="21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x14ac:dyDescent="0.25">
      <c r="A59" s="22">
        <v>43435</v>
      </c>
      <c r="B59" s="2">
        <v>251.233</v>
      </c>
      <c r="C59" s="21">
        <v>36</v>
      </c>
      <c r="D59" s="21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x14ac:dyDescent="0.25">
      <c r="A60" s="22">
        <v>43466</v>
      </c>
      <c r="B60" s="2">
        <v>251.71199999999999</v>
      </c>
      <c r="C60" s="21">
        <v>37</v>
      </c>
      <c r="D60" s="21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x14ac:dyDescent="0.25">
      <c r="A61" s="22">
        <v>43497</v>
      </c>
      <c r="B61" s="2">
        <v>252.77600000000001</v>
      </c>
      <c r="C61" s="21">
        <v>38</v>
      </c>
      <c r="D61" s="2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x14ac:dyDescent="0.25">
      <c r="A62" s="22">
        <v>43525</v>
      </c>
      <c r="B62" s="2">
        <v>254.202</v>
      </c>
      <c r="C62" s="21">
        <v>39</v>
      </c>
      <c r="D62" s="21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x14ac:dyDescent="0.25">
      <c r="A63" s="22">
        <v>43556</v>
      </c>
      <c r="B63" s="2">
        <v>255.548</v>
      </c>
      <c r="C63" s="21">
        <v>40</v>
      </c>
      <c r="D63" s="21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x14ac:dyDescent="0.25">
      <c r="A64" s="22">
        <v>43586</v>
      </c>
      <c r="B64" s="2">
        <v>256.09199999999998</v>
      </c>
      <c r="C64" s="21">
        <v>41</v>
      </c>
      <c r="D64" s="21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x14ac:dyDescent="0.25">
      <c r="A65" s="22">
        <v>43617</v>
      </c>
      <c r="B65" s="2">
        <v>256.14299999999997</v>
      </c>
      <c r="C65" s="21">
        <v>42</v>
      </c>
      <c r="D65" s="21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x14ac:dyDescent="0.25">
      <c r="A66" s="22">
        <v>43647</v>
      </c>
      <c r="B66" s="2">
        <v>256.57100000000003</v>
      </c>
      <c r="C66" s="21">
        <v>43</v>
      </c>
      <c r="D66" s="21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x14ac:dyDescent="0.25">
      <c r="A67" s="22">
        <v>43678</v>
      </c>
      <c r="B67" s="2">
        <v>256.55799999999999</v>
      </c>
      <c r="C67" s="21">
        <v>44</v>
      </c>
      <c r="D67" s="21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x14ac:dyDescent="0.25">
      <c r="A68" s="22">
        <v>43709</v>
      </c>
      <c r="B68" s="2">
        <v>256.75900000000001</v>
      </c>
      <c r="C68" s="21">
        <v>45</v>
      </c>
      <c r="D68" s="21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x14ac:dyDescent="0.25">
      <c r="A69" s="22">
        <v>43739</v>
      </c>
      <c r="B69" s="2">
        <v>257.346</v>
      </c>
      <c r="C69" s="21">
        <v>46</v>
      </c>
      <c r="D69" s="21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x14ac:dyDescent="0.25">
      <c r="A70" s="22">
        <v>43770</v>
      </c>
      <c r="B70" s="2">
        <v>257.20800000000003</v>
      </c>
      <c r="C70" s="21">
        <v>47</v>
      </c>
      <c r="D70" s="21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x14ac:dyDescent="0.25">
      <c r="A71" s="22">
        <v>43800</v>
      </c>
      <c r="B71" s="2">
        <v>256.97399999999999</v>
      </c>
      <c r="C71" s="21">
        <v>48</v>
      </c>
      <c r="D71" s="2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x14ac:dyDescent="0.25">
      <c r="A72" s="22">
        <v>43831</v>
      </c>
      <c r="B72" s="2">
        <v>257.971</v>
      </c>
      <c r="C72" s="21">
        <v>49</v>
      </c>
      <c r="D72" s="21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x14ac:dyDescent="0.25">
      <c r="A73" s="22">
        <v>43862</v>
      </c>
      <c r="B73" s="2">
        <v>258.678</v>
      </c>
      <c r="C73" s="21">
        <v>50</v>
      </c>
      <c r="D73" s="21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x14ac:dyDescent="0.25">
      <c r="A74" s="22">
        <v>43891</v>
      </c>
      <c r="B74" s="2">
        <v>258.11500000000001</v>
      </c>
      <c r="C74" s="21">
        <v>51</v>
      </c>
      <c r="D74" s="21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x14ac:dyDescent="0.25">
      <c r="A75" s="22">
        <v>43922</v>
      </c>
      <c r="B75" s="2">
        <v>256.38900000000001</v>
      </c>
      <c r="C75" s="21">
        <v>52</v>
      </c>
      <c r="D75" s="21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x14ac:dyDescent="0.25">
      <c r="A76" s="22">
        <v>43952</v>
      </c>
      <c r="B76" s="2">
        <v>256.39400000000001</v>
      </c>
      <c r="C76" s="21">
        <v>53</v>
      </c>
      <c r="D76" s="21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x14ac:dyDescent="0.25">
      <c r="A77" s="22">
        <v>43983</v>
      </c>
      <c r="B77" s="2">
        <v>257.79700000000003</v>
      </c>
      <c r="C77" s="21">
        <v>54</v>
      </c>
      <c r="D77" s="21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s="20" t="s">
        <v>752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x14ac:dyDescent="0.25">
      <c r="A78" s="22">
        <v>44013</v>
      </c>
      <c r="B78" s="2">
        <v>259.101</v>
      </c>
      <c r="C78" s="21">
        <v>55</v>
      </c>
      <c r="D78" s="21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s="20" t="s">
        <v>753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x14ac:dyDescent="0.25">
      <c r="A79" s="22">
        <v>44044</v>
      </c>
      <c r="B79" s="2">
        <v>259.91800000000001</v>
      </c>
      <c r="C79" s="21">
        <v>56</v>
      </c>
      <c r="D79" s="21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s="20" t="s">
        <v>757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x14ac:dyDescent="0.25">
      <c r="A80" s="22">
        <v>44075</v>
      </c>
      <c r="B80" s="2">
        <v>260.27999999999997</v>
      </c>
      <c r="C80" s="21">
        <v>57</v>
      </c>
      <c r="D80" s="21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s="20" t="s">
        <v>754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x14ac:dyDescent="0.25">
      <c r="A81" s="22">
        <v>44105</v>
      </c>
      <c r="B81" s="2">
        <v>260.38799999999998</v>
      </c>
      <c r="C81" s="21">
        <v>58</v>
      </c>
      <c r="D81" s="2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s="20" t="s">
        <v>755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x14ac:dyDescent="0.25">
      <c r="A82" s="22">
        <v>44136</v>
      </c>
      <c r="B82" s="2">
        <v>260.22899999999998</v>
      </c>
      <c r="C82" s="21">
        <v>59</v>
      </c>
      <c r="D82" s="21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x14ac:dyDescent="0.25">
      <c r="A83" s="22">
        <v>44166</v>
      </c>
      <c r="B83" s="2">
        <v>260.47399999999999</v>
      </c>
      <c r="C83" s="21">
        <v>60</v>
      </c>
      <c r="D83" s="21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405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x14ac:dyDescent="0.25">
      <c r="A84" s="22">
        <v>44197</v>
      </c>
      <c r="B84" s="2">
        <v>261.58199999999999</v>
      </c>
      <c r="C84" s="21">
        <v>61</v>
      </c>
      <c r="D84" s="21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407</v>
      </c>
      <c r="J84" t="s">
        <v>408</v>
      </c>
      <c r="K84" t="s">
        <v>409</v>
      </c>
      <c r="L84" t="s">
        <v>410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x14ac:dyDescent="0.25">
      <c r="A85" s="22">
        <v>44228</v>
      </c>
      <c r="B85" s="2">
        <v>263.01400000000001</v>
      </c>
      <c r="C85" s="21">
        <v>62</v>
      </c>
      <c r="D85" s="21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411</v>
      </c>
      <c r="J85">
        <v>19</v>
      </c>
      <c r="K85">
        <v>501.4447565374</v>
      </c>
      <c r="L85">
        <v>26.391829291400001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x14ac:dyDescent="0.25">
      <c r="A86" s="22">
        <v>44256</v>
      </c>
      <c r="B86" s="2">
        <v>264.87700000000001</v>
      </c>
      <c r="C86" s="21">
        <v>63</v>
      </c>
      <c r="D86" s="21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412</v>
      </c>
      <c r="J86">
        <v>88</v>
      </c>
      <c r="K86">
        <v>19.716187061399999</v>
      </c>
      <c r="L86">
        <v>0.22404758020000001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x14ac:dyDescent="0.25">
      <c r="A87" s="22">
        <v>44287</v>
      </c>
      <c r="B87" s="2">
        <v>267.05399999999997</v>
      </c>
      <c r="C87" s="21">
        <v>64</v>
      </c>
      <c r="D87" s="21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413</v>
      </c>
      <c r="J87">
        <v>107</v>
      </c>
      <c r="K87">
        <v>521.16094359880003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x14ac:dyDescent="0.25">
      <c r="A88" s="22">
        <v>44317</v>
      </c>
      <c r="B88" s="2">
        <v>269.19499999999999</v>
      </c>
      <c r="C88" s="21">
        <v>65</v>
      </c>
      <c r="D88" s="21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756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x14ac:dyDescent="0.25">
      <c r="A89" s="22">
        <v>44348</v>
      </c>
      <c r="B89" s="2">
        <v>271.69600000000003</v>
      </c>
      <c r="C89" s="21">
        <v>66</v>
      </c>
      <c r="D89" s="21">
        <f t="shared" ref="D89:D125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x14ac:dyDescent="0.25">
      <c r="A90" s="22">
        <v>44378</v>
      </c>
      <c r="B90" s="2">
        <v>273.00299999999999</v>
      </c>
      <c r="C90" s="21">
        <v>67</v>
      </c>
      <c r="D90" s="21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K90">
        <f>1-(K86/K87)</f>
        <v>0.96216871716200991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x14ac:dyDescent="0.25">
      <c r="A91" s="22">
        <v>44409</v>
      </c>
      <c r="B91" s="2">
        <v>273.56700000000001</v>
      </c>
      <c r="C91" s="21">
        <v>68</v>
      </c>
      <c r="D91" s="2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s="20" t="s">
        <v>759</v>
      </c>
    </row>
    <row r="92" spans="1:29" x14ac:dyDescent="0.25">
      <c r="A92" s="22">
        <v>44440</v>
      </c>
      <c r="B92" s="2">
        <v>274.31</v>
      </c>
      <c r="C92" s="21">
        <v>69</v>
      </c>
      <c r="D92" s="21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s="20" t="s">
        <v>760</v>
      </c>
    </row>
    <row r="93" spans="1:29" x14ac:dyDescent="0.25">
      <c r="A93" s="22">
        <v>44470</v>
      </c>
      <c r="B93" s="2">
        <v>276.589</v>
      </c>
      <c r="C93" s="21">
        <v>70</v>
      </c>
      <c r="D93" s="21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s="20" t="s">
        <v>778</v>
      </c>
    </row>
    <row r="94" spans="1:29" x14ac:dyDescent="0.25">
      <c r="A94" s="22">
        <v>44501</v>
      </c>
      <c r="B94" s="2">
        <v>277.94799999999998</v>
      </c>
      <c r="C94" s="21">
        <v>71</v>
      </c>
      <c r="D94" s="21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s="20" t="s">
        <v>754</v>
      </c>
    </row>
    <row r="95" spans="1:29" x14ac:dyDescent="0.25">
      <c r="A95" s="22">
        <v>44531</v>
      </c>
      <c r="B95" s="2">
        <v>278.80200000000002</v>
      </c>
      <c r="C95" s="21">
        <v>72</v>
      </c>
      <c r="D95" s="21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s="20" t="s">
        <v>755</v>
      </c>
    </row>
    <row r="96" spans="1:29" x14ac:dyDescent="0.25">
      <c r="A96" s="22">
        <v>44562</v>
      </c>
      <c r="B96" s="2">
        <v>281.14800000000002</v>
      </c>
      <c r="C96" s="21">
        <v>73</v>
      </c>
      <c r="D96" s="21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32" x14ac:dyDescent="0.25">
      <c r="A97" s="22">
        <v>44593</v>
      </c>
      <c r="B97" s="2">
        <v>283.71600000000001</v>
      </c>
      <c r="C97" s="21">
        <v>74</v>
      </c>
      <c r="D97" s="21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  <c r="AC97" t="s">
        <v>405</v>
      </c>
    </row>
    <row r="98" spans="1:32" x14ac:dyDescent="0.25">
      <c r="A98" s="22">
        <v>44621</v>
      </c>
      <c r="B98" s="2">
        <v>287.50400000000002</v>
      </c>
      <c r="C98" s="21">
        <v>75</v>
      </c>
      <c r="D98" s="21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  <c r="AC98" t="s">
        <v>407</v>
      </c>
      <c r="AD98" t="s">
        <v>408</v>
      </c>
      <c r="AE98" t="s">
        <v>409</v>
      </c>
      <c r="AF98" t="s">
        <v>410</v>
      </c>
    </row>
    <row r="99" spans="1:32" x14ac:dyDescent="0.25">
      <c r="A99" s="22">
        <v>44652</v>
      </c>
      <c r="B99" s="2">
        <v>289.10899999999998</v>
      </c>
      <c r="C99" s="21">
        <v>76</v>
      </c>
      <c r="D99" s="21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  <c r="AC99" t="s">
        <v>411</v>
      </c>
      <c r="AD99">
        <v>15</v>
      </c>
      <c r="AE99">
        <v>70.768444778499997</v>
      </c>
      <c r="AF99">
        <v>4.7178963186000002</v>
      </c>
    </row>
    <row r="100" spans="1:32" x14ac:dyDescent="0.25">
      <c r="A100" s="22">
        <v>44682</v>
      </c>
      <c r="B100" s="2">
        <v>292.29599999999999</v>
      </c>
      <c r="C100" s="21">
        <v>77</v>
      </c>
      <c r="D100" s="21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  <c r="AC100" t="s">
        <v>412</v>
      </c>
      <c r="AD100">
        <v>68</v>
      </c>
      <c r="AE100">
        <v>5.6075556120999996</v>
      </c>
      <c r="AF100">
        <v>8.2464053100000004E-2</v>
      </c>
    </row>
    <row r="101" spans="1:32" x14ac:dyDescent="0.25">
      <c r="A101" s="22">
        <v>44713</v>
      </c>
      <c r="B101" s="2">
        <v>296.31099999999998</v>
      </c>
      <c r="C101" s="21">
        <v>78</v>
      </c>
      <c r="D101" s="2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  <c r="AC101" t="s">
        <v>413</v>
      </c>
      <c r="AD101">
        <v>83</v>
      </c>
      <c r="AE101">
        <v>445.42813600469998</v>
      </c>
    </row>
    <row r="102" spans="1:32" x14ac:dyDescent="0.25">
      <c r="A102" s="22">
        <v>44743</v>
      </c>
      <c r="B102" s="2">
        <v>296.27600000000001</v>
      </c>
      <c r="C102" s="21">
        <v>79</v>
      </c>
      <c r="D102" s="21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  <c r="AC102" t="s">
        <v>761</v>
      </c>
    </row>
    <row r="103" spans="1:32" x14ac:dyDescent="0.25">
      <c r="A103" s="22">
        <v>44774</v>
      </c>
      <c r="B103" s="2">
        <v>296.17099999999999</v>
      </c>
      <c r="C103" s="21">
        <v>80</v>
      </c>
      <c r="D103" s="21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32" x14ac:dyDescent="0.25">
      <c r="A104" s="22">
        <v>44805</v>
      </c>
      <c r="B104" s="2">
        <v>296.80799999999999</v>
      </c>
      <c r="C104" s="21">
        <v>81</v>
      </c>
      <c r="D104" s="21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  <c r="AE104">
        <f>1-(AE100/AE101)</f>
        <v>0.98741086348429319</v>
      </c>
    </row>
    <row r="105" spans="1:32" x14ac:dyDescent="0.25">
      <c r="A105" s="22">
        <v>44835</v>
      </c>
      <c r="B105" s="2">
        <v>298.012</v>
      </c>
      <c r="C105" s="21">
        <v>82</v>
      </c>
      <c r="D105" s="21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32" x14ac:dyDescent="0.25">
      <c r="A106" s="22">
        <v>44866</v>
      </c>
      <c r="B106" s="2">
        <v>297.71100000000001</v>
      </c>
      <c r="C106" s="21">
        <v>83</v>
      </c>
      <c r="D106" s="21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32" x14ac:dyDescent="0.25">
      <c r="A107" s="22">
        <v>44896</v>
      </c>
      <c r="B107" s="2">
        <v>296.79700000000003</v>
      </c>
      <c r="C107" s="21">
        <v>84</v>
      </c>
      <c r="D107" s="21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32" x14ac:dyDescent="0.25">
      <c r="A108" s="22">
        <v>44927</v>
      </c>
      <c r="B108" s="2">
        <v>299.17</v>
      </c>
      <c r="C108" s="21">
        <v>85</v>
      </c>
      <c r="D108" s="21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32" x14ac:dyDescent="0.25">
      <c r="A109" s="22">
        <v>44958</v>
      </c>
      <c r="B109" s="2">
        <v>300.83999999999997</v>
      </c>
      <c r="C109" s="21">
        <v>86</v>
      </c>
      <c r="D109" s="21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32" x14ac:dyDescent="0.25">
      <c r="A110" s="22">
        <v>44986</v>
      </c>
      <c r="B110" s="2">
        <v>301.83600000000001</v>
      </c>
      <c r="C110" s="21">
        <v>87</v>
      </c>
      <c r="D110" s="21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32" x14ac:dyDescent="0.25">
      <c r="A111" s="22">
        <v>45017</v>
      </c>
      <c r="B111" s="2">
        <v>303.363</v>
      </c>
      <c r="C111" s="21">
        <v>88</v>
      </c>
      <c r="D111" s="2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32" x14ac:dyDescent="0.25">
      <c r="A112" s="22">
        <v>45047</v>
      </c>
      <c r="B112" s="2">
        <v>304.12700000000001</v>
      </c>
      <c r="C112" s="21">
        <v>89</v>
      </c>
      <c r="D112" s="21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x14ac:dyDescent="0.25">
      <c r="A113" s="22">
        <v>45078</v>
      </c>
      <c r="B113" s="2">
        <v>305.10899999999998</v>
      </c>
      <c r="C113" s="21">
        <v>90</v>
      </c>
      <c r="D113" s="21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x14ac:dyDescent="0.25">
      <c r="A114" s="22">
        <v>45108</v>
      </c>
      <c r="B114" s="2">
        <v>305.69099999999997</v>
      </c>
      <c r="C114" s="21">
        <v>91</v>
      </c>
      <c r="D114" s="21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x14ac:dyDescent="0.25">
      <c r="A115" s="22">
        <v>45139</v>
      </c>
      <c r="B115" s="2">
        <v>307.02600000000001</v>
      </c>
      <c r="C115" s="21">
        <v>92</v>
      </c>
      <c r="D115" s="21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x14ac:dyDescent="0.25">
      <c r="A116" s="22">
        <v>45170</v>
      </c>
      <c r="B116" s="2">
        <v>307.78899999999999</v>
      </c>
      <c r="C116" s="21">
        <v>93</v>
      </c>
      <c r="D116" s="21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x14ac:dyDescent="0.25">
      <c r="A117" s="22">
        <v>45200</v>
      </c>
      <c r="B117" s="2">
        <v>307.67099999999999</v>
      </c>
      <c r="C117" s="21">
        <v>94</v>
      </c>
      <c r="D117" s="21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x14ac:dyDescent="0.25">
      <c r="A118" s="22">
        <v>45231</v>
      </c>
      <c r="B118" s="2">
        <v>307.05099999999999</v>
      </c>
      <c r="C118" s="21">
        <v>95</v>
      </c>
      <c r="D118" s="21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x14ac:dyDescent="0.25">
      <c r="A119" s="22">
        <v>45261</v>
      </c>
      <c r="B119" s="2">
        <v>306.74599999999998</v>
      </c>
      <c r="C119" s="21">
        <v>96</v>
      </c>
      <c r="D119" s="21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x14ac:dyDescent="0.25">
      <c r="A120" s="22">
        <v>45292</v>
      </c>
      <c r="B120" s="2">
        <v>308.41699999999997</v>
      </c>
      <c r="C120" s="21">
        <v>97</v>
      </c>
      <c r="D120" s="21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x14ac:dyDescent="0.25">
      <c r="A121" s="22">
        <v>45323</v>
      </c>
      <c r="B121" s="2">
        <v>310.32600000000002</v>
      </c>
      <c r="C121" s="21">
        <v>98</v>
      </c>
      <c r="D121" s="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x14ac:dyDescent="0.25">
      <c r="A122" s="14">
        <v>45352</v>
      </c>
      <c r="B122" s="8">
        <v>312.33199999999999</v>
      </c>
      <c r="C122" s="6">
        <v>99</v>
      </c>
      <c r="D122" s="6">
        <f t="shared" si="1"/>
        <v>3.4773850700380273</v>
      </c>
      <c r="E122" s="6">
        <v>99</v>
      </c>
      <c r="F122" s="6">
        <v>99</v>
      </c>
      <c r="G122" s="6">
        <v>3.47738507</v>
      </c>
      <c r="H122" s="6">
        <v>3.3232571889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3.3232571889</v>
      </c>
    </row>
    <row r="123" spans="1:28" x14ac:dyDescent="0.25">
      <c r="A123" s="22">
        <v>45383</v>
      </c>
      <c r="B123" s="2">
        <v>313.548</v>
      </c>
      <c r="C123" s="21">
        <v>100</v>
      </c>
      <c r="D123" s="21">
        <f t="shared" si="1"/>
        <v>3.357363950119165</v>
      </c>
      <c r="E123">
        <v>100</v>
      </c>
      <c r="F123">
        <v>100</v>
      </c>
      <c r="G123">
        <v>3.3573639499999999</v>
      </c>
      <c r="H123">
        <v>3.2331252410000002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3.2331252410000002</v>
      </c>
    </row>
    <row r="124" spans="1:28" x14ac:dyDescent="0.25">
      <c r="A124" s="22">
        <v>45413</v>
      </c>
      <c r="B124" s="2">
        <v>314.06900000000002</v>
      </c>
      <c r="C124" s="21">
        <v>101</v>
      </c>
      <c r="D124" s="21">
        <f t="shared" si="1"/>
        <v>3.2690290569400307</v>
      </c>
      <c r="E124">
        <v>101</v>
      </c>
      <c r="F124">
        <v>101</v>
      </c>
      <c r="G124">
        <v>3.269029057</v>
      </c>
      <c r="H124">
        <v>3.142993293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3.142993293</v>
      </c>
    </row>
    <row r="125" spans="1:28" x14ac:dyDescent="0.25">
      <c r="A125" s="22">
        <v>45444</v>
      </c>
      <c r="B125" s="2">
        <v>314.17500000000001</v>
      </c>
      <c r="C125" s="21">
        <v>102</v>
      </c>
      <c r="D125" s="21">
        <f t="shared" si="1"/>
        <v>2.9713971072633161</v>
      </c>
      <c r="E125">
        <v>102</v>
      </c>
      <c r="F125">
        <v>102</v>
      </c>
      <c r="G125">
        <v>2.971397107</v>
      </c>
      <c r="H125">
        <v>3.0528613450000002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3.0528613450000002</v>
      </c>
    </row>
    <row r="126" spans="1:28" x14ac:dyDescent="0.25">
      <c r="A126" s="22">
        <v>45474</v>
      </c>
      <c r="B126" s="2">
        <v>314.54000000000002</v>
      </c>
      <c r="C126" s="21">
        <v>103</v>
      </c>
      <c r="D126" s="21">
        <f t="shared" ref="D126:D131" si="2">100*(B126-B114)/B114</f>
        <v>2.8947531984913022</v>
      </c>
      <c r="E126">
        <v>103</v>
      </c>
      <c r="F126">
        <v>103</v>
      </c>
      <c r="G126">
        <v>2.8947531980000001</v>
      </c>
      <c r="H126">
        <v>2.9627293969999999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2.9627293969999999</v>
      </c>
    </row>
    <row r="127" spans="1:28" x14ac:dyDescent="0.25">
      <c r="A127" s="22">
        <v>45505</v>
      </c>
      <c r="B127" s="2">
        <v>314.79599999999999</v>
      </c>
      <c r="C127" s="21">
        <v>104</v>
      </c>
      <c r="D127" s="21">
        <f t="shared" si="2"/>
        <v>2.5307302964569716</v>
      </c>
      <c r="E127">
        <v>104</v>
      </c>
      <c r="F127">
        <v>104</v>
      </c>
      <c r="G127">
        <v>2.5307302960000002</v>
      </c>
      <c r="H127">
        <v>2.8725974490000001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2.8725974490000001</v>
      </c>
    </row>
    <row r="128" spans="1:28" x14ac:dyDescent="0.25">
      <c r="A128" s="22">
        <v>45536</v>
      </c>
      <c r="B128" s="2">
        <v>315.30099999999999</v>
      </c>
      <c r="C128" s="21">
        <v>105</v>
      </c>
      <c r="D128" s="21">
        <f t="shared" si="2"/>
        <v>2.4406330310699866</v>
      </c>
      <c r="E128">
        <v>105</v>
      </c>
      <c r="F128">
        <v>105</v>
      </c>
      <c r="G128">
        <v>2.440633031</v>
      </c>
      <c r="H128">
        <v>2.7824655009999999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2.7824655009999999</v>
      </c>
    </row>
    <row r="129" spans="1:28" x14ac:dyDescent="0.25">
      <c r="A129" s="22">
        <v>45566</v>
      </c>
      <c r="B129" s="2">
        <v>315.66399999999999</v>
      </c>
      <c r="C129" s="21">
        <v>106</v>
      </c>
      <c r="D129" s="21">
        <f t="shared" si="2"/>
        <v>2.5979049049146639</v>
      </c>
      <c r="E129">
        <v>106</v>
      </c>
      <c r="F129">
        <v>106</v>
      </c>
      <c r="G129">
        <v>2.597904905</v>
      </c>
      <c r="H129">
        <v>2.6923335530000001</v>
      </c>
      <c r="V129" s="22">
        <v>45566</v>
      </c>
      <c r="W129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2.6923335530000001</v>
      </c>
    </row>
    <row r="130" spans="1:28" x14ac:dyDescent="0.25">
      <c r="A130" s="22">
        <v>45597</v>
      </c>
      <c r="B130" s="2">
        <v>315.49299999999999</v>
      </c>
      <c r="C130" s="21">
        <v>107</v>
      </c>
      <c r="D130" s="21">
        <f t="shared" si="2"/>
        <v>2.7493803960905541</v>
      </c>
      <c r="E130">
        <v>107</v>
      </c>
      <c r="F130">
        <v>107</v>
      </c>
      <c r="G130">
        <v>2.7493803959999998</v>
      </c>
      <c r="H130">
        <v>2.6022016049999999</v>
      </c>
      <c r="V130" s="22">
        <v>45597</v>
      </c>
      <c r="W130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2.6022016049999999</v>
      </c>
    </row>
    <row r="131" spans="1:28" x14ac:dyDescent="0.25">
      <c r="A131" s="22">
        <v>45627</v>
      </c>
      <c r="B131" s="2">
        <v>315.60500000000002</v>
      </c>
      <c r="C131" s="21">
        <v>108</v>
      </c>
      <c r="D131" s="21">
        <f t="shared" si="2"/>
        <v>2.8880572199800612</v>
      </c>
      <c r="E131">
        <v>108</v>
      </c>
      <c r="F131">
        <v>108</v>
      </c>
      <c r="G131">
        <v>2.8880572199999999</v>
      </c>
      <c r="H131">
        <v>2.5120696571000001</v>
      </c>
      <c r="V131" s="22">
        <v>45627</v>
      </c>
      <c r="W131">
        <v>84</v>
      </c>
      <c r="X131">
        <v>2.8880572199800612</v>
      </c>
      <c r="Y131">
        <v>84</v>
      </c>
      <c r="Z131">
        <v>84</v>
      </c>
      <c r="AA131">
        <v>2.8880572199999999</v>
      </c>
      <c r="AB131">
        <v>2.5120696571000001</v>
      </c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883-67BF-4073-B5C5-C8F5E0DB5533}">
  <dimension ref="A11:AC130"/>
  <sheetViews>
    <sheetView topLeftCell="O75" workbookViewId="0">
      <selection activeCell="AC93" sqref="AC93"/>
    </sheetView>
  </sheetViews>
  <sheetFormatPr defaultRowHeight="13.2" x14ac:dyDescent="0.25"/>
  <cols>
    <col min="1" max="2" width="8.88671875" style="21"/>
    <col min="3" max="3" width="4.5546875" style="21" bestFit="1" customWidth="1"/>
    <col min="4" max="4" width="8.88671875" style="21"/>
    <col min="5" max="6" width="4.5546875" style="21" bestFit="1" customWidth="1"/>
    <col min="7" max="8" width="8.88671875" style="21"/>
    <col min="23" max="23" width="3.5546875" bestFit="1" customWidth="1"/>
    <col min="25" max="26" width="3.5546875" bestFit="1" customWidth="1"/>
  </cols>
  <sheetData>
    <row r="11" spans="1:2" ht="15" x14ac:dyDescent="0.25">
      <c r="A11" s="30" t="s">
        <v>8</v>
      </c>
      <c r="B11" s="30" t="s">
        <v>6</v>
      </c>
    </row>
    <row r="12" spans="1:2" ht="15" x14ac:dyDescent="0.3">
      <c r="A12" s="31" t="s">
        <v>725</v>
      </c>
      <c r="B12" s="32">
        <v>233.70699999999999</v>
      </c>
    </row>
    <row r="13" spans="1:2" ht="15" x14ac:dyDescent="0.3">
      <c r="A13" s="31" t="s">
        <v>726</v>
      </c>
      <c r="B13" s="32">
        <v>234.72200000000001</v>
      </c>
    </row>
    <row r="14" spans="1:2" ht="15" x14ac:dyDescent="0.3">
      <c r="A14" s="31" t="s">
        <v>727</v>
      </c>
      <c r="B14" s="32">
        <v>236.119</v>
      </c>
    </row>
    <row r="15" spans="1:2" ht="15" x14ac:dyDescent="0.3">
      <c r="A15" s="31" t="s">
        <v>728</v>
      </c>
      <c r="B15" s="32">
        <v>236.59899999999999</v>
      </c>
    </row>
    <row r="16" spans="1:2" ht="15" x14ac:dyDescent="0.3">
      <c r="A16" s="31" t="s">
        <v>729</v>
      </c>
      <c r="B16" s="32">
        <v>237.80500000000001</v>
      </c>
    </row>
    <row r="17" spans="1:9" ht="15" x14ac:dyDescent="0.3">
      <c r="A17" s="31" t="s">
        <v>730</v>
      </c>
      <c r="B17" s="32">
        <v>238.63800000000001</v>
      </c>
    </row>
    <row r="18" spans="1:9" ht="15" x14ac:dyDescent="0.3">
      <c r="A18" s="31" t="s">
        <v>731</v>
      </c>
      <c r="B18" s="32">
        <v>238.654</v>
      </c>
    </row>
    <row r="19" spans="1:9" ht="15" x14ac:dyDescent="0.3">
      <c r="A19" s="31" t="s">
        <v>732</v>
      </c>
      <c r="B19" s="32">
        <v>238.316</v>
      </c>
    </row>
    <row r="20" spans="1:9" ht="15" x14ac:dyDescent="0.3">
      <c r="A20" s="31" t="s">
        <v>733</v>
      </c>
      <c r="B20" s="32">
        <v>237.94499999999999</v>
      </c>
    </row>
    <row r="21" spans="1:9" ht="15" x14ac:dyDescent="0.3">
      <c r="A21" s="31" t="s">
        <v>734</v>
      </c>
      <c r="B21" s="32">
        <v>237.83799999999999</v>
      </c>
    </row>
    <row r="22" spans="1:9" ht="15" x14ac:dyDescent="0.3">
      <c r="A22" s="31" t="s">
        <v>735</v>
      </c>
      <c r="B22" s="32">
        <v>237.33600000000001</v>
      </c>
    </row>
    <row r="23" spans="1:9" ht="15" x14ac:dyDescent="0.3">
      <c r="A23" s="31" t="s">
        <v>736</v>
      </c>
      <c r="B23" s="32">
        <v>236.52500000000001</v>
      </c>
    </row>
    <row r="24" spans="1:9" ht="15" x14ac:dyDescent="0.3">
      <c r="A24" s="22">
        <v>42370</v>
      </c>
      <c r="B24" s="32">
        <v>236.916</v>
      </c>
      <c r="C24" s="21">
        <v>1</v>
      </c>
      <c r="D24" s="21">
        <f>100*(B24-B12)/B12</f>
        <v>1.3730868138309948</v>
      </c>
      <c r="E24" s="21">
        <v>1</v>
      </c>
      <c r="F24" s="21">
        <v>1</v>
      </c>
      <c r="G24" s="21">
        <v>1.3730868140000001</v>
      </c>
      <c r="H24" s="21">
        <v>1.1509081140999999</v>
      </c>
      <c r="I24" t="s">
        <v>643</v>
      </c>
    </row>
    <row r="25" spans="1:9" ht="15" x14ac:dyDescent="0.3">
      <c r="A25" s="22">
        <v>42401</v>
      </c>
      <c r="B25" s="32">
        <v>237.11099999999999</v>
      </c>
      <c r="C25" s="21">
        <v>2</v>
      </c>
      <c r="D25" s="21">
        <f t="shared" ref="D25:D88" si="0">100*(B25-B13)/B13</f>
        <v>1.0177997801654646</v>
      </c>
      <c r="E25" s="21">
        <v>2</v>
      </c>
      <c r="F25" s="21">
        <v>2</v>
      </c>
      <c r="G25" s="21">
        <v>1.01779978</v>
      </c>
      <c r="H25" s="21">
        <v>1.1176199263</v>
      </c>
      <c r="I25" t="s">
        <v>737</v>
      </c>
    </row>
    <row r="26" spans="1:9" ht="15" x14ac:dyDescent="0.3">
      <c r="A26" s="22">
        <v>42430</v>
      </c>
      <c r="B26" s="32">
        <v>238.13200000000001</v>
      </c>
      <c r="C26" s="21">
        <v>3</v>
      </c>
      <c r="D26" s="21">
        <f t="shared" si="0"/>
        <v>0.85253622114273109</v>
      </c>
      <c r="E26" s="21">
        <v>3</v>
      </c>
      <c r="F26" s="21">
        <v>3</v>
      </c>
      <c r="G26" s="21">
        <v>0.85253622100000004</v>
      </c>
      <c r="H26" s="21">
        <v>1.0843317386</v>
      </c>
      <c r="I26" t="s">
        <v>315</v>
      </c>
    </row>
    <row r="27" spans="1:9" ht="15" x14ac:dyDescent="0.3">
      <c r="A27" s="22">
        <v>42461</v>
      </c>
      <c r="B27" s="32">
        <v>239.261</v>
      </c>
      <c r="C27" s="21">
        <v>4</v>
      </c>
      <c r="D27" s="21">
        <f t="shared" si="0"/>
        <v>1.125110418894419</v>
      </c>
      <c r="E27" s="21">
        <v>4</v>
      </c>
      <c r="F27" s="21">
        <v>4</v>
      </c>
      <c r="G27" s="21">
        <v>1.1251104190000001</v>
      </c>
      <c r="H27" s="21">
        <v>1.0510435509</v>
      </c>
      <c r="I27" t="s">
        <v>316</v>
      </c>
    </row>
    <row r="28" spans="1:9" ht="15" x14ac:dyDescent="0.3">
      <c r="A28" s="22">
        <v>42491</v>
      </c>
      <c r="B28" s="32">
        <v>240.22900000000001</v>
      </c>
      <c r="C28" s="21">
        <v>5</v>
      </c>
      <c r="D28" s="21">
        <f t="shared" si="0"/>
        <v>1.0193225541935647</v>
      </c>
      <c r="E28" s="21">
        <v>5</v>
      </c>
      <c r="F28" s="21">
        <v>5</v>
      </c>
      <c r="G28" s="21">
        <v>1.0193225539999999</v>
      </c>
      <c r="H28" s="21">
        <v>1.0177553631</v>
      </c>
      <c r="I28" t="s">
        <v>317</v>
      </c>
    </row>
    <row r="29" spans="1:9" ht="15" x14ac:dyDescent="0.3">
      <c r="A29" s="22">
        <v>42522</v>
      </c>
      <c r="B29" s="32">
        <v>241.018</v>
      </c>
      <c r="C29" s="21">
        <v>6</v>
      </c>
      <c r="D29" s="21">
        <f t="shared" si="0"/>
        <v>0.9973264945230832</v>
      </c>
      <c r="E29" s="21">
        <v>6</v>
      </c>
      <c r="F29" s="21">
        <v>6</v>
      </c>
      <c r="G29" s="21">
        <v>0.99732649500000004</v>
      </c>
      <c r="H29" s="21">
        <v>0.98446717539999995</v>
      </c>
      <c r="I29" t="s">
        <v>318</v>
      </c>
    </row>
    <row r="30" spans="1:9" ht="15" x14ac:dyDescent="0.3">
      <c r="A30" s="22">
        <v>42552</v>
      </c>
      <c r="B30" s="32">
        <v>240.62799999999999</v>
      </c>
      <c r="C30" s="21">
        <v>7</v>
      </c>
      <c r="D30" s="21">
        <f t="shared" si="0"/>
        <v>0.82713887049870927</v>
      </c>
      <c r="E30" s="21">
        <v>7</v>
      </c>
      <c r="F30" s="21">
        <v>7</v>
      </c>
      <c r="G30" s="21">
        <v>0.82713886999999997</v>
      </c>
      <c r="H30" s="21">
        <v>0.95117898769999998</v>
      </c>
      <c r="I30" t="s">
        <v>319</v>
      </c>
    </row>
    <row r="31" spans="1:9" ht="15" x14ac:dyDescent="0.3">
      <c r="A31" s="22">
        <v>42583</v>
      </c>
      <c r="B31" s="32">
        <v>240.84899999999999</v>
      </c>
      <c r="C31" s="21">
        <v>8</v>
      </c>
      <c r="D31" s="21">
        <f t="shared" si="0"/>
        <v>1.0628745027610345</v>
      </c>
      <c r="E31" s="21">
        <v>8</v>
      </c>
      <c r="F31" s="21">
        <v>8</v>
      </c>
      <c r="G31" s="21">
        <v>1.062874503</v>
      </c>
      <c r="H31" s="21">
        <v>0.9178907999</v>
      </c>
    </row>
    <row r="32" spans="1:9" ht="15" x14ac:dyDescent="0.3">
      <c r="A32" s="22">
        <v>42614</v>
      </c>
      <c r="B32" s="32">
        <v>241.428</v>
      </c>
      <c r="C32" s="21">
        <v>9</v>
      </c>
      <c r="D32" s="21">
        <f t="shared" si="0"/>
        <v>1.4637836474815626</v>
      </c>
      <c r="E32" s="21">
        <v>9</v>
      </c>
      <c r="F32" s="21">
        <v>9</v>
      </c>
      <c r="G32" s="21">
        <v>1.4637836470000001</v>
      </c>
      <c r="H32" s="21">
        <v>1.5674811744999999</v>
      </c>
      <c r="I32" t="s">
        <v>376</v>
      </c>
    </row>
    <row r="33" spans="1:29" ht="15" x14ac:dyDescent="0.3">
      <c r="A33" s="22">
        <v>42644</v>
      </c>
      <c r="B33" s="32">
        <v>241.72900000000001</v>
      </c>
      <c r="C33" s="21">
        <v>10</v>
      </c>
      <c r="D33" s="21">
        <f t="shared" si="0"/>
        <v>1.6359875209176076</v>
      </c>
      <c r="E33" s="21">
        <v>10</v>
      </c>
      <c r="F33" s="21">
        <v>10</v>
      </c>
      <c r="G33" s="21">
        <v>1.6359875209999999</v>
      </c>
      <c r="H33" s="21">
        <v>1.7155305944999999</v>
      </c>
      <c r="I33" t="s">
        <v>377</v>
      </c>
    </row>
    <row r="34" spans="1:29" ht="15" x14ac:dyDescent="0.3">
      <c r="A34" s="22">
        <v>42675</v>
      </c>
      <c r="B34" s="32">
        <v>241.35300000000001</v>
      </c>
      <c r="C34" s="21">
        <v>11</v>
      </c>
      <c r="D34" s="21">
        <f t="shared" si="0"/>
        <v>1.6925371625037904</v>
      </c>
      <c r="E34" s="21">
        <v>11</v>
      </c>
      <c r="F34" s="21">
        <v>11</v>
      </c>
      <c r="G34" s="21">
        <v>1.6925371629999999</v>
      </c>
      <c r="H34" s="21">
        <v>1.8635800144000001</v>
      </c>
      <c r="I34" t="s">
        <v>378</v>
      </c>
    </row>
    <row r="35" spans="1:29" ht="15" x14ac:dyDescent="0.3">
      <c r="A35" s="22">
        <v>42705</v>
      </c>
      <c r="B35" s="32">
        <v>241.43199999999999</v>
      </c>
      <c r="C35" s="21">
        <v>12</v>
      </c>
      <c r="D35" s="21">
        <f t="shared" si="0"/>
        <v>2.0746221329669092</v>
      </c>
      <c r="E35" s="21">
        <v>12</v>
      </c>
      <c r="F35" s="21">
        <v>12</v>
      </c>
      <c r="G35" s="21">
        <v>2.0746221330000001</v>
      </c>
      <c r="H35" s="21">
        <v>2.0116294344000001</v>
      </c>
      <c r="I35" t="s">
        <v>379</v>
      </c>
    </row>
    <row r="36" spans="1:29" ht="15" x14ac:dyDescent="0.3">
      <c r="A36" s="22">
        <v>42736</v>
      </c>
      <c r="B36" s="32">
        <v>242.839</v>
      </c>
      <c r="C36" s="21">
        <v>13</v>
      </c>
      <c r="D36" s="21">
        <f t="shared" si="0"/>
        <v>2.5000422090529986</v>
      </c>
      <c r="E36" s="21">
        <v>13</v>
      </c>
      <c r="F36" s="21">
        <v>13</v>
      </c>
      <c r="G36" s="21">
        <v>2.5000422090000001</v>
      </c>
      <c r="H36" s="21">
        <v>2.1596788544000001</v>
      </c>
      <c r="I36" t="s">
        <v>380</v>
      </c>
    </row>
    <row r="37" spans="1:29" ht="15" x14ac:dyDescent="0.3">
      <c r="A37" s="22">
        <v>42767</v>
      </c>
      <c r="B37" s="32">
        <v>243.60300000000001</v>
      </c>
      <c r="C37" s="21">
        <v>14</v>
      </c>
      <c r="D37" s="21">
        <f t="shared" si="0"/>
        <v>2.7379581714893106</v>
      </c>
      <c r="E37" s="21">
        <v>14</v>
      </c>
      <c r="F37" s="21">
        <v>14</v>
      </c>
      <c r="G37" s="21">
        <v>2.7379581709999998</v>
      </c>
      <c r="H37" s="21">
        <v>2.3077282743</v>
      </c>
      <c r="I37" t="s">
        <v>381</v>
      </c>
    </row>
    <row r="38" spans="1:29" ht="15" x14ac:dyDescent="0.3">
      <c r="A38" s="22">
        <v>42795</v>
      </c>
      <c r="B38" s="32">
        <v>243.80099999999999</v>
      </c>
      <c r="C38" s="21">
        <v>15</v>
      </c>
      <c r="D38" s="21">
        <f t="shared" si="0"/>
        <v>2.3806124334402696</v>
      </c>
      <c r="E38" s="21">
        <v>15</v>
      </c>
      <c r="F38" s="21">
        <v>15</v>
      </c>
      <c r="G38" s="21">
        <v>2.380612433</v>
      </c>
      <c r="H38" s="21">
        <v>2.4557776943</v>
      </c>
      <c r="I38" t="s">
        <v>382</v>
      </c>
    </row>
    <row r="39" spans="1:29" ht="15" x14ac:dyDescent="0.3">
      <c r="A39" s="22">
        <v>42826</v>
      </c>
      <c r="B39" s="32">
        <v>244.524</v>
      </c>
      <c r="C39" s="21">
        <v>16</v>
      </c>
      <c r="D39" s="21">
        <f t="shared" si="0"/>
        <v>2.1996898784172956</v>
      </c>
      <c r="E39" s="21">
        <v>16</v>
      </c>
      <c r="F39" s="21">
        <v>16</v>
      </c>
      <c r="G39" s="21">
        <v>2.199689878</v>
      </c>
      <c r="H39" s="21">
        <v>2.6038271142</v>
      </c>
      <c r="I39" t="s">
        <v>383</v>
      </c>
    </row>
    <row r="40" spans="1:29" ht="15" x14ac:dyDescent="0.3">
      <c r="A40" s="22">
        <v>42856</v>
      </c>
      <c r="B40" s="32">
        <v>244.733</v>
      </c>
      <c r="C40" s="21">
        <v>17</v>
      </c>
      <c r="D40" s="21">
        <f t="shared" si="0"/>
        <v>1.8748777208413598</v>
      </c>
      <c r="E40" s="21">
        <v>17</v>
      </c>
      <c r="F40" s="21">
        <v>17</v>
      </c>
      <c r="G40" s="21">
        <v>1.8748777210000001</v>
      </c>
      <c r="H40" s="21">
        <v>1.7318700161</v>
      </c>
      <c r="I40" t="s">
        <v>384</v>
      </c>
    </row>
    <row r="41" spans="1:29" ht="15" x14ac:dyDescent="0.3">
      <c r="A41" s="22">
        <v>42887</v>
      </c>
      <c r="B41" s="32">
        <v>244.95500000000001</v>
      </c>
      <c r="C41" s="21">
        <v>18</v>
      </c>
      <c r="D41" s="21">
        <f t="shared" si="0"/>
        <v>1.6334879552564587</v>
      </c>
      <c r="E41" s="21">
        <v>18</v>
      </c>
      <c r="F41" s="21">
        <v>18</v>
      </c>
      <c r="G41" s="21">
        <v>1.6334879550000001</v>
      </c>
      <c r="H41" s="21">
        <v>1.7999455945</v>
      </c>
      <c r="I41" t="s">
        <v>385</v>
      </c>
    </row>
    <row r="42" spans="1:29" ht="15" x14ac:dyDescent="0.3">
      <c r="A42" s="22">
        <v>42917</v>
      </c>
      <c r="B42" s="32">
        <v>244.786</v>
      </c>
      <c r="C42" s="21">
        <v>19</v>
      </c>
      <c r="D42" s="21">
        <f t="shared" si="0"/>
        <v>1.7279784563724985</v>
      </c>
      <c r="E42" s="21">
        <v>19</v>
      </c>
      <c r="F42" s="21">
        <v>19</v>
      </c>
      <c r="G42" s="21">
        <v>1.727978456</v>
      </c>
      <c r="H42" s="21">
        <v>1.868021173</v>
      </c>
      <c r="I42" t="s">
        <v>386</v>
      </c>
    </row>
    <row r="43" spans="1:29" ht="15" x14ac:dyDescent="0.3">
      <c r="A43" s="22">
        <v>42948</v>
      </c>
      <c r="B43" s="32">
        <v>245.51900000000001</v>
      </c>
      <c r="C43" s="21">
        <v>20</v>
      </c>
      <c r="D43" s="21">
        <f t="shared" si="0"/>
        <v>1.9389742120581843</v>
      </c>
      <c r="E43" s="21">
        <v>20</v>
      </c>
      <c r="F43" s="21">
        <v>20</v>
      </c>
      <c r="G43" s="21">
        <v>1.938974212</v>
      </c>
      <c r="H43" s="21">
        <v>1.9360967514</v>
      </c>
      <c r="I43" t="s">
        <v>387</v>
      </c>
    </row>
    <row r="44" spans="1:29" ht="15" x14ac:dyDescent="0.3">
      <c r="A44" s="22">
        <v>42979</v>
      </c>
      <c r="B44" s="32">
        <v>246.81899999999999</v>
      </c>
      <c r="C44" s="21">
        <v>21</v>
      </c>
      <c r="D44" s="21">
        <f t="shared" si="0"/>
        <v>2.2329638650032271</v>
      </c>
      <c r="E44" s="21">
        <v>21</v>
      </c>
      <c r="F44" s="21">
        <v>21</v>
      </c>
      <c r="G44" s="21">
        <v>2.2329638649999999</v>
      </c>
      <c r="H44" s="21">
        <v>2.0041723297999998</v>
      </c>
      <c r="I44" t="s">
        <v>388</v>
      </c>
    </row>
    <row r="45" spans="1:29" ht="15" x14ac:dyDescent="0.3">
      <c r="A45" s="22">
        <v>43009</v>
      </c>
      <c r="B45" s="32">
        <v>246.66300000000001</v>
      </c>
      <c r="C45" s="21">
        <v>22</v>
      </c>
      <c r="D45" s="21">
        <f t="shared" si="0"/>
        <v>2.0411287019761786</v>
      </c>
      <c r="E45" s="21">
        <v>22</v>
      </c>
      <c r="F45" s="21">
        <v>22</v>
      </c>
      <c r="G45" s="21">
        <v>2.041128702</v>
      </c>
      <c r="H45" s="21">
        <v>2.0722479083000001</v>
      </c>
      <c r="I45" t="s">
        <v>389</v>
      </c>
    </row>
    <row r="46" spans="1:29" ht="15" x14ac:dyDescent="0.3">
      <c r="A46" s="22">
        <v>43040</v>
      </c>
      <c r="B46" s="32">
        <v>246.66900000000001</v>
      </c>
      <c r="C46" s="21">
        <v>23</v>
      </c>
      <c r="D46" s="21">
        <f t="shared" si="0"/>
        <v>2.2025829386831748</v>
      </c>
      <c r="E46" s="21">
        <v>23</v>
      </c>
      <c r="F46" s="21">
        <v>23</v>
      </c>
      <c r="G46" s="21">
        <v>2.202582939</v>
      </c>
      <c r="H46" s="21">
        <v>2.1403234866999998</v>
      </c>
      <c r="I46" t="s">
        <v>390</v>
      </c>
    </row>
    <row r="47" spans="1:29" ht="15" x14ac:dyDescent="0.3">
      <c r="A47" s="22">
        <v>43070</v>
      </c>
      <c r="B47" s="32">
        <v>246.524</v>
      </c>
      <c r="C47" s="21">
        <v>24</v>
      </c>
      <c r="D47" s="21">
        <f t="shared" si="0"/>
        <v>2.1090824745684138</v>
      </c>
      <c r="E47" s="21">
        <v>24</v>
      </c>
      <c r="F47" s="21">
        <v>24</v>
      </c>
      <c r="G47" s="21">
        <v>2.1090824750000001</v>
      </c>
      <c r="H47" s="21">
        <v>2.2083990652000001</v>
      </c>
      <c r="I47" t="s">
        <v>391</v>
      </c>
    </row>
    <row r="48" spans="1:29" ht="15" x14ac:dyDescent="0.3">
      <c r="A48" s="22">
        <v>43101</v>
      </c>
      <c r="B48" s="32">
        <v>247.86699999999999</v>
      </c>
      <c r="C48" s="21">
        <v>25</v>
      </c>
      <c r="D48" s="21">
        <f t="shared" si="0"/>
        <v>2.0705076202751584</v>
      </c>
      <c r="E48" s="21">
        <v>25</v>
      </c>
      <c r="F48" s="21">
        <v>25</v>
      </c>
      <c r="G48" s="21">
        <v>2.0705076199999999</v>
      </c>
      <c r="H48" s="21">
        <v>2.1381231918000001</v>
      </c>
      <c r="I48" t="s">
        <v>392</v>
      </c>
      <c r="V48" s="27">
        <v>43101</v>
      </c>
      <c r="W48" s="21">
        <v>1</v>
      </c>
      <c r="X48" s="29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ht="15" x14ac:dyDescent="0.3">
      <c r="A49" s="22">
        <v>43132</v>
      </c>
      <c r="B49" s="32">
        <v>248.99100000000001</v>
      </c>
      <c r="C49" s="21">
        <v>26</v>
      </c>
      <c r="D49" s="21">
        <f t="shared" si="0"/>
        <v>2.2117954212386568</v>
      </c>
      <c r="E49" s="21">
        <v>26</v>
      </c>
      <c r="F49" s="21">
        <v>26</v>
      </c>
      <c r="G49" s="21">
        <v>2.2117954210000002</v>
      </c>
      <c r="H49" s="21">
        <v>2.2567313202000001</v>
      </c>
      <c r="I49" t="s">
        <v>393</v>
      </c>
      <c r="V49" s="22">
        <v>43132</v>
      </c>
      <c r="W49" s="21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744</v>
      </c>
    </row>
    <row r="50" spans="1:29" ht="15" x14ac:dyDescent="0.3">
      <c r="A50" s="22">
        <v>43160</v>
      </c>
      <c r="B50" s="32">
        <v>249.554</v>
      </c>
      <c r="C50" s="21">
        <v>27</v>
      </c>
      <c r="D50" s="21">
        <f t="shared" si="0"/>
        <v>2.3597114039729181</v>
      </c>
      <c r="E50" s="21">
        <v>27</v>
      </c>
      <c r="F50" s="21">
        <v>27</v>
      </c>
      <c r="G50" s="21">
        <v>2.359711404</v>
      </c>
      <c r="H50" s="21">
        <v>2.3753394486000001</v>
      </c>
      <c r="I50" t="s">
        <v>353</v>
      </c>
      <c r="V50" s="22">
        <v>43160</v>
      </c>
      <c r="W50" s="21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ht="15" x14ac:dyDescent="0.3">
      <c r="A51" s="22">
        <v>43191</v>
      </c>
      <c r="B51" s="32">
        <v>250.54599999999999</v>
      </c>
      <c r="C51" s="21">
        <v>28</v>
      </c>
      <c r="D51" s="21">
        <f t="shared" si="0"/>
        <v>2.462743943334802</v>
      </c>
      <c r="E51" s="21">
        <v>28</v>
      </c>
      <c r="F51" s="21">
        <v>28</v>
      </c>
      <c r="G51" s="21">
        <v>2.462743943</v>
      </c>
      <c r="H51" s="21">
        <v>2.4939475769000001</v>
      </c>
      <c r="I51" t="s">
        <v>354</v>
      </c>
      <c r="V51" s="22">
        <v>43191</v>
      </c>
      <c r="W51" s="2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ht="15" x14ac:dyDescent="0.3">
      <c r="A52" s="22">
        <v>43221</v>
      </c>
      <c r="B52" s="32">
        <v>251.58799999999999</v>
      </c>
      <c r="C52" s="21">
        <v>29</v>
      </c>
      <c r="D52" s="21">
        <f t="shared" si="0"/>
        <v>2.8010117148075615</v>
      </c>
      <c r="E52" s="21">
        <v>29</v>
      </c>
      <c r="F52" s="21">
        <v>29</v>
      </c>
      <c r="G52" s="21">
        <v>2.801011715</v>
      </c>
      <c r="H52" s="21">
        <v>2.6125557053000001</v>
      </c>
      <c r="I52" t="s">
        <v>394</v>
      </c>
      <c r="V52" s="22">
        <v>43221</v>
      </c>
      <c r="W52" s="21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ht="15" x14ac:dyDescent="0.3">
      <c r="A53" s="22">
        <v>43252</v>
      </c>
      <c r="B53" s="32">
        <v>251.989</v>
      </c>
      <c r="C53" s="21">
        <v>30</v>
      </c>
      <c r="D53" s="21">
        <f t="shared" si="0"/>
        <v>2.8715478353166874</v>
      </c>
      <c r="E53" s="21">
        <v>30</v>
      </c>
      <c r="F53" s="21">
        <v>30</v>
      </c>
      <c r="G53" s="21">
        <v>2.8715478349999999</v>
      </c>
      <c r="H53" s="21">
        <v>2.7311638337000002</v>
      </c>
      <c r="I53" t="s">
        <v>395</v>
      </c>
      <c r="V53" s="22">
        <v>43252</v>
      </c>
      <c r="W53" s="21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ht="15" x14ac:dyDescent="0.3">
      <c r="A54" s="22">
        <v>43282</v>
      </c>
      <c r="B54" s="32">
        <v>252.006</v>
      </c>
      <c r="C54" s="21">
        <v>31</v>
      </c>
      <c r="D54" s="21">
        <f t="shared" si="0"/>
        <v>2.9495150866471116</v>
      </c>
      <c r="E54" s="21">
        <v>31</v>
      </c>
      <c r="F54" s="21">
        <v>31</v>
      </c>
      <c r="G54" s="21">
        <v>2.949515087</v>
      </c>
      <c r="H54" s="21">
        <v>2.8497719620000002</v>
      </c>
      <c r="I54" t="s">
        <v>396</v>
      </c>
      <c r="V54" s="22">
        <v>43282</v>
      </c>
      <c r="W54" s="21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ht="15" x14ac:dyDescent="0.3">
      <c r="A55" s="22">
        <v>43313</v>
      </c>
      <c r="B55" s="32">
        <v>252.14599999999999</v>
      </c>
      <c r="C55" s="21">
        <v>32</v>
      </c>
      <c r="D55" s="21">
        <f t="shared" si="0"/>
        <v>2.6991801041874481</v>
      </c>
      <c r="E55" s="21">
        <v>32</v>
      </c>
      <c r="F55" s="21">
        <v>32</v>
      </c>
      <c r="G55" s="21">
        <v>2.6991801039999999</v>
      </c>
      <c r="H55" s="21">
        <v>2.9683800904000002</v>
      </c>
      <c r="I55" t="s">
        <v>358</v>
      </c>
      <c r="V55" s="22">
        <v>43313</v>
      </c>
      <c r="W55" s="21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ht="15" x14ac:dyDescent="0.3">
      <c r="A56" s="22">
        <v>43344</v>
      </c>
      <c r="B56" s="32">
        <v>252.43899999999999</v>
      </c>
      <c r="C56" s="21">
        <v>33</v>
      </c>
      <c r="D56" s="21">
        <f t="shared" si="0"/>
        <v>2.27697219419899</v>
      </c>
      <c r="E56" s="21">
        <v>33</v>
      </c>
      <c r="F56" s="21">
        <v>33</v>
      </c>
      <c r="G56" s="21">
        <v>2.2769721939999998</v>
      </c>
      <c r="H56" s="21">
        <v>2.2933911937000002</v>
      </c>
      <c r="I56" t="s">
        <v>359</v>
      </c>
      <c r="V56" s="22">
        <v>43344</v>
      </c>
      <c r="W56" s="21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ht="15" x14ac:dyDescent="0.3">
      <c r="A57" s="22">
        <v>43374</v>
      </c>
      <c r="B57" s="32">
        <v>252.88499999999999</v>
      </c>
      <c r="C57" s="21">
        <v>34</v>
      </c>
      <c r="D57" s="21">
        <f t="shared" si="0"/>
        <v>2.5224699286070384</v>
      </c>
      <c r="E57" s="21">
        <v>34</v>
      </c>
      <c r="F57" s="21">
        <v>34</v>
      </c>
      <c r="G57" s="21">
        <v>2.5224699290000001</v>
      </c>
      <c r="H57" s="21">
        <v>2.2030128143000001</v>
      </c>
      <c r="I57" t="s">
        <v>397</v>
      </c>
      <c r="V57" s="22">
        <v>43374</v>
      </c>
      <c r="W57" s="21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ht="15" x14ac:dyDescent="0.3">
      <c r="A58" s="22">
        <v>43405</v>
      </c>
      <c r="B58" s="32">
        <v>252.03800000000001</v>
      </c>
      <c r="C58" s="21">
        <v>35</v>
      </c>
      <c r="D58" s="21">
        <f t="shared" si="0"/>
        <v>2.1766010321523983</v>
      </c>
      <c r="E58" s="21">
        <v>35</v>
      </c>
      <c r="F58" s="21">
        <v>35</v>
      </c>
      <c r="G58" s="21">
        <v>2.1766010320000002</v>
      </c>
      <c r="H58" s="21">
        <v>2.1126344347999999</v>
      </c>
      <c r="I58" t="s">
        <v>398</v>
      </c>
      <c r="V58" s="22">
        <v>43405</v>
      </c>
      <c r="W58" s="21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ht="15" x14ac:dyDescent="0.3">
      <c r="A59" s="22">
        <v>43435</v>
      </c>
      <c r="B59" s="32">
        <v>251.233</v>
      </c>
      <c r="C59" s="21">
        <v>36</v>
      </c>
      <c r="D59" s="21">
        <f t="shared" si="0"/>
        <v>1.9101588486313719</v>
      </c>
      <c r="E59" s="21">
        <v>36</v>
      </c>
      <c r="F59" s="21">
        <v>36</v>
      </c>
      <c r="G59" s="21">
        <v>1.9101588490000001</v>
      </c>
      <c r="H59" s="21">
        <v>2.0222560554000002</v>
      </c>
      <c r="I59" t="s">
        <v>399</v>
      </c>
      <c r="V59" s="22">
        <v>43435</v>
      </c>
      <c r="W59" s="21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ht="15" x14ac:dyDescent="0.3">
      <c r="A60" s="22">
        <v>43466</v>
      </c>
      <c r="B60" s="32">
        <v>251.71199999999999</v>
      </c>
      <c r="C60" s="21">
        <v>37</v>
      </c>
      <c r="D60" s="21">
        <f t="shared" si="0"/>
        <v>1.5512351381991145</v>
      </c>
      <c r="E60" s="21">
        <v>37</v>
      </c>
      <c r="F60" s="21">
        <v>37</v>
      </c>
      <c r="G60" s="21">
        <v>1.551235138</v>
      </c>
      <c r="H60" s="21">
        <v>1.9318776759</v>
      </c>
      <c r="I60" t="s">
        <v>363</v>
      </c>
      <c r="V60" s="22">
        <v>43466</v>
      </c>
      <c r="W60" s="21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ht="15" x14ac:dyDescent="0.3">
      <c r="A61" s="22">
        <v>43497</v>
      </c>
      <c r="B61" s="32">
        <v>252.77600000000001</v>
      </c>
      <c r="C61" s="21">
        <v>38</v>
      </c>
      <c r="D61" s="21">
        <f t="shared" si="0"/>
        <v>1.5201352659333054</v>
      </c>
      <c r="E61" s="21">
        <v>38</v>
      </c>
      <c r="F61" s="21">
        <v>38</v>
      </c>
      <c r="G61" s="21">
        <v>1.520135266</v>
      </c>
      <c r="H61" s="21">
        <v>1.8414992964000001</v>
      </c>
      <c r="I61" t="s">
        <v>364</v>
      </c>
      <c r="V61" s="22">
        <v>43497</v>
      </c>
      <c r="W61" s="2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ht="15" x14ac:dyDescent="0.3">
      <c r="A62" s="22">
        <v>43525</v>
      </c>
      <c r="B62" s="32">
        <v>254.202</v>
      </c>
      <c r="C62" s="21">
        <v>39</v>
      </c>
      <c r="D62" s="21">
        <f t="shared" si="0"/>
        <v>1.8625227405691738</v>
      </c>
      <c r="E62" s="21">
        <v>39</v>
      </c>
      <c r="F62" s="21">
        <v>39</v>
      </c>
      <c r="G62" s="21">
        <v>1.862522741</v>
      </c>
      <c r="H62" s="21">
        <v>1.7511209169999999</v>
      </c>
      <c r="I62" t="s">
        <v>400</v>
      </c>
      <c r="V62" s="22">
        <v>43525</v>
      </c>
      <c r="W62" s="21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ht="15" x14ac:dyDescent="0.3">
      <c r="A63" s="22">
        <v>43556</v>
      </c>
      <c r="B63" s="32">
        <v>255.548</v>
      </c>
      <c r="C63" s="21">
        <v>40</v>
      </c>
      <c r="D63" s="21">
        <f t="shared" si="0"/>
        <v>1.9964397755302459</v>
      </c>
      <c r="E63" s="21">
        <v>40</v>
      </c>
      <c r="F63" s="21">
        <v>40</v>
      </c>
      <c r="G63" s="21">
        <v>1.9964397760000001</v>
      </c>
      <c r="H63" s="21">
        <v>1.6607425375</v>
      </c>
      <c r="I63" t="s">
        <v>401</v>
      </c>
      <c r="V63" s="22">
        <v>43556</v>
      </c>
      <c r="W63" s="21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ht="15" x14ac:dyDescent="0.3">
      <c r="A64" s="22">
        <v>43586</v>
      </c>
      <c r="B64" s="32">
        <v>256.09199999999998</v>
      </c>
      <c r="C64" s="21">
        <v>41</v>
      </c>
      <c r="D64" s="21">
        <f t="shared" si="0"/>
        <v>1.7902284687663923</v>
      </c>
      <c r="E64" s="21">
        <v>41</v>
      </c>
      <c r="F64" s="21">
        <v>41</v>
      </c>
      <c r="G64" s="21">
        <v>1.7902284690000001</v>
      </c>
      <c r="H64" s="21">
        <v>1.5789347337999999</v>
      </c>
      <c r="I64" t="s">
        <v>402</v>
      </c>
      <c r="V64" s="22">
        <v>43586</v>
      </c>
      <c r="W64" s="21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ht="15" x14ac:dyDescent="0.3">
      <c r="A65" s="22">
        <v>43617</v>
      </c>
      <c r="B65" s="32">
        <v>256.14299999999997</v>
      </c>
      <c r="C65" s="21">
        <v>42</v>
      </c>
      <c r="D65" s="21">
        <f t="shared" si="0"/>
        <v>1.6484846560762445</v>
      </c>
      <c r="E65" s="21">
        <v>42</v>
      </c>
      <c r="F65" s="21">
        <v>42</v>
      </c>
      <c r="G65" s="21">
        <v>1.6484846559999999</v>
      </c>
      <c r="H65" s="21">
        <v>1.6643527600000001</v>
      </c>
      <c r="I65" t="s">
        <v>368</v>
      </c>
      <c r="V65" s="22">
        <v>43617</v>
      </c>
      <c r="W65" s="21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ht="15" x14ac:dyDescent="0.3">
      <c r="A66" s="22">
        <v>43647</v>
      </c>
      <c r="B66" s="32">
        <v>256.57100000000003</v>
      </c>
      <c r="C66" s="21">
        <v>43</v>
      </c>
      <c r="D66" s="21">
        <f t="shared" si="0"/>
        <v>1.811464806393509</v>
      </c>
      <c r="E66" s="21">
        <v>43</v>
      </c>
      <c r="F66" s="21">
        <v>43</v>
      </c>
      <c r="G66" s="21">
        <v>1.811464806</v>
      </c>
      <c r="H66" s="21">
        <v>1.7497707862</v>
      </c>
      <c r="I66" t="s">
        <v>369</v>
      </c>
      <c r="V66" s="22">
        <v>43647</v>
      </c>
      <c r="W66" s="21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ht="15" x14ac:dyDescent="0.3">
      <c r="A67" s="22">
        <v>43678</v>
      </c>
      <c r="B67" s="32">
        <v>256.55799999999999</v>
      </c>
      <c r="C67" s="21">
        <v>44</v>
      </c>
      <c r="D67" s="21">
        <f t="shared" si="0"/>
        <v>1.7497798894291428</v>
      </c>
      <c r="E67" s="21">
        <v>44</v>
      </c>
      <c r="F67" s="21">
        <v>44</v>
      </c>
      <c r="G67" s="21">
        <v>1.749779889</v>
      </c>
      <c r="H67" s="21">
        <v>1.8351888125</v>
      </c>
      <c r="I67" t="s">
        <v>461</v>
      </c>
      <c r="V67" s="22">
        <v>43678</v>
      </c>
      <c r="W67" s="21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ht="15" x14ac:dyDescent="0.3">
      <c r="A68" s="22">
        <v>43709</v>
      </c>
      <c r="B68" s="32">
        <v>256.75900000000001</v>
      </c>
      <c r="C68" s="21">
        <v>45</v>
      </c>
      <c r="D68" s="21">
        <f t="shared" si="0"/>
        <v>1.7113045131695268</v>
      </c>
      <c r="E68" s="21">
        <v>45</v>
      </c>
      <c r="F68" s="21">
        <v>45</v>
      </c>
      <c r="G68" s="21">
        <v>1.711304513</v>
      </c>
      <c r="H68" s="21">
        <v>1.9206068386999999</v>
      </c>
      <c r="I68" t="s">
        <v>462</v>
      </c>
      <c r="V68" s="22">
        <v>43709</v>
      </c>
      <c r="W68" s="21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ht="15" x14ac:dyDescent="0.3">
      <c r="A69" s="22">
        <v>43739</v>
      </c>
      <c r="B69" s="32">
        <v>257.346</v>
      </c>
      <c r="C69" s="21">
        <v>46</v>
      </c>
      <c r="D69" s="21">
        <f t="shared" si="0"/>
        <v>1.7640429444213823</v>
      </c>
      <c r="E69" s="21">
        <v>46</v>
      </c>
      <c r="F69" s="21">
        <v>46</v>
      </c>
      <c r="G69" s="21">
        <v>1.7640429440000001</v>
      </c>
      <c r="H69" s="21">
        <v>2.0060248649000001</v>
      </c>
      <c r="I69" t="s">
        <v>508</v>
      </c>
      <c r="V69" s="22">
        <v>43739</v>
      </c>
      <c r="W69" s="21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ht="15" x14ac:dyDescent="0.3">
      <c r="A70" s="22">
        <v>43770</v>
      </c>
      <c r="B70" s="32">
        <v>257.20800000000003</v>
      </c>
      <c r="C70" s="21">
        <v>47</v>
      </c>
      <c r="D70" s="21">
        <f t="shared" si="0"/>
        <v>2.0512779818916256</v>
      </c>
      <c r="E70" s="21">
        <v>47</v>
      </c>
      <c r="F70" s="21">
        <v>47</v>
      </c>
      <c r="G70" s="21">
        <v>2.0512779820000002</v>
      </c>
      <c r="H70" s="21">
        <v>2.0914428910999998</v>
      </c>
      <c r="I70" t="s">
        <v>463</v>
      </c>
      <c r="V70" s="22">
        <v>43770</v>
      </c>
      <c r="W70" s="21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ht="15" x14ac:dyDescent="0.3">
      <c r="A71" s="22">
        <v>43800</v>
      </c>
      <c r="B71" s="32">
        <v>256.97399999999999</v>
      </c>
      <c r="C71" s="21">
        <v>48</v>
      </c>
      <c r="D71" s="21">
        <f t="shared" si="0"/>
        <v>2.2851297401217137</v>
      </c>
      <c r="E71" s="21">
        <v>48</v>
      </c>
      <c r="F71" s="21">
        <v>48</v>
      </c>
      <c r="G71" s="21">
        <v>2.2851297399999999</v>
      </c>
      <c r="H71" s="21">
        <v>2.1768609174</v>
      </c>
      <c r="I71" t="s">
        <v>464</v>
      </c>
      <c r="V71" s="22">
        <v>43800</v>
      </c>
      <c r="W71" s="2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ht="15" x14ac:dyDescent="0.3">
      <c r="A72" s="22">
        <v>43831</v>
      </c>
      <c r="B72" s="32">
        <v>257.971</v>
      </c>
      <c r="C72" s="21">
        <v>49</v>
      </c>
      <c r="D72" s="21">
        <f t="shared" si="0"/>
        <v>2.4865719552504508</v>
      </c>
      <c r="E72" s="21">
        <v>49</v>
      </c>
      <c r="F72" s="21">
        <v>49</v>
      </c>
      <c r="G72" s="21">
        <v>2.4865719550000001</v>
      </c>
      <c r="H72" s="21">
        <v>2.2622789436000001</v>
      </c>
      <c r="I72" t="s">
        <v>617</v>
      </c>
      <c r="V72" s="22">
        <v>43831</v>
      </c>
      <c r="W72" s="21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ht="15" x14ac:dyDescent="0.3">
      <c r="A73" s="22">
        <v>43862</v>
      </c>
      <c r="B73" s="32">
        <v>258.678</v>
      </c>
      <c r="C73" s="21">
        <v>50</v>
      </c>
      <c r="D73" s="21">
        <f t="shared" si="0"/>
        <v>2.3348735639459388</v>
      </c>
      <c r="E73" s="21">
        <v>50</v>
      </c>
      <c r="F73" s="21">
        <v>50</v>
      </c>
      <c r="G73" s="21">
        <v>2.334873564</v>
      </c>
      <c r="H73" s="21">
        <v>2.3476969697999999</v>
      </c>
      <c r="I73" t="s">
        <v>618</v>
      </c>
      <c r="V73" s="22">
        <v>43862</v>
      </c>
      <c r="W73" s="21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ht="15" x14ac:dyDescent="0.3">
      <c r="A74" s="22">
        <v>43891</v>
      </c>
      <c r="B74" s="32">
        <v>258.11500000000001</v>
      </c>
      <c r="C74" s="21">
        <v>51</v>
      </c>
      <c r="D74" s="21">
        <f t="shared" si="0"/>
        <v>1.539326991919816</v>
      </c>
      <c r="E74" s="21">
        <v>51</v>
      </c>
      <c r="F74" s="21">
        <v>51</v>
      </c>
      <c r="G74" s="21">
        <v>1.5393269919999999</v>
      </c>
      <c r="H74" s="21">
        <v>-0.61609132300000002</v>
      </c>
      <c r="I74" t="s">
        <v>680</v>
      </c>
      <c r="V74" s="22">
        <v>43891</v>
      </c>
      <c r="W74" s="21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ht="15" x14ac:dyDescent="0.3">
      <c r="A75" s="22">
        <v>43922</v>
      </c>
      <c r="B75" s="32">
        <v>256.38900000000001</v>
      </c>
      <c r="C75" s="21">
        <v>52</v>
      </c>
      <c r="D75" s="21">
        <f t="shared" si="0"/>
        <v>0.32909668633681666</v>
      </c>
      <c r="E75" s="21">
        <v>52</v>
      </c>
      <c r="F75" s="21">
        <v>52</v>
      </c>
      <c r="G75" s="21">
        <v>0.32909668600000003</v>
      </c>
      <c r="H75" s="21">
        <v>-0.2650655422</v>
      </c>
      <c r="I75" t="s">
        <v>619</v>
      </c>
      <c r="V75" s="22">
        <v>43922</v>
      </c>
      <c r="W75" s="21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ht="15" x14ac:dyDescent="0.3">
      <c r="A76" s="22">
        <v>43952</v>
      </c>
      <c r="B76" s="32">
        <v>256.39400000000001</v>
      </c>
      <c r="C76" s="21">
        <v>53</v>
      </c>
      <c r="D76" s="21">
        <f t="shared" si="0"/>
        <v>0.1179263702107137</v>
      </c>
      <c r="E76" s="21">
        <v>53</v>
      </c>
      <c r="F76" s="21">
        <v>53</v>
      </c>
      <c r="G76" s="21">
        <v>0.11792637</v>
      </c>
      <c r="H76" s="21">
        <v>8.5960238600000002E-2</v>
      </c>
      <c r="I76" t="s">
        <v>620</v>
      </c>
      <c r="V76" s="22">
        <v>43952</v>
      </c>
      <c r="W76" s="21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ht="15" x14ac:dyDescent="0.3">
      <c r="A77" s="22">
        <v>43983</v>
      </c>
      <c r="B77" s="32">
        <v>257.79700000000003</v>
      </c>
      <c r="C77" s="21">
        <v>54</v>
      </c>
      <c r="D77" s="21">
        <f t="shared" si="0"/>
        <v>0.64573304755548788</v>
      </c>
      <c r="E77" s="21">
        <v>54</v>
      </c>
      <c r="F77" s="21">
        <v>54</v>
      </c>
      <c r="G77" s="21">
        <v>0.64573304799999998</v>
      </c>
      <c r="H77" s="21">
        <v>0.43698601939999998</v>
      </c>
      <c r="I77" s="20" t="s">
        <v>742</v>
      </c>
      <c r="V77" s="22">
        <v>43983</v>
      </c>
      <c r="W77" s="21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ht="15" x14ac:dyDescent="0.3">
      <c r="A78" s="22">
        <v>44013</v>
      </c>
      <c r="B78" s="32">
        <v>259.101</v>
      </c>
      <c r="C78" s="21">
        <v>55</v>
      </c>
      <c r="D78" s="21">
        <f t="shared" si="0"/>
        <v>0.98608182530370636</v>
      </c>
      <c r="E78" s="21">
        <v>55</v>
      </c>
      <c r="F78" s="21">
        <v>55</v>
      </c>
      <c r="G78" s="21">
        <v>0.98608182499999997</v>
      </c>
      <c r="H78" s="21">
        <v>0.78801180029999995</v>
      </c>
      <c r="I78" s="20" t="s">
        <v>738</v>
      </c>
      <c r="V78" s="22">
        <v>44013</v>
      </c>
      <c r="W78" s="21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ht="15" x14ac:dyDescent="0.3">
      <c r="A79" s="22">
        <v>44044</v>
      </c>
      <c r="B79" s="32">
        <v>259.91800000000001</v>
      </c>
      <c r="C79" s="21">
        <v>56</v>
      </c>
      <c r="D79" s="21">
        <f t="shared" si="0"/>
        <v>1.3096453823307064</v>
      </c>
      <c r="E79" s="21">
        <v>56</v>
      </c>
      <c r="F79" s="21">
        <v>56</v>
      </c>
      <c r="G79" s="21">
        <v>1.309645382</v>
      </c>
      <c r="H79" s="21">
        <v>1.1390375811</v>
      </c>
      <c r="I79" s="20" t="s">
        <v>741</v>
      </c>
      <c r="V79" s="22">
        <v>44044</v>
      </c>
      <c r="W79" s="21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ht="15" x14ac:dyDescent="0.3">
      <c r="A80" s="22">
        <v>44075</v>
      </c>
      <c r="B80" s="32">
        <v>260.27999999999997</v>
      </c>
      <c r="C80" s="21">
        <v>57</v>
      </c>
      <c r="D80" s="21">
        <f t="shared" si="0"/>
        <v>1.3713248610564608</v>
      </c>
      <c r="E80" s="21">
        <v>57</v>
      </c>
      <c r="F80" s="21">
        <v>57</v>
      </c>
      <c r="G80" s="21">
        <v>1.371324861</v>
      </c>
      <c r="H80" s="21">
        <v>1.4900633619000001</v>
      </c>
      <c r="I80" s="20" t="s">
        <v>739</v>
      </c>
      <c r="V80" s="22">
        <v>44075</v>
      </c>
      <c r="W80" s="21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ht="15" x14ac:dyDescent="0.3">
      <c r="A81" s="22">
        <v>44105</v>
      </c>
      <c r="B81" s="32">
        <v>260.38799999999998</v>
      </c>
      <c r="C81" s="21">
        <v>58</v>
      </c>
      <c r="D81" s="21">
        <f t="shared" si="0"/>
        <v>1.1820661677274849</v>
      </c>
      <c r="E81" s="21">
        <v>58</v>
      </c>
      <c r="F81" s="21">
        <v>58</v>
      </c>
      <c r="G81" s="21">
        <v>1.182066168</v>
      </c>
      <c r="H81" s="21">
        <v>1.8410891427</v>
      </c>
      <c r="I81" s="20" t="s">
        <v>740</v>
      </c>
      <c r="V81" s="22">
        <v>44105</v>
      </c>
      <c r="W81" s="2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ht="15" x14ac:dyDescent="0.3">
      <c r="A82" s="22">
        <v>44136</v>
      </c>
      <c r="B82" s="32">
        <v>260.22899999999998</v>
      </c>
      <c r="C82" s="21">
        <v>59</v>
      </c>
      <c r="D82" s="21">
        <f t="shared" si="0"/>
        <v>1.1745357842679691</v>
      </c>
      <c r="E82" s="21">
        <v>59</v>
      </c>
      <c r="F82" s="21">
        <v>59</v>
      </c>
      <c r="G82" s="21">
        <v>1.1745357839999999</v>
      </c>
      <c r="H82" s="21">
        <v>2.1921149235000001</v>
      </c>
      <c r="V82" s="22">
        <v>44136</v>
      </c>
      <c r="W82" s="21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ht="15" x14ac:dyDescent="0.3">
      <c r="A83" s="22">
        <v>44166</v>
      </c>
      <c r="B83" s="32">
        <v>260.47399999999999</v>
      </c>
      <c r="C83" s="21">
        <v>60</v>
      </c>
      <c r="D83" s="21">
        <f t="shared" si="0"/>
        <v>1.3620054947193101</v>
      </c>
      <c r="E83" s="21">
        <v>60</v>
      </c>
      <c r="F83" s="21">
        <v>60</v>
      </c>
      <c r="G83" s="21">
        <v>1.362005495</v>
      </c>
      <c r="H83" s="21">
        <v>2.5431407042999998</v>
      </c>
      <c r="I83" t="s">
        <v>405</v>
      </c>
      <c r="V83" s="22">
        <v>44166</v>
      </c>
      <c r="W83" s="21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ht="15" x14ac:dyDescent="0.3">
      <c r="A84" s="22">
        <v>44197</v>
      </c>
      <c r="B84" s="32">
        <v>261.58199999999999</v>
      </c>
      <c r="C84" s="21">
        <v>61</v>
      </c>
      <c r="D84" s="21">
        <f t="shared" si="0"/>
        <v>1.399769741560094</v>
      </c>
      <c r="E84" s="21">
        <v>61</v>
      </c>
      <c r="F84" s="21">
        <v>61</v>
      </c>
      <c r="G84" s="21">
        <v>1.3997697419999999</v>
      </c>
      <c r="H84" s="21">
        <v>2.8941664852</v>
      </c>
      <c r="I84" t="s">
        <v>407</v>
      </c>
      <c r="J84" t="s">
        <v>408</v>
      </c>
      <c r="K84" t="s">
        <v>409</v>
      </c>
      <c r="L84" t="s">
        <v>410</v>
      </c>
      <c r="V84" s="22">
        <v>44197</v>
      </c>
      <c r="W84" s="21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ht="15" x14ac:dyDescent="0.3">
      <c r="A85" s="22">
        <v>44228</v>
      </c>
      <c r="B85" s="32">
        <v>263.01400000000001</v>
      </c>
      <c r="C85" s="21">
        <v>62</v>
      </c>
      <c r="D85" s="21">
        <f t="shared" si="0"/>
        <v>1.6762152173745015</v>
      </c>
      <c r="E85" s="21">
        <v>62</v>
      </c>
      <c r="F85" s="21">
        <v>62</v>
      </c>
      <c r="G85" s="21">
        <v>1.676215217</v>
      </c>
      <c r="H85" s="21">
        <v>3.2451922660000001</v>
      </c>
      <c r="I85" t="s">
        <v>411</v>
      </c>
      <c r="J85">
        <v>19</v>
      </c>
      <c r="K85">
        <v>501.5711048485</v>
      </c>
      <c r="L85">
        <v>26.398479202600001</v>
      </c>
      <c r="V85" s="22">
        <v>44228</v>
      </c>
      <c r="W85" s="21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ht="15" x14ac:dyDescent="0.3">
      <c r="A86" s="22">
        <v>44256</v>
      </c>
      <c r="B86" s="32">
        <v>264.87700000000001</v>
      </c>
      <c r="C86" s="21">
        <v>63</v>
      </c>
      <c r="D86" s="21">
        <f t="shared" si="0"/>
        <v>2.6197625089591847</v>
      </c>
      <c r="E86" s="21">
        <v>63</v>
      </c>
      <c r="F86" s="21">
        <v>63</v>
      </c>
      <c r="G86" s="21">
        <v>2.6197625090000001</v>
      </c>
      <c r="H86" s="21">
        <v>3.5962180467999998</v>
      </c>
      <c r="I86" t="s">
        <v>412</v>
      </c>
      <c r="J86">
        <v>87</v>
      </c>
      <c r="K86">
        <v>19.500210238800001</v>
      </c>
      <c r="L86">
        <v>0.22414034760000001</v>
      </c>
      <c r="V86" s="22">
        <v>44256</v>
      </c>
      <c r="W86" s="21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ht="15" x14ac:dyDescent="0.3">
      <c r="A87" s="22">
        <v>44287</v>
      </c>
      <c r="B87" s="32">
        <v>267.05399999999997</v>
      </c>
      <c r="C87" s="21">
        <v>64</v>
      </c>
      <c r="D87" s="21">
        <f t="shared" si="0"/>
        <v>4.159694838702114</v>
      </c>
      <c r="E87" s="21">
        <v>64</v>
      </c>
      <c r="F87" s="21">
        <v>64</v>
      </c>
      <c r="G87" s="21">
        <v>4.1596948390000001</v>
      </c>
      <c r="H87" s="21">
        <v>3.9472438275999999</v>
      </c>
      <c r="I87" t="s">
        <v>413</v>
      </c>
      <c r="J87">
        <v>106</v>
      </c>
      <c r="K87">
        <v>521.07131508730004</v>
      </c>
      <c r="V87" s="22">
        <v>44287</v>
      </c>
      <c r="W87" s="21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ht="15" x14ac:dyDescent="0.3">
      <c r="A88" s="22">
        <v>44317</v>
      </c>
      <c r="B88" s="32">
        <v>269.19499999999999</v>
      </c>
      <c r="C88" s="21">
        <v>65</v>
      </c>
      <c r="D88" s="21">
        <f t="shared" si="0"/>
        <v>4.9927065375944784</v>
      </c>
      <c r="E88" s="21">
        <v>65</v>
      </c>
      <c r="F88" s="21">
        <v>65</v>
      </c>
      <c r="G88" s="21">
        <v>4.9927065380000002</v>
      </c>
      <c r="H88" s="21">
        <v>4.2982696084000001</v>
      </c>
      <c r="I88" t="s">
        <v>743</v>
      </c>
      <c r="V88" s="22">
        <v>44317</v>
      </c>
      <c r="W88" s="21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ht="15" x14ac:dyDescent="0.3">
      <c r="A89" s="22">
        <v>44348</v>
      </c>
      <c r="B89" s="32">
        <v>271.69600000000003</v>
      </c>
      <c r="C89" s="21">
        <v>66</v>
      </c>
      <c r="D89" s="21">
        <f t="shared" ref="D89:D125" si="1">100*(B89-B77)/B77</f>
        <v>5.3914514133213345</v>
      </c>
      <c r="E89" s="21">
        <v>66</v>
      </c>
      <c r="F89" s="21">
        <v>66</v>
      </c>
      <c r="G89" s="21">
        <v>5.3914514130000004</v>
      </c>
      <c r="H89" s="21">
        <v>4.6492953891999997</v>
      </c>
      <c r="V89" s="22">
        <v>44348</v>
      </c>
      <c r="W89" s="21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ht="15" x14ac:dyDescent="0.3">
      <c r="A90" s="22">
        <v>44378</v>
      </c>
      <c r="B90" s="32">
        <v>273.00299999999999</v>
      </c>
      <c r="C90" s="21">
        <v>67</v>
      </c>
      <c r="D90" s="21">
        <f t="shared" si="1"/>
        <v>5.3654752393854084</v>
      </c>
      <c r="E90" s="21">
        <v>67</v>
      </c>
      <c r="F90" s="21">
        <v>67</v>
      </c>
      <c r="G90" s="21">
        <v>5.3654752390000002</v>
      </c>
      <c r="H90" s="21">
        <v>5.0003211700000003</v>
      </c>
      <c r="K90">
        <f>1-(K86/K87)</f>
        <v>0.96257669598347984</v>
      </c>
      <c r="V90" s="22">
        <v>44378</v>
      </c>
      <c r="W90" s="21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ht="15" x14ac:dyDescent="0.3">
      <c r="A91" s="22">
        <v>44409</v>
      </c>
      <c r="B91" s="32">
        <v>273.56700000000001</v>
      </c>
      <c r="C91" s="21">
        <v>68</v>
      </c>
      <c r="D91" s="21">
        <f t="shared" si="1"/>
        <v>5.2512715548749993</v>
      </c>
      <c r="E91" s="21">
        <v>68</v>
      </c>
      <c r="F91" s="21">
        <v>68</v>
      </c>
      <c r="G91" s="21">
        <v>5.2512715549999998</v>
      </c>
      <c r="H91" s="21">
        <v>5.3513469509</v>
      </c>
      <c r="V91" s="22">
        <v>44409</v>
      </c>
      <c r="W91" s="2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s="20" t="s">
        <v>745</v>
      </c>
    </row>
    <row r="92" spans="1:29" ht="15" x14ac:dyDescent="0.3">
      <c r="A92" s="22">
        <v>44440</v>
      </c>
      <c r="B92" s="32">
        <v>274.31</v>
      </c>
      <c r="C92" s="21">
        <v>69</v>
      </c>
      <c r="D92" s="21">
        <f t="shared" si="1"/>
        <v>5.3903488550791572</v>
      </c>
      <c r="E92" s="21">
        <v>69</v>
      </c>
      <c r="F92" s="21">
        <v>69</v>
      </c>
      <c r="G92" s="21">
        <v>5.3903488550000001</v>
      </c>
      <c r="H92" s="21">
        <v>5.7023727316999997</v>
      </c>
      <c r="V92" s="22">
        <v>44440</v>
      </c>
      <c r="W92" s="21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s="20" t="s">
        <v>746</v>
      </c>
    </row>
    <row r="93" spans="1:29" ht="15" x14ac:dyDescent="0.3">
      <c r="A93" s="22">
        <v>44470</v>
      </c>
      <c r="B93" s="32">
        <v>276.589</v>
      </c>
      <c r="C93" s="21">
        <v>70</v>
      </c>
      <c r="D93" s="21">
        <f t="shared" si="1"/>
        <v>6.221868903328887</v>
      </c>
      <c r="E93" s="21">
        <v>70</v>
      </c>
      <c r="F93" s="21">
        <v>70</v>
      </c>
      <c r="G93" s="21">
        <v>6.2218689029999998</v>
      </c>
      <c r="H93" s="21">
        <v>6.0533985125000003</v>
      </c>
      <c r="V93" s="22">
        <v>44470</v>
      </c>
      <c r="W93" s="21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s="20" t="s">
        <v>777</v>
      </c>
    </row>
    <row r="94" spans="1:29" ht="15" x14ac:dyDescent="0.3">
      <c r="A94" s="22">
        <v>44501</v>
      </c>
      <c r="B94" s="32">
        <v>277.94799999999998</v>
      </c>
      <c r="C94" s="21">
        <v>71</v>
      </c>
      <c r="D94" s="21">
        <f t="shared" si="1"/>
        <v>6.8090028398064764</v>
      </c>
      <c r="E94" s="21">
        <v>71</v>
      </c>
      <c r="F94" s="21">
        <v>71</v>
      </c>
      <c r="G94" s="21">
        <v>6.8090028399999998</v>
      </c>
      <c r="H94" s="21">
        <v>6.4044242933</v>
      </c>
      <c r="V94" s="22">
        <v>44501</v>
      </c>
      <c r="W94" s="21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s="20" t="s">
        <v>739</v>
      </c>
    </row>
    <row r="95" spans="1:29" ht="15" x14ac:dyDescent="0.3">
      <c r="A95" s="22">
        <v>44531</v>
      </c>
      <c r="B95" s="32">
        <v>278.80200000000002</v>
      </c>
      <c r="C95" s="21">
        <v>72</v>
      </c>
      <c r="D95" s="21">
        <f t="shared" si="1"/>
        <v>7.0364028655451341</v>
      </c>
      <c r="E95" s="21">
        <v>72</v>
      </c>
      <c r="F95" s="21">
        <v>72</v>
      </c>
      <c r="G95" s="21">
        <v>7.0364028660000004</v>
      </c>
      <c r="H95" s="21">
        <v>6.7554500740999996</v>
      </c>
      <c r="V95" s="22">
        <v>44531</v>
      </c>
      <c r="W95" s="21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s="20" t="s">
        <v>740</v>
      </c>
    </row>
    <row r="96" spans="1:29" ht="15" x14ac:dyDescent="0.3">
      <c r="A96" s="22">
        <v>44562</v>
      </c>
      <c r="B96" s="32">
        <v>281.14800000000002</v>
      </c>
      <c r="C96" s="21">
        <v>73</v>
      </c>
      <c r="D96" s="21">
        <f t="shared" si="1"/>
        <v>7.4798724682891145</v>
      </c>
      <c r="E96" s="21">
        <v>73</v>
      </c>
      <c r="F96" s="21">
        <v>73</v>
      </c>
      <c r="G96" s="21">
        <v>7.4798724679999999</v>
      </c>
      <c r="H96" s="21">
        <v>7.1064758549000002</v>
      </c>
      <c r="V96" s="22">
        <v>44562</v>
      </c>
      <c r="W96" s="21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28" ht="15" x14ac:dyDescent="0.3">
      <c r="A97" s="22">
        <v>44593</v>
      </c>
      <c r="B97" s="32">
        <v>283.71600000000001</v>
      </c>
      <c r="C97" s="21">
        <v>74</v>
      </c>
      <c r="D97" s="21">
        <f t="shared" si="1"/>
        <v>7.8710638977392833</v>
      </c>
      <c r="E97" s="21">
        <v>74</v>
      </c>
      <c r="F97" s="21">
        <v>74</v>
      </c>
      <c r="G97" s="21">
        <v>7.8710638980000001</v>
      </c>
      <c r="H97" s="21">
        <v>7.4575016357999999</v>
      </c>
      <c r="V97" s="22">
        <v>44593</v>
      </c>
      <c r="W97" s="21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</row>
    <row r="98" spans="1:28" ht="15" x14ac:dyDescent="0.3">
      <c r="A98" s="22">
        <v>44621</v>
      </c>
      <c r="B98" s="32">
        <v>287.50400000000002</v>
      </c>
      <c r="C98" s="21">
        <v>75</v>
      </c>
      <c r="D98" s="21">
        <f t="shared" si="1"/>
        <v>8.542455554842439</v>
      </c>
      <c r="E98" s="21">
        <v>75</v>
      </c>
      <c r="F98" s="21">
        <v>75</v>
      </c>
      <c r="G98" s="21">
        <v>8.5424555550000001</v>
      </c>
      <c r="H98" s="21">
        <v>7.8085274165999996</v>
      </c>
      <c r="V98" s="22">
        <v>44621</v>
      </c>
      <c r="W98" s="21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</row>
    <row r="99" spans="1:28" ht="15" x14ac:dyDescent="0.3">
      <c r="A99" s="22">
        <v>44652</v>
      </c>
      <c r="B99" s="32">
        <v>289.10899999999998</v>
      </c>
      <c r="C99" s="21">
        <v>76</v>
      </c>
      <c r="D99" s="21">
        <f t="shared" si="1"/>
        <v>8.2586293408823721</v>
      </c>
      <c r="E99" s="21">
        <v>76</v>
      </c>
      <c r="F99" s="21">
        <v>76</v>
      </c>
      <c r="G99" s="21">
        <v>8.2586293410000007</v>
      </c>
      <c r="H99" s="21">
        <v>8.1595531973999993</v>
      </c>
      <c r="V99" s="22">
        <v>44652</v>
      </c>
      <c r="W99" s="21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</row>
    <row r="100" spans="1:28" ht="15" x14ac:dyDescent="0.3">
      <c r="A100" s="22">
        <v>44682</v>
      </c>
      <c r="B100" s="32">
        <v>292.29599999999999</v>
      </c>
      <c r="C100" s="21">
        <v>77</v>
      </c>
      <c r="D100" s="21">
        <f t="shared" si="1"/>
        <v>8.5815115436765161</v>
      </c>
      <c r="E100" s="21">
        <v>77</v>
      </c>
      <c r="F100" s="21">
        <v>77</v>
      </c>
      <c r="G100" s="21">
        <v>8.5815115439999996</v>
      </c>
      <c r="H100" s="21">
        <v>8.5105789781999999</v>
      </c>
      <c r="V100" s="22">
        <v>44682</v>
      </c>
      <c r="W100" s="21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</row>
    <row r="101" spans="1:28" ht="15" x14ac:dyDescent="0.3">
      <c r="A101" s="22">
        <v>44713</v>
      </c>
      <c r="B101" s="32">
        <v>296.31099999999998</v>
      </c>
      <c r="C101" s="21">
        <v>78</v>
      </c>
      <c r="D101" s="21">
        <f t="shared" si="1"/>
        <v>9.0597579647841524</v>
      </c>
      <c r="E101" s="21">
        <v>78</v>
      </c>
      <c r="F101" s="21">
        <v>78</v>
      </c>
      <c r="G101" s="21">
        <v>9.0597579649999993</v>
      </c>
      <c r="H101" s="21">
        <v>8.8616047590000004</v>
      </c>
      <c r="V101" s="22">
        <v>44713</v>
      </c>
      <c r="W101" s="2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28" ht="15" x14ac:dyDescent="0.3">
      <c r="A102" s="22">
        <v>44743</v>
      </c>
      <c r="B102" s="32">
        <v>296.27600000000001</v>
      </c>
      <c r="C102" s="21">
        <v>79</v>
      </c>
      <c r="D102" s="21">
        <f t="shared" si="1"/>
        <v>8.5248147456255161</v>
      </c>
      <c r="E102" s="21">
        <v>79</v>
      </c>
      <c r="F102" s="21">
        <v>79</v>
      </c>
      <c r="G102" s="21">
        <v>8.5248147460000006</v>
      </c>
      <c r="H102" s="21">
        <v>9.2126305397999992</v>
      </c>
      <c r="V102" s="22">
        <v>44743</v>
      </c>
      <c r="W102" s="21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</row>
    <row r="103" spans="1:28" ht="15" x14ac:dyDescent="0.3">
      <c r="A103" s="22">
        <v>44774</v>
      </c>
      <c r="B103" s="32">
        <v>296.17099999999999</v>
      </c>
      <c r="C103" s="21">
        <v>80</v>
      </c>
      <c r="D103" s="21">
        <f t="shared" si="1"/>
        <v>8.2626925031162344</v>
      </c>
      <c r="E103" s="21">
        <v>80</v>
      </c>
      <c r="F103" s="21">
        <v>80</v>
      </c>
      <c r="G103" s="21">
        <v>8.2626925030000002</v>
      </c>
      <c r="H103" s="21">
        <v>8.5430225628999992</v>
      </c>
      <c r="V103" s="22">
        <v>44774</v>
      </c>
      <c r="W103" s="21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28" ht="15" x14ac:dyDescent="0.3">
      <c r="A104" s="22">
        <v>44805</v>
      </c>
      <c r="B104" s="32">
        <v>296.80799999999999</v>
      </c>
      <c r="C104" s="21">
        <v>81</v>
      </c>
      <c r="D104" s="21">
        <f t="shared" si="1"/>
        <v>8.2016696438336165</v>
      </c>
      <c r="E104" s="21">
        <v>81</v>
      </c>
      <c r="F104" s="21">
        <v>81</v>
      </c>
      <c r="G104" s="21">
        <v>8.2016696440000008</v>
      </c>
      <c r="H104" s="21">
        <v>8.0708659365000006</v>
      </c>
      <c r="V104" s="22">
        <v>44805</v>
      </c>
      <c r="W104" s="21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</row>
    <row r="105" spans="1:28" ht="15" x14ac:dyDescent="0.3">
      <c r="A105" s="22">
        <v>44835</v>
      </c>
      <c r="B105" s="32">
        <v>298.012</v>
      </c>
      <c r="C105" s="21">
        <v>82</v>
      </c>
      <c r="D105" s="21">
        <f t="shared" si="1"/>
        <v>7.7454273308049135</v>
      </c>
      <c r="E105" s="21">
        <v>82</v>
      </c>
      <c r="F105" s="21">
        <v>82</v>
      </c>
      <c r="G105" s="21">
        <v>7.7454273310000001</v>
      </c>
      <c r="H105" s="21">
        <v>7.5987093102000003</v>
      </c>
      <c r="V105" s="22">
        <v>44835</v>
      </c>
      <c r="W105" s="21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28" ht="15" x14ac:dyDescent="0.3">
      <c r="A106" s="22">
        <v>44866</v>
      </c>
      <c r="B106" s="32">
        <v>297.71100000000001</v>
      </c>
      <c r="C106" s="21">
        <v>83</v>
      </c>
      <c r="D106" s="21">
        <f t="shared" si="1"/>
        <v>7.110322794191732</v>
      </c>
      <c r="E106" s="21">
        <v>83</v>
      </c>
      <c r="F106" s="21">
        <v>83</v>
      </c>
      <c r="G106" s="21">
        <v>7.110322794</v>
      </c>
      <c r="H106" s="21">
        <v>7.1265526838</v>
      </c>
      <c r="V106" s="22">
        <v>44866</v>
      </c>
      <c r="W106" s="21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8" ht="15" x14ac:dyDescent="0.3">
      <c r="A107" s="22">
        <v>44896</v>
      </c>
      <c r="B107" s="32">
        <v>296.79700000000003</v>
      </c>
      <c r="C107" s="21">
        <v>84</v>
      </c>
      <c r="D107" s="21">
        <f t="shared" si="1"/>
        <v>6.4544013314108231</v>
      </c>
      <c r="E107" s="21">
        <v>84</v>
      </c>
      <c r="F107" s="21">
        <v>84</v>
      </c>
      <c r="G107" s="21">
        <v>6.4544013309999997</v>
      </c>
      <c r="H107" s="21">
        <v>6.6543960574999996</v>
      </c>
      <c r="V107" s="22">
        <v>44896</v>
      </c>
      <c r="W107" s="21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28" ht="15" x14ac:dyDescent="0.3">
      <c r="A108" s="22">
        <v>44927</v>
      </c>
      <c r="B108" s="32">
        <v>299.17</v>
      </c>
      <c r="C108" s="21">
        <v>85</v>
      </c>
      <c r="D108" s="21">
        <f t="shared" si="1"/>
        <v>6.4101469688562576</v>
      </c>
      <c r="E108" s="21">
        <v>85</v>
      </c>
      <c r="F108" s="21">
        <v>85</v>
      </c>
      <c r="G108" s="21">
        <v>6.4101469690000004</v>
      </c>
      <c r="H108" s="21">
        <v>6.1822394311000002</v>
      </c>
      <c r="V108" s="22">
        <v>44927</v>
      </c>
      <c r="W108" s="21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28" ht="15" x14ac:dyDescent="0.3">
      <c r="A109" s="22">
        <v>44958</v>
      </c>
      <c r="B109" s="32">
        <v>300.83999999999997</v>
      </c>
      <c r="C109" s="21">
        <v>86</v>
      </c>
      <c r="D109" s="21">
        <f t="shared" si="1"/>
        <v>6.0356130778665875</v>
      </c>
      <c r="E109" s="21">
        <v>86</v>
      </c>
      <c r="F109" s="21">
        <v>86</v>
      </c>
      <c r="G109" s="21">
        <v>6.0356130779999999</v>
      </c>
      <c r="H109" s="21">
        <v>5.7100828047999999</v>
      </c>
      <c r="V109" s="22">
        <v>44958</v>
      </c>
      <c r="W109" s="21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28" ht="15" x14ac:dyDescent="0.3">
      <c r="A110" s="22">
        <v>44986</v>
      </c>
      <c r="B110" s="32">
        <v>301.83600000000001</v>
      </c>
      <c r="C110" s="21">
        <v>87</v>
      </c>
      <c r="D110" s="21">
        <f t="shared" si="1"/>
        <v>4.9849741220991683</v>
      </c>
      <c r="E110" s="21">
        <v>87</v>
      </c>
      <c r="F110" s="21">
        <v>87</v>
      </c>
      <c r="G110" s="21">
        <v>4.9849741219999997</v>
      </c>
      <c r="H110" s="21">
        <v>5.2379261784000004</v>
      </c>
      <c r="V110" s="22">
        <v>44986</v>
      </c>
      <c r="W110" s="21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28" ht="15" x14ac:dyDescent="0.3">
      <c r="A111" s="22">
        <v>45017</v>
      </c>
      <c r="B111" s="32">
        <v>303.363</v>
      </c>
      <c r="C111" s="21">
        <v>88</v>
      </c>
      <c r="D111" s="21">
        <f t="shared" si="1"/>
        <v>4.9303203981889254</v>
      </c>
      <c r="E111" s="21">
        <v>88</v>
      </c>
      <c r="F111" s="21">
        <v>88</v>
      </c>
      <c r="G111" s="21">
        <v>4.9303203980000001</v>
      </c>
      <c r="H111" s="21">
        <v>4.7657695521000001</v>
      </c>
      <c r="V111" s="22">
        <v>45017</v>
      </c>
      <c r="W111" s="2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28" ht="15" x14ac:dyDescent="0.3">
      <c r="A112" s="22">
        <v>45047</v>
      </c>
      <c r="B112" s="32">
        <v>304.12700000000001</v>
      </c>
      <c r="C112" s="21">
        <v>89</v>
      </c>
      <c r="D112" s="21">
        <f t="shared" si="1"/>
        <v>4.0476092727919699</v>
      </c>
      <c r="E112" s="21">
        <v>89</v>
      </c>
      <c r="F112" s="21">
        <v>89</v>
      </c>
      <c r="G112" s="21">
        <v>4.047609273</v>
      </c>
      <c r="H112" s="21">
        <v>4.2936129256999997</v>
      </c>
      <c r="V112" s="22">
        <v>45047</v>
      </c>
      <c r="W112" s="21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ht="15" x14ac:dyDescent="0.3">
      <c r="A113" s="22">
        <v>45078</v>
      </c>
      <c r="B113" s="32">
        <v>305.10899999999998</v>
      </c>
      <c r="C113" s="21">
        <v>90</v>
      </c>
      <c r="D113" s="21">
        <f t="shared" si="1"/>
        <v>2.9691776545588935</v>
      </c>
      <c r="E113" s="21">
        <v>90</v>
      </c>
      <c r="F113" s="21">
        <v>90</v>
      </c>
      <c r="G113" s="21">
        <v>2.9691776550000002</v>
      </c>
      <c r="H113" s="21">
        <v>3.3238037488000001</v>
      </c>
      <c r="V113" s="14">
        <v>45078</v>
      </c>
      <c r="W113" s="21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ht="15" x14ac:dyDescent="0.3">
      <c r="A114" s="22">
        <v>45108</v>
      </c>
      <c r="B114" s="32">
        <v>305.69099999999997</v>
      </c>
      <c r="C114" s="21">
        <v>91</v>
      </c>
      <c r="D114" s="21">
        <f t="shared" si="1"/>
        <v>3.1777801779421768</v>
      </c>
      <c r="E114" s="21">
        <v>91</v>
      </c>
      <c r="F114" s="21">
        <v>91</v>
      </c>
      <c r="G114" s="21">
        <v>3.1777801779999999</v>
      </c>
      <c r="H114" s="21">
        <v>3.3119184346999999</v>
      </c>
      <c r="V114" s="22">
        <v>45108</v>
      </c>
      <c r="W114" s="21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ht="15" x14ac:dyDescent="0.3">
      <c r="A115" s="22">
        <v>45139</v>
      </c>
      <c r="B115" s="32">
        <v>307.02600000000001</v>
      </c>
      <c r="C115" s="21">
        <v>92</v>
      </c>
      <c r="D115" s="21">
        <f t="shared" si="1"/>
        <v>3.665112384399559</v>
      </c>
      <c r="E115" s="21">
        <v>92</v>
      </c>
      <c r="F115" s="21">
        <v>92</v>
      </c>
      <c r="G115" s="21">
        <v>3.6651123839999999</v>
      </c>
      <c r="H115" s="21">
        <v>3.3000331206000002</v>
      </c>
      <c r="V115" s="22">
        <v>45139</v>
      </c>
      <c r="W115" s="21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ht="15" x14ac:dyDescent="0.3">
      <c r="A116" s="22">
        <v>45170</v>
      </c>
      <c r="B116" s="32">
        <v>307.78899999999999</v>
      </c>
      <c r="C116" s="21">
        <v>93</v>
      </c>
      <c r="D116" s="21">
        <f t="shared" si="1"/>
        <v>3.6996981213444364</v>
      </c>
      <c r="E116" s="21">
        <v>93</v>
      </c>
      <c r="F116" s="21">
        <v>93</v>
      </c>
      <c r="G116" s="21">
        <v>3.699698121</v>
      </c>
      <c r="H116" s="21">
        <v>3.2881478065</v>
      </c>
      <c r="V116" s="22">
        <v>45170</v>
      </c>
      <c r="W116" s="21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ht="15" x14ac:dyDescent="0.3">
      <c r="A117" s="22">
        <v>45200</v>
      </c>
      <c r="B117" s="32">
        <v>307.67099999999999</v>
      </c>
      <c r="C117" s="21">
        <v>94</v>
      </c>
      <c r="D117" s="21">
        <f t="shared" si="1"/>
        <v>3.2411446518932094</v>
      </c>
      <c r="E117" s="21">
        <v>94</v>
      </c>
      <c r="F117" s="21">
        <v>94</v>
      </c>
      <c r="G117" s="21">
        <v>3.241144652</v>
      </c>
      <c r="H117" s="21">
        <v>3.2762624923999999</v>
      </c>
      <c r="V117" s="22">
        <v>45200</v>
      </c>
      <c r="W117" s="21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ht="15" x14ac:dyDescent="0.3">
      <c r="A118" s="22">
        <v>45231</v>
      </c>
      <c r="B118" s="32">
        <v>307.05099999999999</v>
      </c>
      <c r="C118" s="21">
        <v>95</v>
      </c>
      <c r="D118" s="21">
        <f t="shared" si="1"/>
        <v>3.1372707088417875</v>
      </c>
      <c r="E118" s="21">
        <v>95</v>
      </c>
      <c r="F118" s="21">
        <v>95</v>
      </c>
      <c r="G118" s="21">
        <v>3.137270709</v>
      </c>
      <c r="H118" s="21">
        <v>3.2643771784000002</v>
      </c>
      <c r="V118" s="22">
        <v>45231</v>
      </c>
      <c r="W118" s="21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ht="15" x14ac:dyDescent="0.3">
      <c r="A119" s="22">
        <v>45261</v>
      </c>
      <c r="B119" s="32">
        <v>306.74599999999998</v>
      </c>
      <c r="C119" s="21">
        <v>96</v>
      </c>
      <c r="D119" s="21">
        <f t="shared" si="1"/>
        <v>3.3521228314302216</v>
      </c>
      <c r="E119" s="21">
        <v>96</v>
      </c>
      <c r="F119" s="21">
        <v>96</v>
      </c>
      <c r="G119" s="21">
        <v>3.352122831</v>
      </c>
      <c r="H119" s="21">
        <v>3.2524918643</v>
      </c>
      <c r="V119" s="22">
        <v>45261</v>
      </c>
      <c r="W119" s="21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ht="15" x14ac:dyDescent="0.3">
      <c r="A120" s="22">
        <v>45292</v>
      </c>
      <c r="B120" s="32">
        <v>308.41699999999997</v>
      </c>
      <c r="C120" s="21">
        <v>97</v>
      </c>
      <c r="D120" s="21">
        <f t="shared" si="1"/>
        <v>3.0908847812280498</v>
      </c>
      <c r="E120" s="21">
        <v>97</v>
      </c>
      <c r="F120" s="21">
        <v>97</v>
      </c>
      <c r="G120" s="21">
        <v>3.0908847810000002</v>
      </c>
      <c r="H120" s="21">
        <v>3.2406065501999999</v>
      </c>
      <c r="V120" s="22">
        <v>45292</v>
      </c>
      <c r="W120" s="21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ht="15" x14ac:dyDescent="0.3">
      <c r="A121" s="22">
        <v>45323</v>
      </c>
      <c r="B121" s="32">
        <v>310.32600000000002</v>
      </c>
      <c r="C121" s="21">
        <v>98</v>
      </c>
      <c r="D121" s="21">
        <f t="shared" si="1"/>
        <v>3.1531711208616033</v>
      </c>
      <c r="E121" s="21">
        <v>98</v>
      </c>
      <c r="F121" s="21">
        <v>98</v>
      </c>
      <c r="G121" s="21">
        <v>3.1531711210000002</v>
      </c>
      <c r="H121" s="21">
        <v>3.2287212361000002</v>
      </c>
      <c r="V121" s="22">
        <v>45323</v>
      </c>
      <c r="W121" s="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ht="15" x14ac:dyDescent="0.3">
      <c r="A122" s="22">
        <v>45352</v>
      </c>
      <c r="B122" s="32">
        <v>312.33199999999999</v>
      </c>
      <c r="C122" s="21">
        <v>99</v>
      </c>
      <c r="D122" s="21">
        <f t="shared" si="1"/>
        <v>3.4773850700380273</v>
      </c>
      <c r="E122" s="21">
        <v>99</v>
      </c>
      <c r="F122" s="21">
        <v>99</v>
      </c>
      <c r="G122" s="21">
        <v>3.47738507</v>
      </c>
      <c r="H122" s="21">
        <v>3.4068099806999999</v>
      </c>
      <c r="V122" s="16">
        <v>45352</v>
      </c>
      <c r="W122" s="21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3.4068099806999999</v>
      </c>
    </row>
    <row r="123" spans="1:28" ht="15" x14ac:dyDescent="0.3">
      <c r="A123" s="22">
        <v>45383</v>
      </c>
      <c r="B123" s="32">
        <v>313.548</v>
      </c>
      <c r="C123" s="21">
        <v>100</v>
      </c>
      <c r="D123" s="21">
        <f t="shared" si="1"/>
        <v>3.357363950119165</v>
      </c>
      <c r="E123" s="21">
        <v>100</v>
      </c>
      <c r="F123" s="21">
        <v>100</v>
      </c>
      <c r="G123" s="21">
        <v>3.3573639499999999</v>
      </c>
      <c r="H123" s="21">
        <v>3.2853457358</v>
      </c>
      <c r="V123" s="22">
        <v>45383</v>
      </c>
      <c r="W123" s="21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3.2853457358</v>
      </c>
    </row>
    <row r="124" spans="1:28" ht="15" x14ac:dyDescent="0.3">
      <c r="A124" s="22">
        <v>45413</v>
      </c>
      <c r="B124" s="32">
        <v>314.06900000000002</v>
      </c>
      <c r="C124" s="21">
        <v>101</v>
      </c>
      <c r="D124" s="21">
        <f t="shared" si="1"/>
        <v>3.2690290569400307</v>
      </c>
      <c r="E124" s="21">
        <v>101</v>
      </c>
      <c r="F124" s="21">
        <v>101</v>
      </c>
      <c r="G124" s="21">
        <v>3.269029057</v>
      </c>
      <c r="H124" s="21">
        <v>3.1638814909000001</v>
      </c>
      <c r="V124" s="22">
        <v>45413</v>
      </c>
      <c r="W124" s="21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3.1638814909000001</v>
      </c>
    </row>
    <row r="125" spans="1:28" ht="15" x14ac:dyDescent="0.3">
      <c r="A125" s="22">
        <v>45444</v>
      </c>
      <c r="B125" s="32">
        <v>314.17500000000001</v>
      </c>
      <c r="C125" s="21">
        <v>102</v>
      </c>
      <c r="D125" s="21">
        <f t="shared" si="1"/>
        <v>2.9713971072633161</v>
      </c>
      <c r="E125" s="21">
        <v>102</v>
      </c>
      <c r="F125" s="21">
        <v>102</v>
      </c>
      <c r="G125" s="21">
        <v>2.971397107</v>
      </c>
      <c r="H125" s="21">
        <v>3.0424172459999999</v>
      </c>
      <c r="V125" s="22">
        <v>45444</v>
      </c>
      <c r="W125" s="21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3.0424172459999999</v>
      </c>
    </row>
    <row r="126" spans="1:28" ht="15" x14ac:dyDescent="0.3">
      <c r="A126" s="22">
        <v>45474</v>
      </c>
      <c r="B126" s="32">
        <v>314.54000000000002</v>
      </c>
      <c r="C126" s="21">
        <v>103</v>
      </c>
      <c r="D126" s="21">
        <f>100*(B126-B114)/B114</f>
        <v>2.8947531984913022</v>
      </c>
      <c r="E126" s="21">
        <v>103</v>
      </c>
      <c r="F126" s="21">
        <v>103</v>
      </c>
      <c r="G126" s="21">
        <v>2.8947531980000001</v>
      </c>
      <c r="H126" s="21">
        <v>2.9209530011</v>
      </c>
      <c r="V126" s="22">
        <v>45474</v>
      </c>
      <c r="W126" s="21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2.9209530011</v>
      </c>
    </row>
    <row r="127" spans="1:28" ht="15" x14ac:dyDescent="0.3">
      <c r="A127" s="22">
        <v>45505</v>
      </c>
      <c r="B127" s="32">
        <v>314.79599999999999</v>
      </c>
      <c r="C127" s="21">
        <v>104</v>
      </c>
      <c r="D127" s="21">
        <f>100*(B127-B115)/B115</f>
        <v>2.5307302964569716</v>
      </c>
      <c r="E127" s="21">
        <v>104</v>
      </c>
      <c r="F127" s="21">
        <v>104</v>
      </c>
      <c r="G127" s="21">
        <v>2.5307302960000002</v>
      </c>
      <c r="H127" s="21">
        <v>2.7994887562000002</v>
      </c>
      <c r="V127" s="22">
        <v>45505</v>
      </c>
      <c r="W127" s="21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2.7994887562000002</v>
      </c>
    </row>
    <row r="128" spans="1:28" ht="15" x14ac:dyDescent="0.3">
      <c r="A128" s="22">
        <v>45536</v>
      </c>
      <c r="B128" s="32">
        <v>315.30099999999999</v>
      </c>
      <c r="C128" s="21">
        <v>105</v>
      </c>
      <c r="D128" s="21">
        <f>100*(B128-B116)/B116</f>
        <v>2.4406330310699866</v>
      </c>
      <c r="E128" s="21">
        <v>105</v>
      </c>
      <c r="F128" s="21">
        <v>105</v>
      </c>
      <c r="G128" s="21">
        <v>2.440633031</v>
      </c>
      <c r="H128" s="21">
        <v>2.6780245112999999</v>
      </c>
      <c r="V128" s="22">
        <v>45536</v>
      </c>
      <c r="W128" s="21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2.6780245112999999</v>
      </c>
    </row>
    <row r="129" spans="1:29" ht="15" x14ac:dyDescent="0.3">
      <c r="A129" s="22">
        <v>45566</v>
      </c>
      <c r="B129" s="32">
        <v>315.66399999999999</v>
      </c>
      <c r="C129" s="21">
        <v>106</v>
      </c>
      <c r="D129" s="21">
        <f>100*(B129-B117)/B117</f>
        <v>2.5979049049146639</v>
      </c>
      <c r="E129" s="21">
        <v>106</v>
      </c>
      <c r="F129" s="21">
        <v>106</v>
      </c>
      <c r="G129" s="21">
        <v>2.597904905</v>
      </c>
      <c r="H129" s="21">
        <v>2.5565602664</v>
      </c>
      <c r="V129" s="22">
        <v>45566</v>
      </c>
      <c r="W129" s="21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2.5565602664</v>
      </c>
      <c r="AC129">
        <f>RSQ($AA$122:AA129,$Z$122:Z129)</f>
        <v>0.91221295183512052</v>
      </c>
    </row>
    <row r="130" spans="1:29" ht="15" x14ac:dyDescent="0.3">
      <c r="A130" s="22">
        <v>45597</v>
      </c>
      <c r="B130" s="32">
        <v>315.49299999999999</v>
      </c>
      <c r="C130" s="21">
        <v>107</v>
      </c>
      <c r="D130" s="21">
        <f>100*(B130-B118)/B118</f>
        <v>2.7493803960905541</v>
      </c>
      <c r="E130" s="21">
        <v>107</v>
      </c>
      <c r="F130" s="21">
        <v>107</v>
      </c>
      <c r="G130" s="21">
        <v>2.7493803959999998</v>
      </c>
      <c r="H130" s="21">
        <v>2.4350960215000002</v>
      </c>
      <c r="V130" s="22">
        <v>45597</v>
      </c>
      <c r="W130" s="21">
        <v>83</v>
      </c>
      <c r="X130">
        <v>2.7493803960905541</v>
      </c>
      <c r="Y130">
        <v>83</v>
      </c>
      <c r="Z130">
        <v>83</v>
      </c>
      <c r="AA130">
        <v>2.7493803959999998</v>
      </c>
      <c r="AB130">
        <v>2.4350960215000002</v>
      </c>
      <c r="AC130">
        <f>RSQ($AA$122:AA130,$Z$122:Z130)</f>
        <v>0.77566136763130389</v>
      </c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8EE6-C256-40EF-BC1C-83BB6D38D551}">
  <dimension ref="A1:AC129"/>
  <sheetViews>
    <sheetView topLeftCell="Q93" workbookViewId="0">
      <selection activeCell="AC93" sqref="AC93"/>
    </sheetView>
  </sheetViews>
  <sheetFormatPr defaultRowHeight="13.2" x14ac:dyDescent="0.25"/>
  <cols>
    <col min="1" max="1" width="13.33203125" customWidth="1"/>
    <col min="3" max="3" width="4.5546875" bestFit="1" customWidth="1"/>
    <col min="5" max="6" width="4.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3.8" x14ac:dyDescent="0.25">
      <c r="A24" s="22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x14ac:dyDescent="0.25">
      <c r="A25" s="22">
        <v>42401</v>
      </c>
      <c r="B25" s="2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715</v>
      </c>
    </row>
    <row r="26" spans="1:9" x14ac:dyDescent="0.25">
      <c r="A26" s="22">
        <v>42430</v>
      </c>
      <c r="B26" s="2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22">
        <v>42461</v>
      </c>
      <c r="B27" s="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22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22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22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22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22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x14ac:dyDescent="0.25">
      <c r="A33" s="22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x14ac:dyDescent="0.25">
      <c r="A34" s="22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x14ac:dyDescent="0.25">
      <c r="A35" s="22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x14ac:dyDescent="0.25">
      <c r="A36" s="22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x14ac:dyDescent="0.25">
      <c r="A37" s="22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x14ac:dyDescent="0.25">
      <c r="A38" s="22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x14ac:dyDescent="0.25">
      <c r="A39" s="22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x14ac:dyDescent="0.25">
      <c r="A40" s="22">
        <v>42856</v>
      </c>
      <c r="B40" s="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x14ac:dyDescent="0.25">
      <c r="A41" s="22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x14ac:dyDescent="0.25">
      <c r="A42" s="22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x14ac:dyDescent="0.25">
      <c r="A43" s="22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x14ac:dyDescent="0.25">
      <c r="A44" s="22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x14ac:dyDescent="0.25">
      <c r="A45" s="22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x14ac:dyDescent="0.25">
      <c r="A46" s="22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x14ac:dyDescent="0.25">
      <c r="A47" s="22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s="29" customFormat="1" ht="13.8" x14ac:dyDescent="0.25">
      <c r="A48" s="27">
        <v>43101</v>
      </c>
      <c r="B48" s="28">
        <v>247.86699999999999</v>
      </c>
      <c r="C48" s="29">
        <v>25</v>
      </c>
      <c r="D48" s="29">
        <f t="shared" si="0"/>
        <v>2.0705076202751584</v>
      </c>
      <c r="E48" s="29">
        <v>25</v>
      </c>
      <c r="F48" s="29">
        <v>25</v>
      </c>
      <c r="G48" s="29">
        <v>2.0705076199999999</v>
      </c>
      <c r="H48" s="29">
        <v>2.1381231918000001</v>
      </c>
      <c r="I48" s="29" t="s">
        <v>392</v>
      </c>
      <c r="V48" s="27">
        <v>43101</v>
      </c>
      <c r="W48" s="21">
        <v>1</v>
      </c>
      <c r="X48" s="29">
        <v>2.0705076202751584</v>
      </c>
      <c r="Y48" s="29">
        <v>1</v>
      </c>
      <c r="Z48" s="29">
        <v>1</v>
      </c>
      <c r="AA48" s="29">
        <v>2.0705076199999999</v>
      </c>
      <c r="AB48" s="29">
        <v>2.2641256846000002</v>
      </c>
      <c r="AC48" s="29" t="s">
        <v>643</v>
      </c>
    </row>
    <row r="49" spans="1:29" x14ac:dyDescent="0.25">
      <c r="A49" s="22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 s="21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722</v>
      </c>
    </row>
    <row r="50" spans="1:29" x14ac:dyDescent="0.25">
      <c r="A50" s="22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 s="21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x14ac:dyDescent="0.25">
      <c r="A51" s="22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 s="2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x14ac:dyDescent="0.25">
      <c r="A52" s="22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 s="21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x14ac:dyDescent="0.25">
      <c r="A53" s="22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 s="21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x14ac:dyDescent="0.25">
      <c r="A54" s="22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 s="21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x14ac:dyDescent="0.25">
      <c r="A55" s="22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 s="21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x14ac:dyDescent="0.25">
      <c r="A56" s="22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 s="21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x14ac:dyDescent="0.25">
      <c r="A57" s="22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 s="21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x14ac:dyDescent="0.25">
      <c r="A58" s="22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 s="21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x14ac:dyDescent="0.25">
      <c r="A59" s="22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 s="21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x14ac:dyDescent="0.25">
      <c r="A60" s="22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 s="21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x14ac:dyDescent="0.25">
      <c r="A61" s="22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 s="2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x14ac:dyDescent="0.25">
      <c r="A62" s="22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 s="21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x14ac:dyDescent="0.25">
      <c r="A63" s="22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 s="21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x14ac:dyDescent="0.25">
      <c r="A64" s="22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 s="21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x14ac:dyDescent="0.25">
      <c r="A65" s="22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 s="21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x14ac:dyDescent="0.25">
      <c r="A66" s="22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 s="21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x14ac:dyDescent="0.25">
      <c r="A67" s="22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 s="21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x14ac:dyDescent="0.25">
      <c r="A68" s="22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 s="21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x14ac:dyDescent="0.25">
      <c r="A69" s="22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 s="21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x14ac:dyDescent="0.25">
      <c r="A70" s="22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 s="21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x14ac:dyDescent="0.25">
      <c r="A71" s="22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 s="2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x14ac:dyDescent="0.25">
      <c r="A72" s="22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 s="21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x14ac:dyDescent="0.25">
      <c r="A73" s="22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 s="21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x14ac:dyDescent="0.25">
      <c r="A74" s="22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 s="21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x14ac:dyDescent="0.25">
      <c r="A75" s="22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 s="21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x14ac:dyDescent="0.25">
      <c r="A76" s="22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 s="21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x14ac:dyDescent="0.25">
      <c r="A77" s="22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719</v>
      </c>
      <c r="V77" s="22">
        <v>43983</v>
      </c>
      <c r="W77" s="21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x14ac:dyDescent="0.25">
      <c r="A78" s="22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716</v>
      </c>
      <c r="V78" s="22">
        <v>44013</v>
      </c>
      <c r="W78" s="21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x14ac:dyDescent="0.25">
      <c r="A79" s="22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721</v>
      </c>
      <c r="V79" s="22">
        <v>44044</v>
      </c>
      <c r="W79" s="21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x14ac:dyDescent="0.25">
      <c r="A80" s="22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717</v>
      </c>
      <c r="V80" s="22">
        <v>44075</v>
      </c>
      <c r="W80" s="21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x14ac:dyDescent="0.25">
      <c r="A81" s="22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718</v>
      </c>
      <c r="V81" s="22">
        <v>44105</v>
      </c>
      <c r="W81" s="2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x14ac:dyDescent="0.25">
      <c r="A82" s="22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V82" s="22">
        <v>44136</v>
      </c>
      <c r="W82" s="21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x14ac:dyDescent="0.25">
      <c r="A83" s="22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405</v>
      </c>
      <c r="V83" s="22">
        <v>44166</v>
      </c>
      <c r="W83" s="21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x14ac:dyDescent="0.25">
      <c r="A84" s="22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407</v>
      </c>
      <c r="J84" t="s">
        <v>408</v>
      </c>
      <c r="K84" t="s">
        <v>409</v>
      </c>
      <c r="L84" t="s">
        <v>410</v>
      </c>
      <c r="V84" s="22">
        <v>44197</v>
      </c>
      <c r="W84" s="21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x14ac:dyDescent="0.25">
      <c r="A85" s="22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411</v>
      </c>
      <c r="J85">
        <v>19</v>
      </c>
      <c r="K85">
        <v>501.53490925139999</v>
      </c>
      <c r="L85">
        <v>26.396574171099999</v>
      </c>
      <c r="V85" s="22">
        <v>44228</v>
      </c>
      <c r="W85" s="21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x14ac:dyDescent="0.25">
      <c r="A86" s="22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412</v>
      </c>
      <c r="J86">
        <v>86</v>
      </c>
      <c r="K86">
        <v>19.341465236600001</v>
      </c>
      <c r="L86">
        <v>0.2249007586</v>
      </c>
      <c r="V86" s="22">
        <v>44256</v>
      </c>
      <c r="W86" s="21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x14ac:dyDescent="0.25">
      <c r="A87" s="22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413</v>
      </c>
      <c r="J87">
        <v>105</v>
      </c>
      <c r="K87">
        <v>520.87637448800001</v>
      </c>
      <c r="V87" s="22">
        <v>44287</v>
      </c>
      <c r="W87" s="21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x14ac:dyDescent="0.25">
      <c r="A88" s="22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720</v>
      </c>
      <c r="V88" s="22">
        <v>44317</v>
      </c>
      <c r="W88" s="21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x14ac:dyDescent="0.25">
      <c r="A89" s="22">
        <v>44348</v>
      </c>
      <c r="B89" s="2">
        <v>271.69600000000003</v>
      </c>
      <c r="C89">
        <v>66</v>
      </c>
      <c r="D89">
        <f t="shared" ref="D89:D125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 s="21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x14ac:dyDescent="0.25">
      <c r="A90" s="22">
        <v>44378</v>
      </c>
      <c r="B90" s="2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K90">
        <f>1-(K86/K87)</f>
        <v>0.96286745534271567</v>
      </c>
      <c r="V90" s="22">
        <v>44378</v>
      </c>
      <c r="W90" s="21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x14ac:dyDescent="0.25">
      <c r="A91" s="22">
        <v>44409</v>
      </c>
      <c r="B91" s="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 s="2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723</v>
      </c>
    </row>
    <row r="92" spans="1:29" x14ac:dyDescent="0.25">
      <c r="A92" s="22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 s="21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724</v>
      </c>
    </row>
    <row r="93" spans="1:29" x14ac:dyDescent="0.25">
      <c r="A93" s="22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 s="21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776</v>
      </c>
    </row>
    <row r="94" spans="1:29" x14ac:dyDescent="0.25">
      <c r="A94" s="22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 s="21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717</v>
      </c>
    </row>
    <row r="95" spans="1:29" x14ac:dyDescent="0.25">
      <c r="A95" s="22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 s="21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718</v>
      </c>
    </row>
    <row r="96" spans="1:29" x14ac:dyDescent="0.25">
      <c r="A96" s="22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 s="21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28" x14ac:dyDescent="0.25">
      <c r="A97" s="22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 s="21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</row>
    <row r="98" spans="1:28" x14ac:dyDescent="0.25">
      <c r="A98" s="22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 s="21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</row>
    <row r="99" spans="1:28" x14ac:dyDescent="0.25">
      <c r="A99" s="22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 s="21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</row>
    <row r="100" spans="1:28" x14ac:dyDescent="0.25">
      <c r="A100" s="22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 s="21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</row>
    <row r="101" spans="1:28" x14ac:dyDescent="0.25">
      <c r="A101" s="22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 s="2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28" x14ac:dyDescent="0.25">
      <c r="A102" s="22">
        <v>44743</v>
      </c>
      <c r="B102" s="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 s="21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</row>
    <row r="103" spans="1:28" x14ac:dyDescent="0.25">
      <c r="A103" s="22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 s="21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28" x14ac:dyDescent="0.25">
      <c r="A104" s="22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 s="21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</row>
    <row r="105" spans="1:28" x14ac:dyDescent="0.25">
      <c r="A105" s="22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 s="21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28" x14ac:dyDescent="0.25">
      <c r="A106" s="22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 s="21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8" x14ac:dyDescent="0.25">
      <c r="A107" s="22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 s="21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28" x14ac:dyDescent="0.25">
      <c r="A108" s="22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 s="21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28" x14ac:dyDescent="0.25">
      <c r="A109" s="22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 s="21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28" x14ac:dyDescent="0.25">
      <c r="A110" s="22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 s="21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28" x14ac:dyDescent="0.25">
      <c r="A111" s="22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 s="2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28" x14ac:dyDescent="0.25">
      <c r="A112" s="22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 s="21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9" x14ac:dyDescent="0.25">
      <c r="A113" s="14">
        <v>45078</v>
      </c>
      <c r="B113" s="2">
        <v>305.10899999999998</v>
      </c>
      <c r="C113" s="6">
        <v>90</v>
      </c>
      <c r="D113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 s="21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9" x14ac:dyDescent="0.25">
      <c r="A114" s="22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 s="21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9" x14ac:dyDescent="0.25">
      <c r="A115" s="22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 s="21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9" x14ac:dyDescent="0.25">
      <c r="A116" s="22">
        <v>45170</v>
      </c>
      <c r="B116" s="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 s="21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9" x14ac:dyDescent="0.25">
      <c r="A117" s="22">
        <v>45200</v>
      </c>
      <c r="B117" s="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 s="21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9" x14ac:dyDescent="0.25">
      <c r="A118" s="22">
        <v>45231</v>
      </c>
      <c r="B118" s="2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 s="21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9" x14ac:dyDescent="0.25">
      <c r="A119" s="22">
        <v>45261</v>
      </c>
      <c r="B119" s="2">
        <v>306.74599999999998</v>
      </c>
      <c r="C119">
        <v>96</v>
      </c>
      <c r="D119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 s="21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9" x14ac:dyDescent="0.25">
      <c r="A120" s="22">
        <v>45292</v>
      </c>
      <c r="B120" s="2">
        <v>308.41699999999997</v>
      </c>
      <c r="C120">
        <v>97</v>
      </c>
      <c r="D120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 s="21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9" x14ac:dyDescent="0.25">
      <c r="A121" s="22">
        <v>45323</v>
      </c>
      <c r="B121" s="2">
        <v>310.32600000000002</v>
      </c>
      <c r="C121">
        <v>98</v>
      </c>
      <c r="D1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 s="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9" x14ac:dyDescent="0.25">
      <c r="A122" s="16">
        <v>45352</v>
      </c>
      <c r="B122" s="2">
        <v>312.33199999999999</v>
      </c>
      <c r="C122" s="19">
        <v>99</v>
      </c>
      <c r="D122">
        <f t="shared" si="1"/>
        <v>3.4773850700380273</v>
      </c>
      <c r="E122">
        <v>99</v>
      </c>
      <c r="F122">
        <v>99</v>
      </c>
      <c r="G122">
        <v>3.47738507</v>
      </c>
      <c r="H122">
        <v>3.4853810743000002</v>
      </c>
      <c r="V122" s="16">
        <v>45352</v>
      </c>
      <c r="W122" s="21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3.4853810743000002</v>
      </c>
    </row>
    <row r="123" spans="1:29" x14ac:dyDescent="0.25">
      <c r="A123" s="22">
        <v>45383</v>
      </c>
      <c r="B123" s="2">
        <v>313.548</v>
      </c>
      <c r="C123">
        <v>100</v>
      </c>
      <c r="D123">
        <f t="shared" si="1"/>
        <v>3.357363950119165</v>
      </c>
      <c r="E123">
        <v>100</v>
      </c>
      <c r="F123">
        <v>100</v>
      </c>
      <c r="G123">
        <v>3.3573639499999999</v>
      </c>
      <c r="H123">
        <v>3.3302435036000002</v>
      </c>
      <c r="V123" s="22">
        <v>45383</v>
      </c>
      <c r="W123" s="21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3.3302435036000002</v>
      </c>
    </row>
    <row r="124" spans="1:29" x14ac:dyDescent="0.25">
      <c r="A124" s="22">
        <v>45413</v>
      </c>
      <c r="B124" s="2">
        <v>314.06900000000002</v>
      </c>
      <c r="C124">
        <v>101</v>
      </c>
      <c r="D124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 s="21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3.1751059329000002</v>
      </c>
    </row>
    <row r="125" spans="1:29" x14ac:dyDescent="0.25">
      <c r="A125" s="22">
        <v>45444</v>
      </c>
      <c r="B125" s="2">
        <v>314.17500000000001</v>
      </c>
      <c r="C125">
        <v>102</v>
      </c>
      <c r="D125">
        <f t="shared" si="1"/>
        <v>2.9713971072633161</v>
      </c>
      <c r="E125">
        <v>102</v>
      </c>
      <c r="F125">
        <v>102</v>
      </c>
      <c r="G125">
        <v>2.971397107</v>
      </c>
      <c r="H125">
        <v>3.0199683621000002</v>
      </c>
      <c r="V125" s="22">
        <v>45444</v>
      </c>
      <c r="W125" s="21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3.0199683621000002</v>
      </c>
    </row>
    <row r="126" spans="1:29" x14ac:dyDescent="0.25">
      <c r="A126" s="22">
        <v>45474</v>
      </c>
      <c r="B126" s="2">
        <v>314.54000000000002</v>
      </c>
      <c r="C126">
        <v>103</v>
      </c>
      <c r="D126">
        <f>100*(B126-B114)/B114</f>
        <v>2.8947531984913022</v>
      </c>
      <c r="E126">
        <v>103</v>
      </c>
      <c r="F126">
        <v>103</v>
      </c>
      <c r="G126">
        <v>2.8947531980000001</v>
      </c>
      <c r="H126">
        <v>2.8648307914000002</v>
      </c>
      <c r="V126" s="22">
        <v>45474</v>
      </c>
      <c r="W126" s="21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2.8648307914000002</v>
      </c>
      <c r="AC126">
        <f>RSQ($AA$122:AA126,$Z$122:Z126)</f>
        <v>0.95593086718237952</v>
      </c>
    </row>
    <row r="127" spans="1:29" x14ac:dyDescent="0.25">
      <c r="A127" s="22">
        <v>45505</v>
      </c>
      <c r="B127" s="2">
        <v>314.79599999999999</v>
      </c>
      <c r="C127">
        <v>104</v>
      </c>
      <c r="D127">
        <f>100*(B127-B115)/B115</f>
        <v>2.5307302964569716</v>
      </c>
      <c r="E127">
        <v>104</v>
      </c>
      <c r="F127">
        <v>104</v>
      </c>
      <c r="G127">
        <v>2.5307302960000002</v>
      </c>
      <c r="H127">
        <v>2.7096932206000002</v>
      </c>
      <c r="V127" s="22">
        <v>45505</v>
      </c>
      <c r="W127" s="21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2.7096932206000002</v>
      </c>
      <c r="AC127">
        <f>RSQ($AA$122:AA127,$Z$122:Z127)</f>
        <v>0.9519008373631368</v>
      </c>
    </row>
    <row r="128" spans="1:29" x14ac:dyDescent="0.25">
      <c r="A128" s="22">
        <v>45536</v>
      </c>
      <c r="B128" s="2">
        <v>315.30099999999999</v>
      </c>
      <c r="C128">
        <v>105</v>
      </c>
      <c r="D128">
        <f>100*(B128-B116)/B116</f>
        <v>2.4406330310699866</v>
      </c>
      <c r="E128">
        <v>105</v>
      </c>
      <c r="F128">
        <v>105</v>
      </c>
      <c r="G128">
        <v>2.440633031</v>
      </c>
      <c r="H128">
        <v>2.5545556499000002</v>
      </c>
      <c r="V128" s="22">
        <v>45536</v>
      </c>
      <c r="W128" s="21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2.5545556499000002</v>
      </c>
      <c r="AC128">
        <f>RSQ($AA$122:AA128,$Z$122:Z128)</f>
        <v>0.96941780259270571</v>
      </c>
    </row>
    <row r="129" spans="1:29" x14ac:dyDescent="0.25">
      <c r="A129" s="22">
        <v>45566</v>
      </c>
      <c r="B129" s="2">
        <v>315.66399999999999</v>
      </c>
      <c r="C129">
        <v>106</v>
      </c>
      <c r="D129">
        <f>100*(B129-B117)/B117</f>
        <v>2.5979049049146639</v>
      </c>
      <c r="E129">
        <v>106</v>
      </c>
      <c r="F129">
        <v>106</v>
      </c>
      <c r="G129">
        <v>2.597904905</v>
      </c>
      <c r="H129">
        <v>2.3994180792000002</v>
      </c>
      <c r="V129" s="22">
        <v>45566</v>
      </c>
      <c r="W129" s="21">
        <v>82</v>
      </c>
      <c r="X129">
        <v>2.5979049049146639</v>
      </c>
      <c r="Y129">
        <v>82</v>
      </c>
      <c r="Z129">
        <v>82</v>
      </c>
      <c r="AA129">
        <v>2.597904905</v>
      </c>
      <c r="AB129">
        <v>2.3994180792000002</v>
      </c>
      <c r="AC129">
        <f>RSQ($AA$122:AA129,$Z$122:Z129)</f>
        <v>0.91221295183512052</v>
      </c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9778-4C47-4D4E-AD22-6A234B80CB50}">
  <dimension ref="A1:AC128"/>
  <sheetViews>
    <sheetView topLeftCell="C93" zoomScale="126" zoomScaleNormal="126" workbookViewId="0">
      <selection activeCell="V68" sqref="V1:V65536"/>
    </sheetView>
  </sheetViews>
  <sheetFormatPr defaultColWidth="20.6640625" defaultRowHeight="13.2" x14ac:dyDescent="0.25"/>
  <cols>
    <col min="1" max="1" width="20.6640625" customWidth="1"/>
    <col min="2" max="2" width="9.88671875" customWidth="1"/>
    <col min="3" max="3" width="4.5546875" bestFit="1" customWidth="1"/>
    <col min="4" max="4" width="12.77734375" bestFit="1" customWidth="1"/>
    <col min="5" max="6" width="4.5546875" bestFit="1" customWidth="1"/>
    <col min="7" max="7" width="12.77734375" bestFit="1" customWidth="1"/>
    <col min="8" max="8" width="13.5546875" bestFit="1" customWidth="1"/>
    <col min="9" max="9" width="20.6640625" customWidth="1"/>
    <col min="10" max="10" width="4.5546875" bestFit="1" customWidth="1"/>
    <col min="11" max="12" width="12.77734375" bestFit="1" customWidth="1"/>
    <col min="13" max="21" width="20.6640625" customWidth="1"/>
    <col min="22" max="22" width="8.88671875" customWidth="1"/>
    <col min="23" max="23" width="3.5546875" bestFit="1" customWidth="1"/>
    <col min="24" max="24" width="12.77734375" bestFit="1" customWidth="1"/>
    <col min="25" max="26" width="3.5546875" bestFit="1" customWidth="1"/>
    <col min="27" max="28" width="12.777343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3.8" x14ac:dyDescent="0.25">
      <c r="A24" s="22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x14ac:dyDescent="0.25">
      <c r="A25" s="22">
        <v>42401</v>
      </c>
      <c r="B25" s="2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704</v>
      </c>
    </row>
    <row r="26" spans="1:9" x14ac:dyDescent="0.25">
      <c r="A26" s="22">
        <v>42430</v>
      </c>
      <c r="B26" s="2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22">
        <v>42461</v>
      </c>
      <c r="B27" s="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22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22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22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22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22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x14ac:dyDescent="0.25">
      <c r="A33" s="22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x14ac:dyDescent="0.25">
      <c r="A34" s="22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x14ac:dyDescent="0.25">
      <c r="A35" s="22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x14ac:dyDescent="0.25">
      <c r="A36" s="22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x14ac:dyDescent="0.25">
      <c r="A37" s="22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x14ac:dyDescent="0.25">
      <c r="A38" s="22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x14ac:dyDescent="0.25">
      <c r="A39" s="22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x14ac:dyDescent="0.25">
      <c r="A40" s="22">
        <v>42856</v>
      </c>
      <c r="B40" s="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x14ac:dyDescent="0.25">
      <c r="A41" s="22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x14ac:dyDescent="0.25">
      <c r="A42" s="22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x14ac:dyDescent="0.25">
      <c r="A43" s="22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x14ac:dyDescent="0.25">
      <c r="A44" s="22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x14ac:dyDescent="0.25">
      <c r="A45" s="22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x14ac:dyDescent="0.25">
      <c r="A46" s="22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x14ac:dyDescent="0.25">
      <c r="A47" s="22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3.8" x14ac:dyDescent="0.25">
      <c r="A48" s="22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2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x14ac:dyDescent="0.25">
      <c r="A49" s="22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711</v>
      </c>
    </row>
    <row r="50" spans="1:29" x14ac:dyDescent="0.25">
      <c r="A50" s="22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x14ac:dyDescent="0.25">
      <c r="A51" s="22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x14ac:dyDescent="0.25">
      <c r="A52" s="22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x14ac:dyDescent="0.25">
      <c r="A53" s="22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x14ac:dyDescent="0.25">
      <c r="A54" s="22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x14ac:dyDescent="0.25">
      <c r="A55" s="22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x14ac:dyDescent="0.25">
      <c r="A56" s="22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x14ac:dyDescent="0.25">
      <c r="A57" s="22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x14ac:dyDescent="0.25">
      <c r="A58" s="22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x14ac:dyDescent="0.25">
      <c r="A59" s="22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x14ac:dyDescent="0.25">
      <c r="A60" s="22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x14ac:dyDescent="0.25">
      <c r="A61" s="22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x14ac:dyDescent="0.25">
      <c r="A62" s="22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x14ac:dyDescent="0.25">
      <c r="A63" s="22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x14ac:dyDescent="0.25">
      <c r="A64" s="22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x14ac:dyDescent="0.25">
      <c r="A65" s="22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x14ac:dyDescent="0.25">
      <c r="A66" s="22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x14ac:dyDescent="0.25">
      <c r="A67" s="22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x14ac:dyDescent="0.25">
      <c r="A68" s="22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x14ac:dyDescent="0.25">
      <c r="A69" s="22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x14ac:dyDescent="0.25">
      <c r="A70" s="22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x14ac:dyDescent="0.25">
      <c r="A71" s="22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x14ac:dyDescent="0.25">
      <c r="A72" s="22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x14ac:dyDescent="0.25">
      <c r="A73" s="22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x14ac:dyDescent="0.25">
      <c r="A74" s="22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x14ac:dyDescent="0.25">
      <c r="A75" s="22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x14ac:dyDescent="0.25">
      <c r="A76" s="22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x14ac:dyDescent="0.25">
      <c r="A77" s="22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705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x14ac:dyDescent="0.25">
      <c r="A78" s="22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706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x14ac:dyDescent="0.25">
      <c r="A79" s="22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710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x14ac:dyDescent="0.25">
      <c r="A80" s="22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707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x14ac:dyDescent="0.25">
      <c r="A81" s="22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708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x14ac:dyDescent="0.25">
      <c r="A82" s="22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x14ac:dyDescent="0.25">
      <c r="A83" s="22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405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x14ac:dyDescent="0.25">
      <c r="A84" s="22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407</v>
      </c>
      <c r="J84" t="s">
        <v>408</v>
      </c>
      <c r="K84" t="s">
        <v>409</v>
      </c>
      <c r="L84" t="s">
        <v>410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x14ac:dyDescent="0.25">
      <c r="A85" s="22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411</v>
      </c>
      <c r="J85">
        <v>19</v>
      </c>
      <c r="K85">
        <v>501.24496139619998</v>
      </c>
      <c r="L85">
        <v>26.381313757699999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x14ac:dyDescent="0.25">
      <c r="A86" s="22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412</v>
      </c>
      <c r="J86">
        <v>85</v>
      </c>
      <c r="K86">
        <v>19.273927488000002</v>
      </c>
      <c r="L86">
        <v>0.2267520881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x14ac:dyDescent="0.25">
      <c r="A87" s="22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413</v>
      </c>
      <c r="J87">
        <v>104</v>
      </c>
      <c r="K87">
        <v>520.51888888420001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x14ac:dyDescent="0.25">
      <c r="A88" s="22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709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x14ac:dyDescent="0.25">
      <c r="A89" s="22">
        <v>44348</v>
      </c>
      <c r="B89" s="2">
        <v>271.69600000000003</v>
      </c>
      <c r="C89">
        <v>66</v>
      </c>
      <c r="D89">
        <f t="shared" ref="D89:D125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x14ac:dyDescent="0.25">
      <c r="A90" s="22">
        <v>44378</v>
      </c>
      <c r="B90" s="2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K90">
        <f>1-(K86/K87)</f>
        <v>0.96297170400613863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x14ac:dyDescent="0.25">
      <c r="A91" s="22">
        <v>44409</v>
      </c>
      <c r="B91" s="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712</v>
      </c>
    </row>
    <row r="92" spans="1:29" x14ac:dyDescent="0.25">
      <c r="A92" s="22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713</v>
      </c>
    </row>
    <row r="93" spans="1:29" x14ac:dyDescent="0.25">
      <c r="A93" s="22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714</v>
      </c>
    </row>
    <row r="94" spans="1:29" x14ac:dyDescent="0.25">
      <c r="A94" s="22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707</v>
      </c>
    </row>
    <row r="95" spans="1:29" x14ac:dyDescent="0.25">
      <c r="A95" s="22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708</v>
      </c>
    </row>
    <row r="96" spans="1:29" x14ac:dyDescent="0.25">
      <c r="A96" s="22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28" x14ac:dyDescent="0.25">
      <c r="A97" s="22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</row>
    <row r="98" spans="1:28" x14ac:dyDescent="0.25">
      <c r="A98" s="22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</row>
    <row r="99" spans="1:28" x14ac:dyDescent="0.25">
      <c r="A99" s="22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</row>
    <row r="100" spans="1:28" x14ac:dyDescent="0.25">
      <c r="A100" s="22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</row>
    <row r="101" spans="1:28" x14ac:dyDescent="0.25">
      <c r="A101" s="22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28" x14ac:dyDescent="0.25">
      <c r="A102" s="22">
        <v>44743</v>
      </c>
      <c r="B102" s="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</row>
    <row r="103" spans="1:28" x14ac:dyDescent="0.25">
      <c r="A103" s="22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28" x14ac:dyDescent="0.25">
      <c r="A104" s="22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</row>
    <row r="105" spans="1:28" x14ac:dyDescent="0.25">
      <c r="A105" s="22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28" x14ac:dyDescent="0.25">
      <c r="A106" s="22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8" x14ac:dyDescent="0.25">
      <c r="A107" s="22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28" x14ac:dyDescent="0.25">
      <c r="A108" s="22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28" x14ac:dyDescent="0.25">
      <c r="A109" s="22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28" x14ac:dyDescent="0.25">
      <c r="A110" s="22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28" x14ac:dyDescent="0.25">
      <c r="A111" s="22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28" x14ac:dyDescent="0.25">
      <c r="A112" s="22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x14ac:dyDescent="0.25">
      <c r="A113" s="14">
        <v>45078</v>
      </c>
      <c r="B113" s="2">
        <v>305.10899999999998</v>
      </c>
      <c r="C113" s="6">
        <v>90</v>
      </c>
      <c r="D113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x14ac:dyDescent="0.25">
      <c r="A114" s="22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x14ac:dyDescent="0.25">
      <c r="A115" s="22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x14ac:dyDescent="0.25">
      <c r="A116" s="22">
        <v>45170</v>
      </c>
      <c r="B116" s="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x14ac:dyDescent="0.25">
      <c r="A117" s="22">
        <v>45200</v>
      </c>
      <c r="B117" s="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x14ac:dyDescent="0.25">
      <c r="A118" s="22">
        <v>45231</v>
      </c>
      <c r="B118" s="2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x14ac:dyDescent="0.25">
      <c r="A119" s="22">
        <v>45261</v>
      </c>
      <c r="B119" s="2">
        <v>306.74599999999998</v>
      </c>
      <c r="C119">
        <v>96</v>
      </c>
      <c r="D119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x14ac:dyDescent="0.25">
      <c r="A120" s="22">
        <v>45292</v>
      </c>
      <c r="B120" s="2">
        <v>308.41699999999997</v>
      </c>
      <c r="C120">
        <v>97</v>
      </c>
      <c r="D120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x14ac:dyDescent="0.25">
      <c r="A121" s="22">
        <v>45323</v>
      </c>
      <c r="B121" s="2">
        <v>310.32600000000002</v>
      </c>
      <c r="C121">
        <v>98</v>
      </c>
      <c r="D1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x14ac:dyDescent="0.25">
      <c r="A122" s="16">
        <v>45352</v>
      </c>
      <c r="B122" s="2">
        <v>312.33199999999999</v>
      </c>
      <c r="C122" s="19">
        <v>99</v>
      </c>
      <c r="D122">
        <f t="shared" si="1"/>
        <v>3.4773850700380273</v>
      </c>
      <c r="E122">
        <v>99</v>
      </c>
      <c r="F122">
        <v>99</v>
      </c>
      <c r="G122">
        <v>3.47738507</v>
      </c>
      <c r="H122">
        <v>3.5420915960000001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3.5420915960000001</v>
      </c>
    </row>
    <row r="123" spans="1:28" x14ac:dyDescent="0.25">
      <c r="A123" s="22">
        <v>45383</v>
      </c>
      <c r="B123" s="2">
        <v>313.548</v>
      </c>
      <c r="C123">
        <v>100</v>
      </c>
      <c r="D123">
        <f t="shared" si="1"/>
        <v>3.357363950119165</v>
      </c>
      <c r="E123">
        <v>100</v>
      </c>
      <c r="F123">
        <v>100</v>
      </c>
      <c r="G123">
        <v>3.3573639499999999</v>
      </c>
      <c r="H123">
        <v>3.3585987643999999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3.3585987643999999</v>
      </c>
    </row>
    <row r="124" spans="1:28" x14ac:dyDescent="0.25">
      <c r="A124" s="22">
        <v>45413</v>
      </c>
      <c r="B124" s="2">
        <v>314.06900000000002</v>
      </c>
      <c r="C124">
        <v>101</v>
      </c>
      <c r="D124">
        <f t="shared" si="1"/>
        <v>3.2690290569400307</v>
      </c>
      <c r="E124">
        <v>101</v>
      </c>
      <c r="F124">
        <v>101</v>
      </c>
      <c r="G124">
        <v>3.269029057</v>
      </c>
      <c r="H124">
        <v>3.1751059329000002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3.1751059329000002</v>
      </c>
    </row>
    <row r="125" spans="1:28" x14ac:dyDescent="0.25">
      <c r="A125" s="22">
        <v>45444</v>
      </c>
      <c r="B125" s="2">
        <v>314.17500000000001</v>
      </c>
      <c r="C125">
        <v>102</v>
      </c>
      <c r="D125">
        <f t="shared" si="1"/>
        <v>2.9713971072633161</v>
      </c>
      <c r="E125">
        <v>102</v>
      </c>
      <c r="F125">
        <v>102</v>
      </c>
      <c r="G125">
        <v>2.971397107</v>
      </c>
      <c r="H125">
        <v>2.9916131013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2.9916131013</v>
      </c>
    </row>
    <row r="126" spans="1:28" x14ac:dyDescent="0.25">
      <c r="A126" s="22">
        <v>45474</v>
      </c>
      <c r="B126" s="2">
        <v>314.54000000000002</v>
      </c>
      <c r="C126">
        <v>103</v>
      </c>
      <c r="D126">
        <f>100*(B126-B114)/B114</f>
        <v>2.8947531984913022</v>
      </c>
      <c r="E126">
        <v>103</v>
      </c>
      <c r="F126">
        <v>103</v>
      </c>
      <c r="G126">
        <v>2.8947531980000001</v>
      </c>
      <c r="H126">
        <v>2.8081202696999998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2.8081202696999998</v>
      </c>
    </row>
    <row r="127" spans="1:28" x14ac:dyDescent="0.25">
      <c r="A127" s="22">
        <v>45505</v>
      </c>
      <c r="B127" s="2">
        <v>314.79599999999999</v>
      </c>
      <c r="C127">
        <v>104</v>
      </c>
      <c r="D127">
        <f>100*(B127-B115)/B115</f>
        <v>2.5307302964569716</v>
      </c>
      <c r="E127">
        <v>104</v>
      </c>
      <c r="F127">
        <v>104</v>
      </c>
      <c r="G127">
        <v>2.5307302960000002</v>
      </c>
      <c r="H127">
        <v>2.6246274381000001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2.6246274381000001</v>
      </c>
    </row>
    <row r="128" spans="1:28" x14ac:dyDescent="0.25">
      <c r="A128" s="22">
        <v>45536</v>
      </c>
      <c r="B128" s="2">
        <v>315.30099999999999</v>
      </c>
      <c r="C128">
        <v>105</v>
      </c>
      <c r="D128">
        <f>100*(B128-B116)/B116</f>
        <v>2.4406330310699866</v>
      </c>
      <c r="E128">
        <v>105</v>
      </c>
      <c r="F128">
        <v>105</v>
      </c>
      <c r="G128">
        <v>2.440633031</v>
      </c>
      <c r="H128">
        <v>2.4411346065999999</v>
      </c>
      <c r="V128" s="22">
        <v>45536</v>
      </c>
      <c r="W128">
        <v>81</v>
      </c>
      <c r="X128">
        <v>2.4406330310699866</v>
      </c>
      <c r="Y128">
        <v>81</v>
      </c>
      <c r="Z128">
        <v>81</v>
      </c>
      <c r="AA128">
        <v>2.440633031</v>
      </c>
      <c r="AB128">
        <v>2.4411346065999999</v>
      </c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F028-0E88-491D-A88D-3B8F07ED8EC5}">
  <dimension ref="A1:AC127"/>
  <sheetViews>
    <sheetView topLeftCell="A93" zoomScale="120" zoomScaleNormal="120" workbookViewId="0">
      <selection activeCell="AD113" sqref="AD113"/>
    </sheetView>
  </sheetViews>
  <sheetFormatPr defaultRowHeight="13.2" x14ac:dyDescent="0.25"/>
  <cols>
    <col min="1" max="1" width="12.6640625" customWidth="1"/>
    <col min="3" max="3" width="4.5546875" bestFit="1" customWidth="1"/>
    <col min="5" max="6" width="4.5546875" bestFit="1" customWidth="1"/>
    <col min="23" max="23" width="3.5546875" bestFit="1" customWidth="1"/>
    <col min="25" max="26" width="3.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3.8" x14ac:dyDescent="0.25">
      <c r="A24" s="22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x14ac:dyDescent="0.25">
      <c r="A25" s="22">
        <v>42401</v>
      </c>
      <c r="B25" s="2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693</v>
      </c>
    </row>
    <row r="26" spans="1:9" x14ac:dyDescent="0.25">
      <c r="A26" s="22">
        <v>42430</v>
      </c>
      <c r="B26" s="2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22">
        <v>42461</v>
      </c>
      <c r="B27" s="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22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22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22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22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22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x14ac:dyDescent="0.25">
      <c r="A33" s="22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x14ac:dyDescent="0.25">
      <c r="A34" s="22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x14ac:dyDescent="0.25">
      <c r="A35" s="22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x14ac:dyDescent="0.25">
      <c r="A36" s="22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x14ac:dyDescent="0.25">
      <c r="A37" s="22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x14ac:dyDescent="0.25">
      <c r="A38" s="22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x14ac:dyDescent="0.25">
      <c r="A39" s="22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x14ac:dyDescent="0.25">
      <c r="A40" s="22">
        <v>42856</v>
      </c>
      <c r="B40" s="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x14ac:dyDescent="0.25">
      <c r="A41" s="22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x14ac:dyDescent="0.25">
      <c r="A42" s="22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x14ac:dyDescent="0.25">
      <c r="A43" s="22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x14ac:dyDescent="0.25">
      <c r="A44" s="22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x14ac:dyDescent="0.25">
      <c r="A45" s="22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x14ac:dyDescent="0.25">
      <c r="A46" s="22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x14ac:dyDescent="0.25">
      <c r="A47" s="22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3.8" x14ac:dyDescent="0.25">
      <c r="A48" s="22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2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x14ac:dyDescent="0.25">
      <c r="A49" s="22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700</v>
      </c>
    </row>
    <row r="50" spans="1:29" x14ac:dyDescent="0.25">
      <c r="A50" s="22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x14ac:dyDescent="0.25">
      <c r="A51" s="22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x14ac:dyDescent="0.25">
      <c r="A52" s="22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x14ac:dyDescent="0.25">
      <c r="A53" s="22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x14ac:dyDescent="0.25">
      <c r="A54" s="22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x14ac:dyDescent="0.25">
      <c r="A55" s="22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x14ac:dyDescent="0.25">
      <c r="A56" s="22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x14ac:dyDescent="0.25">
      <c r="A57" s="22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x14ac:dyDescent="0.25">
      <c r="A58" s="22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x14ac:dyDescent="0.25">
      <c r="A59" s="22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x14ac:dyDescent="0.25">
      <c r="A60" s="22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x14ac:dyDescent="0.25">
      <c r="A61" s="22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x14ac:dyDescent="0.25">
      <c r="A62" s="22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x14ac:dyDescent="0.25">
      <c r="A63" s="22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x14ac:dyDescent="0.25">
      <c r="A64" s="22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x14ac:dyDescent="0.25">
      <c r="A65" s="22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x14ac:dyDescent="0.25">
      <c r="A66" s="22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x14ac:dyDescent="0.25">
      <c r="A67" s="22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x14ac:dyDescent="0.25">
      <c r="A68" s="22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x14ac:dyDescent="0.25">
      <c r="A69" s="22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x14ac:dyDescent="0.25">
      <c r="A70" s="22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x14ac:dyDescent="0.25">
      <c r="A71" s="22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x14ac:dyDescent="0.25">
      <c r="A72" s="22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x14ac:dyDescent="0.25">
      <c r="A73" s="22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x14ac:dyDescent="0.25">
      <c r="A74" s="22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x14ac:dyDescent="0.25">
      <c r="A75" s="22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x14ac:dyDescent="0.25">
      <c r="A76" s="22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x14ac:dyDescent="0.25">
      <c r="A77" s="22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694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x14ac:dyDescent="0.25">
      <c r="A78" s="22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695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x14ac:dyDescent="0.25">
      <c r="A79" s="22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699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x14ac:dyDescent="0.25">
      <c r="A80" s="22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696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x14ac:dyDescent="0.25">
      <c r="A81" s="22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697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x14ac:dyDescent="0.25">
      <c r="A82" s="22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x14ac:dyDescent="0.25">
      <c r="A83" s="22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405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x14ac:dyDescent="0.25">
      <c r="A84" s="22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407</v>
      </c>
      <c r="J84" t="s">
        <v>408</v>
      </c>
      <c r="K84" t="s">
        <v>409</v>
      </c>
      <c r="L84" t="s">
        <v>410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x14ac:dyDescent="0.25">
      <c r="A85" s="22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411</v>
      </c>
      <c r="J85">
        <v>19</v>
      </c>
      <c r="K85">
        <v>500.66485289619999</v>
      </c>
      <c r="L85">
        <v>26.350781731400001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x14ac:dyDescent="0.25">
      <c r="A86" s="22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412</v>
      </c>
      <c r="J86">
        <v>84</v>
      </c>
      <c r="K86">
        <v>19.273927018399998</v>
      </c>
      <c r="L86">
        <v>0.2294515121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x14ac:dyDescent="0.25">
      <c r="A87" s="22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413</v>
      </c>
      <c r="J87">
        <v>103</v>
      </c>
      <c r="K87">
        <v>519.93877991459999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x14ac:dyDescent="0.25">
      <c r="A88" s="22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698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x14ac:dyDescent="0.25">
      <c r="A89" s="22">
        <v>44348</v>
      </c>
      <c r="B89" s="2">
        <v>271.69600000000003</v>
      </c>
      <c r="C89">
        <v>66</v>
      </c>
      <c r="D89">
        <f t="shared" ref="D89:D125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x14ac:dyDescent="0.25">
      <c r="A90" s="22">
        <v>44378</v>
      </c>
      <c r="B90" s="2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K90">
        <f>1-(K86/K87)</f>
        <v>0.96293039149423376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x14ac:dyDescent="0.25">
      <c r="A91" s="22">
        <v>44409</v>
      </c>
      <c r="B91" s="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701</v>
      </c>
    </row>
    <row r="92" spans="1:29" x14ac:dyDescent="0.25">
      <c r="A92" s="22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702</v>
      </c>
    </row>
    <row r="93" spans="1:29" x14ac:dyDescent="0.25">
      <c r="A93" s="22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703</v>
      </c>
    </row>
    <row r="94" spans="1:29" x14ac:dyDescent="0.25">
      <c r="A94" s="22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696</v>
      </c>
    </row>
    <row r="95" spans="1:29" x14ac:dyDescent="0.25">
      <c r="A95" s="22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697</v>
      </c>
    </row>
    <row r="96" spans="1:29" x14ac:dyDescent="0.25">
      <c r="A96" s="22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28" x14ac:dyDescent="0.25">
      <c r="A97" s="22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</row>
    <row r="98" spans="1:28" x14ac:dyDescent="0.25">
      <c r="A98" s="22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</row>
    <row r="99" spans="1:28" x14ac:dyDescent="0.25">
      <c r="A99" s="22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</row>
    <row r="100" spans="1:28" x14ac:dyDescent="0.25">
      <c r="A100" s="22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</row>
    <row r="101" spans="1:28" x14ac:dyDescent="0.25">
      <c r="A101" s="22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28" x14ac:dyDescent="0.25">
      <c r="A102" s="22">
        <v>44743</v>
      </c>
      <c r="B102" s="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</row>
    <row r="103" spans="1:28" x14ac:dyDescent="0.25">
      <c r="A103" s="22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28" x14ac:dyDescent="0.25">
      <c r="A104" s="22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</row>
    <row r="105" spans="1:28" x14ac:dyDescent="0.25">
      <c r="A105" s="22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28" x14ac:dyDescent="0.25">
      <c r="A106" s="22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8" x14ac:dyDescent="0.25">
      <c r="A107" s="22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28" x14ac:dyDescent="0.25">
      <c r="A108" s="22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28" x14ac:dyDescent="0.25">
      <c r="A109" s="22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28" x14ac:dyDescent="0.25">
      <c r="A110" s="22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28" x14ac:dyDescent="0.25">
      <c r="A111" s="22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28" x14ac:dyDescent="0.25">
      <c r="A112" s="22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x14ac:dyDescent="0.25">
      <c r="A113" s="14">
        <v>45078</v>
      </c>
      <c r="B113" s="2">
        <v>305.10899999999998</v>
      </c>
      <c r="C113" s="6">
        <v>90</v>
      </c>
      <c r="D113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x14ac:dyDescent="0.25">
      <c r="A114" s="22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x14ac:dyDescent="0.25">
      <c r="A115" s="22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x14ac:dyDescent="0.25">
      <c r="A116" s="22">
        <v>45170</v>
      </c>
      <c r="B116" s="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x14ac:dyDescent="0.25">
      <c r="A117" s="22">
        <v>45200</v>
      </c>
      <c r="B117" s="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x14ac:dyDescent="0.25">
      <c r="A118" s="22">
        <v>45231</v>
      </c>
      <c r="B118" s="2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x14ac:dyDescent="0.25">
      <c r="A119" s="22">
        <v>45261</v>
      </c>
      <c r="B119" s="2">
        <v>306.74599999999998</v>
      </c>
      <c r="C119">
        <v>96</v>
      </c>
      <c r="D119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x14ac:dyDescent="0.25">
      <c r="A120" s="22">
        <v>45292</v>
      </c>
      <c r="B120" s="2">
        <v>308.41699999999997</v>
      </c>
      <c r="C120">
        <v>97</v>
      </c>
      <c r="D120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x14ac:dyDescent="0.25">
      <c r="A121" s="22">
        <v>45323</v>
      </c>
      <c r="B121" s="2">
        <v>310.32600000000002</v>
      </c>
      <c r="C121">
        <v>98</v>
      </c>
      <c r="D1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x14ac:dyDescent="0.25">
      <c r="A122" s="16">
        <v>45352</v>
      </c>
      <c r="B122" s="2">
        <v>312.33199999999999</v>
      </c>
      <c r="C122" s="19">
        <v>99</v>
      </c>
      <c r="D122">
        <f t="shared" si="1"/>
        <v>3.4773850700380273</v>
      </c>
      <c r="E122">
        <v>99</v>
      </c>
      <c r="F122">
        <v>99</v>
      </c>
      <c r="G122">
        <v>3.47738507</v>
      </c>
      <c r="H122">
        <v>3.5419244041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3.5419244041</v>
      </c>
    </row>
    <row r="123" spans="1:28" x14ac:dyDescent="0.25">
      <c r="A123" s="22">
        <v>45383</v>
      </c>
      <c r="B123" s="2">
        <v>313.548</v>
      </c>
      <c r="C123">
        <v>100</v>
      </c>
      <c r="D123">
        <f t="shared" si="1"/>
        <v>3.357363950119165</v>
      </c>
      <c r="E123">
        <v>100</v>
      </c>
      <c r="F123">
        <v>100</v>
      </c>
      <c r="G123">
        <v>3.3573639499999999</v>
      </c>
      <c r="H123">
        <v>3.3585318876999999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3.3585318876999999</v>
      </c>
    </row>
    <row r="124" spans="1:28" x14ac:dyDescent="0.25">
      <c r="A124" s="22">
        <v>45413</v>
      </c>
      <c r="B124" s="2">
        <v>314.06900000000002</v>
      </c>
      <c r="C124">
        <v>101</v>
      </c>
      <c r="D124">
        <f t="shared" si="1"/>
        <v>3.2690290569400307</v>
      </c>
      <c r="E124">
        <v>101</v>
      </c>
      <c r="F124">
        <v>101</v>
      </c>
      <c r="G124">
        <v>3.269029057</v>
      </c>
      <c r="H124">
        <v>3.1751393711999998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3.1751393711999998</v>
      </c>
    </row>
    <row r="125" spans="1:28" x14ac:dyDescent="0.25">
      <c r="A125" s="22">
        <v>45444</v>
      </c>
      <c r="B125" s="2">
        <v>314.17500000000001</v>
      </c>
      <c r="C125">
        <v>102</v>
      </c>
      <c r="D125">
        <f t="shared" si="1"/>
        <v>2.9713971072633161</v>
      </c>
      <c r="E125">
        <v>102</v>
      </c>
      <c r="F125">
        <v>102</v>
      </c>
      <c r="G125">
        <v>2.971397107</v>
      </c>
      <c r="H125">
        <v>2.9917468548000001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2.9917468548000001</v>
      </c>
    </row>
    <row r="126" spans="1:28" x14ac:dyDescent="0.25">
      <c r="A126" s="22">
        <v>45474</v>
      </c>
      <c r="B126" s="2">
        <v>314.54000000000002</v>
      </c>
      <c r="C126">
        <v>103</v>
      </c>
      <c r="D126">
        <f>100*(B126-B114)/B114</f>
        <v>2.8947531984913022</v>
      </c>
      <c r="E126">
        <v>103</v>
      </c>
      <c r="F126">
        <v>103</v>
      </c>
      <c r="G126">
        <v>2.8947531980000001</v>
      </c>
      <c r="H126">
        <v>2.8083543383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2.8083543383</v>
      </c>
    </row>
    <row r="127" spans="1:28" x14ac:dyDescent="0.25">
      <c r="A127" s="22">
        <v>45505</v>
      </c>
      <c r="B127" s="2">
        <v>314.79599999999999</v>
      </c>
      <c r="C127">
        <v>104</v>
      </c>
      <c r="D127">
        <f>100*(B127-B115)/B115</f>
        <v>2.5307302964569716</v>
      </c>
      <c r="E127">
        <v>104</v>
      </c>
      <c r="F127">
        <v>104</v>
      </c>
      <c r="G127">
        <v>2.5307302960000002</v>
      </c>
      <c r="H127">
        <v>2.6249618218999999</v>
      </c>
      <c r="V127" s="22">
        <v>45505</v>
      </c>
      <c r="W127">
        <v>80</v>
      </c>
      <c r="X127">
        <v>2.5307302964569716</v>
      </c>
      <c r="Y127">
        <v>80</v>
      </c>
      <c r="Z127">
        <v>80</v>
      </c>
      <c r="AA127">
        <v>2.5307302960000002</v>
      </c>
      <c r="AB127">
        <v>2.6249618218999999</v>
      </c>
    </row>
  </sheetData>
  <phoneticPr fontId="2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F98-7E86-4E0A-9BBF-130C59681D15}">
  <dimension ref="A1:AC126"/>
  <sheetViews>
    <sheetView topLeftCell="A92" workbookViewId="0">
      <selection activeCell="AI90" sqref="AI90"/>
    </sheetView>
  </sheetViews>
  <sheetFormatPr defaultRowHeight="13.2" x14ac:dyDescent="0.25"/>
  <cols>
    <col min="1" max="1" width="13.44140625" customWidth="1"/>
    <col min="2" max="2" width="12.33203125" customWidth="1"/>
    <col min="23" max="23" width="3.5546875" bestFit="1" customWidth="1"/>
    <col min="25" max="26" width="3.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3.8" x14ac:dyDescent="0.25">
      <c r="A24" s="22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x14ac:dyDescent="0.25">
      <c r="A25" s="22">
        <v>42401</v>
      </c>
      <c r="B25" s="2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679</v>
      </c>
    </row>
    <row r="26" spans="1:9" x14ac:dyDescent="0.25">
      <c r="A26" s="22">
        <v>42430</v>
      </c>
      <c r="B26" s="2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22">
        <v>42461</v>
      </c>
      <c r="B27" s="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22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22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22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22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22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29" x14ac:dyDescent="0.25">
      <c r="A33" s="22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29" x14ac:dyDescent="0.25">
      <c r="A34" s="22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29" x14ac:dyDescent="0.25">
      <c r="A35" s="22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29" x14ac:dyDescent="0.25">
      <c r="A36" s="22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29" x14ac:dyDescent="0.25">
      <c r="A37" s="22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29" x14ac:dyDescent="0.25">
      <c r="A38" s="22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29" x14ac:dyDescent="0.25">
      <c r="A39" s="22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29" x14ac:dyDescent="0.25">
      <c r="A40" s="22">
        <v>42856</v>
      </c>
      <c r="B40" s="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29" x14ac:dyDescent="0.25">
      <c r="A41" s="22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29" x14ac:dyDescent="0.25">
      <c r="A42" s="22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29" x14ac:dyDescent="0.25">
      <c r="A43" s="22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29" x14ac:dyDescent="0.25">
      <c r="A44" s="22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29" x14ac:dyDescent="0.25">
      <c r="A45" s="22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29" x14ac:dyDescent="0.25">
      <c r="A46" s="22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29" x14ac:dyDescent="0.25">
      <c r="A47" s="22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29" ht="13.8" x14ac:dyDescent="0.25">
      <c r="A48" s="22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2">
        <v>43101</v>
      </c>
      <c r="W48">
        <v>1</v>
      </c>
      <c r="X48">
        <v>2.0705076202751584</v>
      </c>
      <c r="Y48">
        <v>1</v>
      </c>
      <c r="Z48">
        <v>1</v>
      </c>
      <c r="AA48">
        <v>2.0705076199999999</v>
      </c>
      <c r="AB48">
        <v>2.2641256846000002</v>
      </c>
      <c r="AC48" t="s">
        <v>643</v>
      </c>
    </row>
    <row r="49" spans="1:29" x14ac:dyDescent="0.25">
      <c r="A49" s="22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</v>
      </c>
      <c r="X49">
        <v>2.2117954212386568</v>
      </c>
      <c r="Y49">
        <v>2</v>
      </c>
      <c r="Z49">
        <v>2</v>
      </c>
      <c r="AA49">
        <v>2.2117954210000002</v>
      </c>
      <c r="AB49">
        <v>2.3287327445999999</v>
      </c>
      <c r="AC49" t="s">
        <v>687</v>
      </c>
    </row>
    <row r="50" spans="1:29" x14ac:dyDescent="0.25">
      <c r="A50" s="22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3</v>
      </c>
      <c r="X50">
        <v>2.3597114039729181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x14ac:dyDescent="0.25">
      <c r="A51" s="22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4</v>
      </c>
      <c r="X51">
        <v>2.462743943334802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x14ac:dyDescent="0.25">
      <c r="A52" s="22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5</v>
      </c>
      <c r="X52">
        <v>2.8010117148075615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x14ac:dyDescent="0.25">
      <c r="A53" s="22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6</v>
      </c>
      <c r="X53">
        <v>2.8715478353166874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x14ac:dyDescent="0.25">
      <c r="A54" s="22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7</v>
      </c>
      <c r="X54">
        <v>2.9495150866471116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x14ac:dyDescent="0.25">
      <c r="A55" s="22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8</v>
      </c>
      <c r="X55">
        <v>2.6991801041874481</v>
      </c>
      <c r="Y55">
        <v>8</v>
      </c>
      <c r="Z55">
        <v>8</v>
      </c>
      <c r="AA55">
        <v>2.6991801039999999</v>
      </c>
      <c r="AB55">
        <v>2.7163751049</v>
      </c>
    </row>
    <row r="56" spans="1:29" x14ac:dyDescent="0.25">
      <c r="A56" s="22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9</v>
      </c>
      <c r="X56">
        <v>2.27697219419899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x14ac:dyDescent="0.25">
      <c r="A57" s="22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10</v>
      </c>
      <c r="X57">
        <v>2.5224699286070384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x14ac:dyDescent="0.25">
      <c r="A58" s="22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11</v>
      </c>
      <c r="X58">
        <v>2.1766010321523983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x14ac:dyDescent="0.25">
      <c r="A59" s="22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12</v>
      </c>
      <c r="X59">
        <v>1.9101588486313719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x14ac:dyDescent="0.25">
      <c r="A60" s="22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13</v>
      </c>
      <c r="X60">
        <v>1.5512351381991145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x14ac:dyDescent="0.25">
      <c r="A61" s="22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14</v>
      </c>
      <c r="X61">
        <v>1.5201352659333054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x14ac:dyDescent="0.25">
      <c r="A62" s="22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15</v>
      </c>
      <c r="X62">
        <v>1.8625227405691738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x14ac:dyDescent="0.25">
      <c r="A63" s="22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16</v>
      </c>
      <c r="X63">
        <v>1.9964397755302459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x14ac:dyDescent="0.25">
      <c r="A64" s="22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17</v>
      </c>
      <c r="X64">
        <v>1.7902284687663923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x14ac:dyDescent="0.25">
      <c r="A65" s="22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18</v>
      </c>
      <c r="X65">
        <v>1.6484846560762445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x14ac:dyDescent="0.25">
      <c r="A66" s="22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19</v>
      </c>
      <c r="X66">
        <v>1.811464806393509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x14ac:dyDescent="0.25">
      <c r="A67" s="22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20</v>
      </c>
      <c r="X67">
        <v>1.7497798894291428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x14ac:dyDescent="0.25">
      <c r="A68" s="22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21</v>
      </c>
      <c r="X68">
        <v>1.7113045131695268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x14ac:dyDescent="0.25">
      <c r="A69" s="22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22</v>
      </c>
      <c r="X69">
        <v>1.7640429444213823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x14ac:dyDescent="0.25">
      <c r="A70" s="22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23</v>
      </c>
      <c r="X70">
        <v>2.0512779818916256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x14ac:dyDescent="0.25">
      <c r="A71" s="22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24</v>
      </c>
      <c r="X71">
        <v>2.2851297401217137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x14ac:dyDescent="0.25">
      <c r="A72" s="22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617</v>
      </c>
      <c r="V72" s="22">
        <v>43831</v>
      </c>
      <c r="W72">
        <v>25</v>
      </c>
      <c r="X72">
        <v>2.4865719552504508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x14ac:dyDescent="0.25">
      <c r="A73" s="22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618</v>
      </c>
      <c r="V73" s="22">
        <v>43862</v>
      </c>
      <c r="W73">
        <v>26</v>
      </c>
      <c r="X73">
        <v>2.3348735639459388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x14ac:dyDescent="0.25">
      <c r="A74" s="22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680</v>
      </c>
      <c r="V74" s="22">
        <v>43891</v>
      </c>
      <c r="W74">
        <v>27</v>
      </c>
      <c r="X74">
        <v>1.539326991919816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x14ac:dyDescent="0.25">
      <c r="A75" s="22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619</v>
      </c>
      <c r="V75" s="22">
        <v>43922</v>
      </c>
      <c r="W75">
        <v>28</v>
      </c>
      <c r="X75">
        <v>0.32909668633681666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x14ac:dyDescent="0.25">
      <c r="A76" s="22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620</v>
      </c>
      <c r="V76" s="22">
        <v>43952</v>
      </c>
      <c r="W76">
        <v>29</v>
      </c>
      <c r="X76">
        <v>0.1179263702107137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x14ac:dyDescent="0.25">
      <c r="A77" s="22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681</v>
      </c>
      <c r="V77" s="22">
        <v>43983</v>
      </c>
      <c r="W77">
        <v>30</v>
      </c>
      <c r="X77">
        <v>0.64573304755548788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x14ac:dyDescent="0.25">
      <c r="A78" s="22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682</v>
      </c>
      <c r="V78" s="22">
        <v>44013</v>
      </c>
      <c r="W78">
        <v>31</v>
      </c>
      <c r="X78">
        <v>0.98608182530370636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x14ac:dyDescent="0.25">
      <c r="A79" s="22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686</v>
      </c>
      <c r="V79" s="22">
        <v>44044</v>
      </c>
      <c r="W79">
        <v>32</v>
      </c>
      <c r="X79">
        <v>1.3096453823307064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x14ac:dyDescent="0.25">
      <c r="A80" s="22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683</v>
      </c>
      <c r="V80" s="22">
        <v>44075</v>
      </c>
      <c r="W80">
        <v>33</v>
      </c>
      <c r="X80">
        <v>1.3713248610564608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x14ac:dyDescent="0.25">
      <c r="A81" s="22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684</v>
      </c>
      <c r="V81" s="22">
        <v>44105</v>
      </c>
      <c r="W81">
        <v>34</v>
      </c>
      <c r="X81">
        <v>1.1820661677274849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x14ac:dyDescent="0.25">
      <c r="A82" s="22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V82" s="22">
        <v>44136</v>
      </c>
      <c r="W82">
        <v>35</v>
      </c>
      <c r="X82">
        <v>1.1745357842679691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x14ac:dyDescent="0.25">
      <c r="A83" s="22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405</v>
      </c>
      <c r="V83" s="22">
        <v>44166</v>
      </c>
      <c r="W83">
        <v>36</v>
      </c>
      <c r="X83">
        <v>1.3620054947193101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x14ac:dyDescent="0.25">
      <c r="A84" s="22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I84" t="s">
        <v>407</v>
      </c>
      <c r="J84" t="s">
        <v>408</v>
      </c>
      <c r="K84" t="s">
        <v>409</v>
      </c>
      <c r="L84" t="s">
        <v>410</v>
      </c>
      <c r="V84" s="22">
        <v>44197</v>
      </c>
      <c r="W84">
        <v>37</v>
      </c>
      <c r="X84">
        <v>1.399769741560094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x14ac:dyDescent="0.25">
      <c r="A85" s="22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I85" t="s">
        <v>411</v>
      </c>
      <c r="J85">
        <v>19</v>
      </c>
      <c r="K85">
        <v>500.22317254119997</v>
      </c>
      <c r="L85">
        <v>26.3275353969</v>
      </c>
      <c r="V85" s="22">
        <v>44228</v>
      </c>
      <c r="W85">
        <v>38</v>
      </c>
      <c r="X85">
        <v>1.6762152173745015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x14ac:dyDescent="0.25">
      <c r="A86" s="22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I86" t="s">
        <v>412</v>
      </c>
      <c r="J86">
        <v>83</v>
      </c>
      <c r="K86">
        <v>19.255279899400001</v>
      </c>
      <c r="L86">
        <v>0.23199132410000001</v>
      </c>
      <c r="V86" s="22">
        <v>44256</v>
      </c>
      <c r="W86">
        <v>39</v>
      </c>
      <c r="X86">
        <v>2.6197625089591847</v>
      </c>
      <c r="Y86">
        <v>39</v>
      </c>
      <c r="Z86">
        <v>39</v>
      </c>
      <c r="AA86">
        <v>2.6197625090000001</v>
      </c>
      <c r="AB86">
        <v>2.0616650918000001</v>
      </c>
      <c r="AC86" t="s">
        <v>624</v>
      </c>
    </row>
    <row r="87" spans="1:29" x14ac:dyDescent="0.25">
      <c r="A87" s="22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I87" t="s">
        <v>413</v>
      </c>
      <c r="J87">
        <v>102</v>
      </c>
      <c r="K87">
        <v>519.47845244059999</v>
      </c>
      <c r="V87" s="22">
        <v>44287</v>
      </c>
      <c r="W87">
        <v>40</v>
      </c>
      <c r="X87">
        <v>4.159694838702114</v>
      </c>
      <c r="Y87">
        <v>40</v>
      </c>
      <c r="Z87">
        <v>40</v>
      </c>
      <c r="AA87">
        <v>4.1596948390000001</v>
      </c>
      <c r="AB87">
        <v>4.3008498952999998</v>
      </c>
      <c r="AC87" t="s">
        <v>625</v>
      </c>
    </row>
    <row r="88" spans="1:29" x14ac:dyDescent="0.25">
      <c r="A88" s="22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I88" t="s">
        <v>685</v>
      </c>
      <c r="V88" s="22">
        <v>44317</v>
      </c>
      <c r="W88">
        <v>41</v>
      </c>
      <c r="X88">
        <v>4.9927065375944784</v>
      </c>
      <c r="Y88">
        <v>41</v>
      </c>
      <c r="Z88">
        <v>41</v>
      </c>
      <c r="AA88">
        <v>4.9927065380000002</v>
      </c>
      <c r="AB88">
        <v>4.6427428989999999</v>
      </c>
      <c r="AC88" t="s">
        <v>626</v>
      </c>
    </row>
    <row r="89" spans="1:29" x14ac:dyDescent="0.25">
      <c r="A89" s="22">
        <v>44348</v>
      </c>
      <c r="B89" s="2">
        <v>271.69600000000003</v>
      </c>
      <c r="C89">
        <v>66</v>
      </c>
      <c r="D89">
        <f t="shared" ref="D89:D125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>
        <v>42</v>
      </c>
      <c r="X89">
        <v>5.3914514133213345</v>
      </c>
      <c r="Y89">
        <v>42</v>
      </c>
      <c r="Z89">
        <v>42</v>
      </c>
      <c r="AA89">
        <v>5.3914514130000004</v>
      </c>
      <c r="AB89">
        <v>4.9846359027</v>
      </c>
      <c r="AC89" t="s">
        <v>619</v>
      </c>
    </row>
    <row r="90" spans="1:29" x14ac:dyDescent="0.25">
      <c r="A90" s="22">
        <v>44378</v>
      </c>
      <c r="B90" s="2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K90">
        <f>1-(K86/K87)</f>
        <v>0.96293343870388592</v>
      </c>
      <c r="V90" s="22">
        <v>44378</v>
      </c>
      <c r="W90">
        <v>43</v>
      </c>
      <c r="X90">
        <v>5.3654752393854084</v>
      </c>
      <c r="Y90">
        <v>43</v>
      </c>
      <c r="Z90">
        <v>43</v>
      </c>
      <c r="AA90">
        <v>5.3654752390000002</v>
      </c>
      <c r="AB90">
        <v>5.3265289064000001</v>
      </c>
      <c r="AC90" t="s">
        <v>620</v>
      </c>
    </row>
    <row r="91" spans="1:29" x14ac:dyDescent="0.25">
      <c r="A91" s="22">
        <v>44409</v>
      </c>
      <c r="B91" s="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>
        <v>44</v>
      </c>
      <c r="X91">
        <v>5.2512715548749993</v>
      </c>
      <c r="Y91">
        <v>44</v>
      </c>
      <c r="Z91">
        <v>44</v>
      </c>
      <c r="AA91">
        <v>5.2512715549999998</v>
      </c>
      <c r="AB91">
        <v>5.6684219101000002</v>
      </c>
      <c r="AC91" t="s">
        <v>688</v>
      </c>
    </row>
    <row r="92" spans="1:29" x14ac:dyDescent="0.25">
      <c r="A92" s="22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45</v>
      </c>
      <c r="X92">
        <v>5.3903488550791572</v>
      </c>
      <c r="Y92">
        <v>45</v>
      </c>
      <c r="Z92">
        <v>45</v>
      </c>
      <c r="AA92">
        <v>5.3903488550000001</v>
      </c>
      <c r="AB92">
        <v>6.0103149138000003</v>
      </c>
      <c r="AC92" t="s">
        <v>689</v>
      </c>
    </row>
    <row r="93" spans="1:29" x14ac:dyDescent="0.25">
      <c r="A93" s="22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>
        <v>46</v>
      </c>
      <c r="X93">
        <v>6.221868903328887</v>
      </c>
      <c r="Y93">
        <v>46</v>
      </c>
      <c r="Z93">
        <v>46</v>
      </c>
      <c r="AA93">
        <v>6.2218689029999998</v>
      </c>
      <c r="AB93">
        <v>6.3522079176000004</v>
      </c>
      <c r="AC93" t="s">
        <v>690</v>
      </c>
    </row>
    <row r="94" spans="1:29" x14ac:dyDescent="0.25">
      <c r="A94" s="22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47</v>
      </c>
      <c r="X94">
        <v>6.8090028398064764</v>
      </c>
      <c r="Y94">
        <v>47</v>
      </c>
      <c r="Z94">
        <v>47</v>
      </c>
      <c r="AA94">
        <v>6.8090028399999998</v>
      </c>
      <c r="AB94">
        <v>6.6941009212999996</v>
      </c>
      <c r="AC94" t="s">
        <v>683</v>
      </c>
    </row>
    <row r="95" spans="1:29" x14ac:dyDescent="0.25">
      <c r="A95" s="22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>
        <v>48</v>
      </c>
      <c r="X95">
        <v>7.0364028655451341</v>
      </c>
      <c r="Y95">
        <v>48</v>
      </c>
      <c r="Z95">
        <v>48</v>
      </c>
      <c r="AA95">
        <v>7.0364028660000004</v>
      </c>
      <c r="AB95">
        <v>7.0359939249999996</v>
      </c>
      <c r="AC95" t="s">
        <v>684</v>
      </c>
    </row>
    <row r="96" spans="1:29" x14ac:dyDescent="0.25">
      <c r="A96" s="22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49</v>
      </c>
      <c r="X96">
        <v>7.4798724682891145</v>
      </c>
      <c r="Y96">
        <v>49</v>
      </c>
      <c r="Z96">
        <v>49</v>
      </c>
      <c r="AA96">
        <v>7.4798724679999999</v>
      </c>
      <c r="AB96">
        <v>7.3778869286999997</v>
      </c>
    </row>
    <row r="97" spans="1:28" x14ac:dyDescent="0.25">
      <c r="A97" s="22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50</v>
      </c>
      <c r="X97">
        <v>7.8710638977392833</v>
      </c>
      <c r="Y97">
        <v>50</v>
      </c>
      <c r="Z97">
        <v>50</v>
      </c>
      <c r="AA97">
        <v>7.8710638980000001</v>
      </c>
      <c r="AB97">
        <v>7.7197799323999998</v>
      </c>
    </row>
    <row r="98" spans="1:28" x14ac:dyDescent="0.25">
      <c r="A98" s="22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51</v>
      </c>
      <c r="X98">
        <v>8.542455554842439</v>
      </c>
      <c r="Y98">
        <v>51</v>
      </c>
      <c r="Z98">
        <v>51</v>
      </c>
      <c r="AA98">
        <v>8.5424555550000001</v>
      </c>
      <c r="AB98">
        <v>8.0616729361000008</v>
      </c>
    </row>
    <row r="99" spans="1:28" x14ac:dyDescent="0.25">
      <c r="A99" s="22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52</v>
      </c>
      <c r="X99">
        <v>8.2586293408823721</v>
      </c>
      <c r="Y99">
        <v>52</v>
      </c>
      <c r="Z99">
        <v>52</v>
      </c>
      <c r="AA99">
        <v>8.2586293410000007</v>
      </c>
      <c r="AB99">
        <v>8.4035659398</v>
      </c>
    </row>
    <row r="100" spans="1:28" x14ac:dyDescent="0.25">
      <c r="A100" s="22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53</v>
      </c>
      <c r="X100">
        <v>8.5815115436765161</v>
      </c>
      <c r="Y100">
        <v>53</v>
      </c>
      <c r="Z100">
        <v>53</v>
      </c>
      <c r="AA100">
        <v>8.5815115439999996</v>
      </c>
      <c r="AB100">
        <v>8.7454589435999992</v>
      </c>
    </row>
    <row r="101" spans="1:28" x14ac:dyDescent="0.25">
      <c r="A101" s="22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54</v>
      </c>
      <c r="X101">
        <v>9.0597579647841524</v>
      </c>
      <c r="Y101">
        <v>54</v>
      </c>
      <c r="Z101">
        <v>54</v>
      </c>
      <c r="AA101">
        <v>9.0597579649999993</v>
      </c>
      <c r="AB101">
        <v>9.0873519473000002</v>
      </c>
    </row>
    <row r="102" spans="1:28" x14ac:dyDescent="0.25">
      <c r="A102" s="22">
        <v>44743</v>
      </c>
      <c r="B102" s="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55</v>
      </c>
      <c r="X102">
        <v>8.5248147456255161</v>
      </c>
      <c r="Y102">
        <v>55</v>
      </c>
      <c r="Z102">
        <v>55</v>
      </c>
      <c r="AA102">
        <v>8.5248147460000006</v>
      </c>
      <c r="AB102">
        <v>8.8591541390999993</v>
      </c>
    </row>
    <row r="103" spans="1:28" x14ac:dyDescent="0.25">
      <c r="A103" s="22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56</v>
      </c>
      <c r="X103">
        <v>8.2626925031162344</v>
      </c>
      <c r="Y103">
        <v>56</v>
      </c>
      <c r="Z103">
        <v>56</v>
      </c>
      <c r="AA103">
        <v>8.2626925030000002</v>
      </c>
      <c r="AB103">
        <v>8.4092868056000007</v>
      </c>
    </row>
    <row r="104" spans="1:28" x14ac:dyDescent="0.25">
      <c r="A104" s="22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57</v>
      </c>
      <c r="X104">
        <v>8.2016696438336165</v>
      </c>
      <c r="Y104">
        <v>57</v>
      </c>
      <c r="Z104">
        <v>57</v>
      </c>
      <c r="AA104">
        <v>8.2016696440000008</v>
      </c>
      <c r="AB104">
        <v>7.9594194720999996</v>
      </c>
    </row>
    <row r="105" spans="1:28" x14ac:dyDescent="0.25">
      <c r="A105" s="22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58</v>
      </c>
      <c r="X105">
        <v>7.7454273308049135</v>
      </c>
      <c r="Y105">
        <v>58</v>
      </c>
      <c r="Z105">
        <v>58</v>
      </c>
      <c r="AA105">
        <v>7.7454273310000001</v>
      </c>
      <c r="AB105">
        <v>7.5095521387000002</v>
      </c>
    </row>
    <row r="106" spans="1:28" x14ac:dyDescent="0.25">
      <c r="A106" s="22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59</v>
      </c>
      <c r="X106">
        <v>7.110322794191732</v>
      </c>
      <c r="Y106">
        <v>59</v>
      </c>
      <c r="Z106">
        <v>59</v>
      </c>
      <c r="AA106">
        <v>7.110322794</v>
      </c>
      <c r="AB106">
        <v>7.0596848051999999</v>
      </c>
    </row>
    <row r="107" spans="1:28" x14ac:dyDescent="0.25">
      <c r="A107" s="22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60</v>
      </c>
      <c r="X107">
        <v>6.4544013314108231</v>
      </c>
      <c r="Y107">
        <v>60</v>
      </c>
      <c r="Z107">
        <v>60</v>
      </c>
      <c r="AA107">
        <v>6.4544013309999997</v>
      </c>
      <c r="AB107">
        <v>6.6098174716999996</v>
      </c>
    </row>
    <row r="108" spans="1:28" x14ac:dyDescent="0.25">
      <c r="A108" s="22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61</v>
      </c>
      <c r="X108">
        <v>6.4101469688562576</v>
      </c>
      <c r="Y108">
        <v>61</v>
      </c>
      <c r="Z108">
        <v>61</v>
      </c>
      <c r="AA108">
        <v>6.4101469690000004</v>
      </c>
      <c r="AB108">
        <v>6.1599501383000002</v>
      </c>
    </row>
    <row r="109" spans="1:28" x14ac:dyDescent="0.25">
      <c r="A109" s="22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62</v>
      </c>
      <c r="X109">
        <v>6.0356130778665875</v>
      </c>
      <c r="Y109">
        <v>62</v>
      </c>
      <c r="Z109">
        <v>62</v>
      </c>
      <c r="AA109">
        <v>6.0356130779999999</v>
      </c>
      <c r="AB109">
        <v>5.7100828047999999</v>
      </c>
    </row>
    <row r="110" spans="1:28" x14ac:dyDescent="0.25">
      <c r="A110" s="22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63</v>
      </c>
      <c r="X110">
        <v>4.9849741220991683</v>
      </c>
      <c r="Y110">
        <v>63</v>
      </c>
      <c r="Z110">
        <v>63</v>
      </c>
      <c r="AA110">
        <v>4.9849741219999997</v>
      </c>
      <c r="AB110">
        <v>5.2602154712999996</v>
      </c>
    </row>
    <row r="111" spans="1:28" x14ac:dyDescent="0.25">
      <c r="A111" s="22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64</v>
      </c>
      <c r="X111">
        <v>4.9303203981889254</v>
      </c>
      <c r="Y111">
        <v>64</v>
      </c>
      <c r="Z111">
        <v>64</v>
      </c>
      <c r="AA111">
        <v>4.9303203980000001</v>
      </c>
      <c r="AB111">
        <v>4.8103481378000001</v>
      </c>
    </row>
    <row r="112" spans="1:28" x14ac:dyDescent="0.25">
      <c r="A112" s="22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65</v>
      </c>
      <c r="X112">
        <v>4.0476092727919699</v>
      </c>
      <c r="Y112">
        <v>65</v>
      </c>
      <c r="Z112">
        <v>65</v>
      </c>
      <c r="AA112">
        <v>4.047609273</v>
      </c>
      <c r="AB112">
        <v>4.3604808043999999</v>
      </c>
    </row>
    <row r="113" spans="1:28" x14ac:dyDescent="0.25">
      <c r="A113" s="14">
        <v>45078</v>
      </c>
      <c r="B113" s="2">
        <v>305.10899999999998</v>
      </c>
      <c r="C113" s="6">
        <v>90</v>
      </c>
      <c r="D113">
        <f t="shared" si="1"/>
        <v>2.9691776545588935</v>
      </c>
      <c r="E113">
        <v>90</v>
      </c>
      <c r="F113">
        <v>90</v>
      </c>
      <c r="G113">
        <v>2.9691776550000002</v>
      </c>
      <c r="H113">
        <v>3.3238037488000001</v>
      </c>
      <c r="V113" s="14">
        <v>45078</v>
      </c>
      <c r="W113">
        <v>66</v>
      </c>
      <c r="X113">
        <v>2.9691776545588935</v>
      </c>
      <c r="Y113">
        <v>66</v>
      </c>
      <c r="Z113">
        <v>66</v>
      </c>
      <c r="AA113">
        <v>2.9691776550000002</v>
      </c>
      <c r="AB113">
        <v>3.3238037488000001</v>
      </c>
    </row>
    <row r="114" spans="1:28" x14ac:dyDescent="0.25">
      <c r="A114" s="22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3.3119184346999999</v>
      </c>
      <c r="V114" s="22">
        <v>45108</v>
      </c>
      <c r="W114">
        <v>67</v>
      </c>
      <c r="X114">
        <v>3.1777801779421768</v>
      </c>
      <c r="Y114">
        <v>67</v>
      </c>
      <c r="Z114">
        <v>67</v>
      </c>
      <c r="AA114">
        <v>3.1777801779999999</v>
      </c>
      <c r="AB114">
        <v>3.3119184346999999</v>
      </c>
    </row>
    <row r="115" spans="1:28" x14ac:dyDescent="0.25">
      <c r="A115" s="22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3.3000331206000002</v>
      </c>
      <c r="V115" s="22">
        <v>45139</v>
      </c>
      <c r="W115">
        <v>68</v>
      </c>
      <c r="X115">
        <v>3.665112384399559</v>
      </c>
      <c r="Y115">
        <v>68</v>
      </c>
      <c r="Z115">
        <v>68</v>
      </c>
      <c r="AA115">
        <v>3.6651123839999999</v>
      </c>
      <c r="AB115">
        <v>3.3000331206000002</v>
      </c>
    </row>
    <row r="116" spans="1:28" x14ac:dyDescent="0.25">
      <c r="A116" s="22">
        <v>45170</v>
      </c>
      <c r="B116" s="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3.2881478065</v>
      </c>
      <c r="V116" s="22">
        <v>45170</v>
      </c>
      <c r="W116">
        <v>69</v>
      </c>
      <c r="X116">
        <v>3.6996981213444364</v>
      </c>
      <c r="Y116">
        <v>69</v>
      </c>
      <c r="Z116">
        <v>69</v>
      </c>
      <c r="AA116">
        <v>3.699698121</v>
      </c>
      <c r="AB116">
        <v>3.2881478065</v>
      </c>
    </row>
    <row r="117" spans="1:28" x14ac:dyDescent="0.25">
      <c r="A117" s="22">
        <v>45200</v>
      </c>
      <c r="B117" s="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3.2762624923999999</v>
      </c>
      <c r="V117" s="22">
        <v>45200</v>
      </c>
      <c r="W117">
        <v>70</v>
      </c>
      <c r="X117">
        <v>3.2411446518932094</v>
      </c>
      <c r="Y117">
        <v>70</v>
      </c>
      <c r="Z117">
        <v>70</v>
      </c>
      <c r="AA117">
        <v>3.241144652</v>
      </c>
      <c r="AB117">
        <v>3.2762624923999999</v>
      </c>
    </row>
    <row r="118" spans="1:28" x14ac:dyDescent="0.25">
      <c r="A118" s="22">
        <v>45231</v>
      </c>
      <c r="B118" s="2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3.2643771784000002</v>
      </c>
      <c r="V118" s="22">
        <v>45231</v>
      </c>
      <c r="W118">
        <v>71</v>
      </c>
      <c r="X118">
        <v>3.1372707088417875</v>
      </c>
      <c r="Y118">
        <v>71</v>
      </c>
      <c r="Z118">
        <v>71</v>
      </c>
      <c r="AA118">
        <v>3.137270709</v>
      </c>
      <c r="AB118">
        <v>3.2643771784000002</v>
      </c>
    </row>
    <row r="119" spans="1:28" x14ac:dyDescent="0.25">
      <c r="A119" s="22">
        <v>45261</v>
      </c>
      <c r="B119" s="2">
        <v>306.74599999999998</v>
      </c>
      <c r="C119">
        <v>96</v>
      </c>
      <c r="D119">
        <f t="shared" si="1"/>
        <v>3.3521228314302216</v>
      </c>
      <c r="E119">
        <v>96</v>
      </c>
      <c r="F119">
        <v>96</v>
      </c>
      <c r="G119">
        <v>3.352122831</v>
      </c>
      <c r="H119">
        <v>3.2524918643</v>
      </c>
      <c r="V119" s="22">
        <v>45261</v>
      </c>
      <c r="W119">
        <v>72</v>
      </c>
      <c r="X119">
        <v>3.3521228314302216</v>
      </c>
      <c r="Y119">
        <v>72</v>
      </c>
      <c r="Z119">
        <v>72</v>
      </c>
      <c r="AA119">
        <v>3.352122831</v>
      </c>
      <c r="AB119">
        <v>3.2524918643</v>
      </c>
    </row>
    <row r="120" spans="1:28" x14ac:dyDescent="0.25">
      <c r="A120" s="22">
        <v>45292</v>
      </c>
      <c r="B120" s="2">
        <v>308.41699999999997</v>
      </c>
      <c r="C120">
        <v>97</v>
      </c>
      <c r="D120">
        <f t="shared" si="1"/>
        <v>3.0908847812280498</v>
      </c>
      <c r="E120">
        <v>97</v>
      </c>
      <c r="F120">
        <v>97</v>
      </c>
      <c r="G120">
        <v>3.0908847810000002</v>
      </c>
      <c r="H120">
        <v>3.2406065501999999</v>
      </c>
      <c r="V120" s="22">
        <v>45292</v>
      </c>
      <c r="W120">
        <v>73</v>
      </c>
      <c r="X120">
        <v>3.0908847812280498</v>
      </c>
      <c r="Y120">
        <v>73</v>
      </c>
      <c r="Z120">
        <v>73</v>
      </c>
      <c r="AA120">
        <v>3.0908847810000002</v>
      </c>
      <c r="AB120">
        <v>3.2406065501999999</v>
      </c>
    </row>
    <row r="121" spans="1:28" x14ac:dyDescent="0.25">
      <c r="A121" s="22">
        <v>45323</v>
      </c>
      <c r="B121" s="2">
        <v>310.32600000000002</v>
      </c>
      <c r="C121">
        <v>98</v>
      </c>
      <c r="D121">
        <f t="shared" si="1"/>
        <v>3.1531711208616033</v>
      </c>
      <c r="E121">
        <v>98</v>
      </c>
      <c r="F121">
        <v>98</v>
      </c>
      <c r="G121">
        <v>3.1531711210000002</v>
      </c>
      <c r="H121">
        <v>3.2287212361000002</v>
      </c>
      <c r="V121" s="22">
        <v>45323</v>
      </c>
      <c r="W121">
        <v>74</v>
      </c>
      <c r="X121">
        <v>3.1531711208616033</v>
      </c>
      <c r="Y121">
        <v>74</v>
      </c>
      <c r="Z121">
        <v>74</v>
      </c>
      <c r="AA121">
        <v>3.1531711210000002</v>
      </c>
      <c r="AB121">
        <v>3.2287212361000002</v>
      </c>
    </row>
    <row r="122" spans="1:28" x14ac:dyDescent="0.25">
      <c r="A122" s="16">
        <v>45352</v>
      </c>
      <c r="B122" s="2">
        <v>312.33199999999999</v>
      </c>
      <c r="C122" s="19">
        <v>99</v>
      </c>
      <c r="D122">
        <f t="shared" si="1"/>
        <v>3.4773850700380273</v>
      </c>
      <c r="E122">
        <v>99</v>
      </c>
      <c r="F122">
        <v>99</v>
      </c>
      <c r="G122">
        <v>3.47738507</v>
      </c>
      <c r="H122">
        <v>3.5042317937999998</v>
      </c>
      <c r="V122" s="16">
        <v>45352</v>
      </c>
      <c r="W122">
        <v>75</v>
      </c>
      <c r="X122">
        <v>3.4773850700380273</v>
      </c>
      <c r="Y122">
        <v>75</v>
      </c>
      <c r="Z122">
        <v>75</v>
      </c>
      <c r="AA122">
        <v>3.47738507</v>
      </c>
      <c r="AB122">
        <v>3.5042317937999998</v>
      </c>
    </row>
    <row r="123" spans="1:28" x14ac:dyDescent="0.25">
      <c r="A123" s="22">
        <v>45383</v>
      </c>
      <c r="B123" s="2">
        <v>313.548</v>
      </c>
      <c r="C123">
        <v>100</v>
      </c>
      <c r="D123">
        <f t="shared" si="1"/>
        <v>3.357363950119165</v>
      </c>
      <c r="E123">
        <v>100</v>
      </c>
      <c r="F123">
        <v>100</v>
      </c>
      <c r="G123">
        <v>3.3573639499999999</v>
      </c>
      <c r="H123">
        <v>3.3491087351000002</v>
      </c>
      <c r="V123" s="22">
        <v>45383</v>
      </c>
      <c r="W123">
        <v>76</v>
      </c>
      <c r="X123">
        <v>3.357363950119165</v>
      </c>
      <c r="Y123">
        <v>76</v>
      </c>
      <c r="Z123">
        <v>76</v>
      </c>
      <c r="AA123">
        <v>3.3573639499999999</v>
      </c>
      <c r="AB123">
        <v>3.3491087351000002</v>
      </c>
    </row>
    <row r="124" spans="1:28" x14ac:dyDescent="0.25">
      <c r="A124" s="22">
        <v>45413</v>
      </c>
      <c r="B124" s="2">
        <v>314.06900000000002</v>
      </c>
      <c r="C124">
        <v>101</v>
      </c>
      <c r="D124">
        <f t="shared" si="1"/>
        <v>3.2690290569400307</v>
      </c>
      <c r="E124">
        <v>101</v>
      </c>
      <c r="F124">
        <v>101</v>
      </c>
      <c r="G124">
        <v>3.269029057</v>
      </c>
      <c r="H124">
        <v>3.1939856764000001</v>
      </c>
      <c r="V124" s="22">
        <v>45413</v>
      </c>
      <c r="W124">
        <v>77</v>
      </c>
      <c r="X124">
        <v>3.2690290569400307</v>
      </c>
      <c r="Y124">
        <v>77</v>
      </c>
      <c r="Z124">
        <v>77</v>
      </c>
      <c r="AA124">
        <v>3.269029057</v>
      </c>
      <c r="AB124">
        <v>3.1939856764000001</v>
      </c>
    </row>
    <row r="125" spans="1:28" x14ac:dyDescent="0.25">
      <c r="A125" s="22">
        <v>45444</v>
      </c>
      <c r="B125" s="2">
        <v>314.17500000000001</v>
      </c>
      <c r="C125">
        <v>102</v>
      </c>
      <c r="D125">
        <f t="shared" si="1"/>
        <v>2.9713971072633161</v>
      </c>
      <c r="E125">
        <v>102</v>
      </c>
      <c r="F125">
        <v>102</v>
      </c>
      <c r="G125">
        <v>2.971397107</v>
      </c>
      <c r="H125">
        <v>3.0388626177</v>
      </c>
      <c r="V125" s="22">
        <v>45444</v>
      </c>
      <c r="W125">
        <v>78</v>
      </c>
      <c r="X125">
        <v>2.9713971072633161</v>
      </c>
      <c r="Y125">
        <v>78</v>
      </c>
      <c r="Z125">
        <v>78</v>
      </c>
      <c r="AA125">
        <v>2.971397107</v>
      </c>
      <c r="AB125">
        <v>3.0388626177</v>
      </c>
    </row>
    <row r="126" spans="1:28" x14ac:dyDescent="0.25">
      <c r="A126" s="22">
        <v>45474</v>
      </c>
      <c r="B126" s="2">
        <v>314.54000000000002</v>
      </c>
      <c r="C126">
        <v>103</v>
      </c>
      <c r="D126">
        <f>100*(B126-B114)/B114</f>
        <v>2.8947531984913022</v>
      </c>
      <c r="E126">
        <v>103</v>
      </c>
      <c r="F126">
        <v>103</v>
      </c>
      <c r="G126">
        <v>2.8947531980000001</v>
      </c>
      <c r="H126">
        <v>2.8837395589999999</v>
      </c>
      <c r="V126" s="22">
        <v>45474</v>
      </c>
      <c r="W126">
        <v>79</v>
      </c>
      <c r="X126">
        <v>2.8947531984913022</v>
      </c>
      <c r="Y126">
        <v>79</v>
      </c>
      <c r="Z126">
        <v>79</v>
      </c>
      <c r="AA126">
        <v>2.8947531980000001</v>
      </c>
      <c r="AB126">
        <v>2.8837395589999999</v>
      </c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B6BC-1BD4-45E1-9213-095A3ECE1897}">
  <dimension ref="A1:AW126"/>
  <sheetViews>
    <sheetView topLeftCell="E92" workbookViewId="0">
      <selection activeCell="AE123" sqref="AE123"/>
    </sheetView>
  </sheetViews>
  <sheetFormatPr defaultRowHeight="13.2" x14ac:dyDescent="0.25"/>
  <cols>
    <col min="1" max="1" width="14.5546875" customWidth="1"/>
    <col min="2" max="2" width="12.33203125" customWidth="1"/>
    <col min="3" max="3" width="4.5546875" bestFit="1" customWidth="1"/>
    <col min="9" max="9" width="9.6640625" bestFit="1" customWidth="1"/>
    <col min="24" max="24" width="3.5546875" bestFit="1" customWidth="1"/>
    <col min="26" max="27" width="3.5546875" bestFit="1" customWidth="1"/>
    <col min="40" max="40" width="4.5546875" bestFit="1" customWidth="1"/>
    <col min="42" max="43" width="4.5546875" bestFit="1" customWidth="1"/>
    <col min="46" max="46" width="9.66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46" x14ac:dyDescent="0.25">
      <c r="A17" s="1">
        <v>42156</v>
      </c>
      <c r="B17" s="2">
        <v>238.63800000000001</v>
      </c>
    </row>
    <row r="18" spans="1:46" x14ac:dyDescent="0.25">
      <c r="A18" s="1">
        <v>42186</v>
      </c>
      <c r="B18" s="2">
        <v>238.654</v>
      </c>
    </row>
    <row r="19" spans="1:46" x14ac:dyDescent="0.25">
      <c r="A19" s="1">
        <v>42217</v>
      </c>
      <c r="B19" s="2">
        <v>238.316</v>
      </c>
    </row>
    <row r="20" spans="1:46" x14ac:dyDescent="0.25">
      <c r="A20" s="1">
        <v>42248</v>
      </c>
      <c r="B20" s="2">
        <v>237.94499999999999</v>
      </c>
    </row>
    <row r="21" spans="1:46" x14ac:dyDescent="0.25">
      <c r="A21" s="1">
        <v>42278</v>
      </c>
      <c r="B21" s="2">
        <v>237.83799999999999</v>
      </c>
    </row>
    <row r="22" spans="1:46" x14ac:dyDescent="0.25">
      <c r="A22" s="1">
        <v>42309</v>
      </c>
      <c r="B22" s="2">
        <v>237.33600000000001</v>
      </c>
    </row>
    <row r="23" spans="1:46" x14ac:dyDescent="0.25">
      <c r="A23" s="1">
        <v>42339</v>
      </c>
      <c r="B23" s="2">
        <v>236.52500000000001</v>
      </c>
    </row>
    <row r="24" spans="1:46" ht="13.8" x14ac:dyDescent="0.25">
      <c r="A24" s="22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  <c r="AN24">
        <v>1</v>
      </c>
      <c r="AO24">
        <f t="shared" ref="AO24:AO55" si="0">100*(B24-B12)/B12</f>
        <v>1.3730868138309948</v>
      </c>
      <c r="AP24">
        <v>1</v>
      </c>
      <c r="AQ24">
        <v>1</v>
      </c>
      <c r="AR24">
        <v>1.3730868140000001</v>
      </c>
      <c r="AS24">
        <v>0.71164176209999996</v>
      </c>
      <c r="AT24" t="s">
        <v>643</v>
      </c>
    </row>
    <row r="25" spans="1:46" x14ac:dyDescent="0.25">
      <c r="A25" s="22">
        <v>42401</v>
      </c>
      <c r="B25" s="2">
        <v>237.11099999999999</v>
      </c>
      <c r="C25">
        <v>2</v>
      </c>
      <c r="D25">
        <f t="shared" ref="D25:D88" si="1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666</v>
      </c>
      <c r="AN25">
        <v>2</v>
      </c>
      <c r="AO25">
        <f t="shared" si="0"/>
        <v>1.0177997801654646</v>
      </c>
      <c r="AP25">
        <v>2</v>
      </c>
      <c r="AQ25">
        <v>2</v>
      </c>
      <c r="AR25">
        <v>1.01779978</v>
      </c>
      <c r="AS25">
        <v>0.82475976719999999</v>
      </c>
      <c r="AT25" t="s">
        <v>666</v>
      </c>
    </row>
    <row r="26" spans="1:46" x14ac:dyDescent="0.25">
      <c r="A26" s="22">
        <v>42430</v>
      </c>
      <c r="B26" s="2">
        <v>238.13200000000001</v>
      </c>
      <c r="C26">
        <v>3</v>
      </c>
      <c r="D26">
        <f t="shared" si="1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  <c r="AN26">
        <v>3</v>
      </c>
      <c r="AO26">
        <f t="shared" si="0"/>
        <v>0.85253622114273109</v>
      </c>
      <c r="AP26">
        <v>3</v>
      </c>
      <c r="AQ26">
        <v>3</v>
      </c>
      <c r="AR26">
        <v>0.85253622100000004</v>
      </c>
      <c r="AS26">
        <v>0.93787777240000003</v>
      </c>
      <c r="AT26" t="s">
        <v>315</v>
      </c>
    </row>
    <row r="27" spans="1:46" x14ac:dyDescent="0.25">
      <c r="A27" s="22">
        <v>42461</v>
      </c>
      <c r="B27" s="2">
        <v>239.261</v>
      </c>
      <c r="C27">
        <v>4</v>
      </c>
      <c r="D27">
        <f t="shared" si="1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  <c r="AN27">
        <v>4</v>
      </c>
      <c r="AO27">
        <f t="shared" si="0"/>
        <v>1.125110418894419</v>
      </c>
      <c r="AP27">
        <v>4</v>
      </c>
      <c r="AQ27">
        <v>4</v>
      </c>
      <c r="AR27">
        <v>1.1251104190000001</v>
      </c>
      <c r="AS27">
        <v>1.0509957775000001</v>
      </c>
      <c r="AT27" t="s">
        <v>316</v>
      </c>
    </row>
    <row r="28" spans="1:46" x14ac:dyDescent="0.25">
      <c r="A28" s="22">
        <v>42491</v>
      </c>
      <c r="B28" s="2">
        <v>240.22900000000001</v>
      </c>
      <c r="C28">
        <v>5</v>
      </c>
      <c r="D28">
        <f t="shared" si="1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  <c r="AN28">
        <v>5</v>
      </c>
      <c r="AO28">
        <f t="shared" si="0"/>
        <v>1.0193225541935647</v>
      </c>
      <c r="AP28">
        <v>5</v>
      </c>
      <c r="AQ28">
        <v>5</v>
      </c>
      <c r="AR28">
        <v>1.0193225539999999</v>
      </c>
      <c r="AS28">
        <v>1.1641137827000001</v>
      </c>
      <c r="AT28" t="s">
        <v>317</v>
      </c>
    </row>
    <row r="29" spans="1:46" x14ac:dyDescent="0.25">
      <c r="A29" s="22">
        <v>42522</v>
      </c>
      <c r="B29" s="2">
        <v>241.018</v>
      </c>
      <c r="C29">
        <v>6</v>
      </c>
      <c r="D29">
        <f t="shared" si="1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  <c r="AN29">
        <v>6</v>
      </c>
      <c r="AO29">
        <f t="shared" si="0"/>
        <v>0.9973264945230832</v>
      </c>
      <c r="AP29">
        <v>6</v>
      </c>
      <c r="AQ29">
        <v>6</v>
      </c>
      <c r="AR29">
        <v>0.99732649500000004</v>
      </c>
      <c r="AS29">
        <v>1.2772317877999999</v>
      </c>
      <c r="AT29" t="s">
        <v>425</v>
      </c>
    </row>
    <row r="30" spans="1:46" x14ac:dyDescent="0.25">
      <c r="A30" s="22">
        <v>42552</v>
      </c>
      <c r="B30" s="2">
        <v>240.62799999999999</v>
      </c>
      <c r="C30">
        <v>7</v>
      </c>
      <c r="D30">
        <f t="shared" si="1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  <c r="AN30">
        <v>7</v>
      </c>
      <c r="AO30">
        <f t="shared" si="0"/>
        <v>0.82713887049870927</v>
      </c>
      <c r="AP30">
        <v>7</v>
      </c>
      <c r="AQ30">
        <v>7</v>
      </c>
      <c r="AR30">
        <v>0.82713886999999997</v>
      </c>
      <c r="AS30">
        <v>1.3903497929999999</v>
      </c>
      <c r="AT30" t="s">
        <v>319</v>
      </c>
    </row>
    <row r="31" spans="1:46" x14ac:dyDescent="0.25">
      <c r="A31" s="22">
        <v>42583</v>
      </c>
      <c r="B31" s="2">
        <v>240.84899999999999</v>
      </c>
      <c r="C31">
        <v>8</v>
      </c>
      <c r="D31">
        <f t="shared" si="1"/>
        <v>1.0628745027610345</v>
      </c>
      <c r="E31">
        <v>8</v>
      </c>
      <c r="F31">
        <v>8</v>
      </c>
      <c r="G31">
        <v>1.062874503</v>
      </c>
      <c r="H31">
        <v>0.9178907999</v>
      </c>
      <c r="AN31">
        <v>8</v>
      </c>
      <c r="AO31">
        <f t="shared" si="0"/>
        <v>1.0628745027610345</v>
      </c>
      <c r="AP31">
        <v>8</v>
      </c>
      <c r="AQ31">
        <v>8</v>
      </c>
      <c r="AR31">
        <v>1.062874503</v>
      </c>
      <c r="AS31">
        <v>1.5034677981</v>
      </c>
    </row>
    <row r="32" spans="1:46" x14ac:dyDescent="0.25">
      <c r="A32" s="22">
        <v>42614</v>
      </c>
      <c r="B32" s="2">
        <v>241.428</v>
      </c>
      <c r="C32">
        <v>9</v>
      </c>
      <c r="D32">
        <f t="shared" si="1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  <c r="AN32">
        <v>9</v>
      </c>
      <c r="AO32">
        <f t="shared" si="0"/>
        <v>1.4637836474815626</v>
      </c>
      <c r="AP32">
        <v>9</v>
      </c>
      <c r="AQ32">
        <v>9</v>
      </c>
      <c r="AR32">
        <v>1.4637836470000001</v>
      </c>
      <c r="AS32">
        <v>1.6165858033</v>
      </c>
      <c r="AT32" t="s">
        <v>426</v>
      </c>
    </row>
    <row r="33" spans="1:46" x14ac:dyDescent="0.25">
      <c r="A33" s="22">
        <v>42644</v>
      </c>
      <c r="B33" s="2">
        <v>241.72900000000001</v>
      </c>
      <c r="C33">
        <v>10</v>
      </c>
      <c r="D33">
        <f t="shared" si="1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  <c r="AN33">
        <v>10</v>
      </c>
      <c r="AO33">
        <f t="shared" si="0"/>
        <v>1.6359875209176076</v>
      </c>
      <c r="AP33">
        <v>10</v>
      </c>
      <c r="AQ33">
        <v>10</v>
      </c>
      <c r="AR33">
        <v>1.6359875209999999</v>
      </c>
      <c r="AS33">
        <v>1.7297038084</v>
      </c>
      <c r="AT33" t="s">
        <v>427</v>
      </c>
    </row>
    <row r="34" spans="1:46" x14ac:dyDescent="0.25">
      <c r="A34" s="22">
        <v>42675</v>
      </c>
      <c r="B34" s="2">
        <v>241.35300000000001</v>
      </c>
      <c r="C34">
        <v>11</v>
      </c>
      <c r="D34">
        <f t="shared" si="1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  <c r="AN34">
        <v>11</v>
      </c>
      <c r="AO34">
        <f t="shared" si="0"/>
        <v>1.6925371625037904</v>
      </c>
      <c r="AP34">
        <v>11</v>
      </c>
      <c r="AQ34">
        <v>11</v>
      </c>
      <c r="AR34">
        <v>1.6925371629999999</v>
      </c>
      <c r="AS34">
        <v>1.8428218136000001</v>
      </c>
      <c r="AT34" t="s">
        <v>428</v>
      </c>
    </row>
    <row r="35" spans="1:46" x14ac:dyDescent="0.25">
      <c r="A35" s="22">
        <v>42705</v>
      </c>
      <c r="B35" s="2">
        <v>241.43199999999999</v>
      </c>
      <c r="C35">
        <v>12</v>
      </c>
      <c r="D35">
        <f t="shared" si="1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  <c r="AN35">
        <v>12</v>
      </c>
      <c r="AO35">
        <f t="shared" si="0"/>
        <v>2.0746221329669092</v>
      </c>
      <c r="AP35">
        <v>12</v>
      </c>
      <c r="AQ35">
        <v>12</v>
      </c>
      <c r="AR35">
        <v>2.0746221330000001</v>
      </c>
      <c r="AS35">
        <v>1.9559398187000001</v>
      </c>
      <c r="AT35" t="s">
        <v>429</v>
      </c>
    </row>
    <row r="36" spans="1:46" x14ac:dyDescent="0.25">
      <c r="A36" s="22">
        <v>42736</v>
      </c>
      <c r="B36" s="2">
        <v>242.839</v>
      </c>
      <c r="C36">
        <v>13</v>
      </c>
      <c r="D36">
        <f t="shared" si="1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  <c r="AN36">
        <v>13</v>
      </c>
      <c r="AO36">
        <f t="shared" si="0"/>
        <v>2.5000422090529986</v>
      </c>
      <c r="AP36">
        <v>13</v>
      </c>
      <c r="AQ36">
        <v>13</v>
      </c>
      <c r="AR36">
        <v>2.5000422090000001</v>
      </c>
      <c r="AS36">
        <v>2.0690578238000001</v>
      </c>
      <c r="AT36" t="s">
        <v>430</v>
      </c>
    </row>
    <row r="37" spans="1:46" x14ac:dyDescent="0.25">
      <c r="A37" s="22">
        <v>42767</v>
      </c>
      <c r="B37" s="2">
        <v>243.60300000000001</v>
      </c>
      <c r="C37">
        <v>14</v>
      </c>
      <c r="D37">
        <f t="shared" si="1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  <c r="AN37">
        <v>14</v>
      </c>
      <c r="AO37">
        <f t="shared" si="0"/>
        <v>2.7379581714893106</v>
      </c>
      <c r="AP37">
        <v>14</v>
      </c>
      <c r="AQ37">
        <v>14</v>
      </c>
      <c r="AR37">
        <v>2.7379581709999998</v>
      </c>
      <c r="AS37">
        <v>2.1821758290000002</v>
      </c>
      <c r="AT37" t="s">
        <v>431</v>
      </c>
    </row>
    <row r="38" spans="1:46" x14ac:dyDescent="0.25">
      <c r="A38" s="22">
        <v>42795</v>
      </c>
      <c r="B38" s="2">
        <v>243.80099999999999</v>
      </c>
      <c r="C38">
        <v>15</v>
      </c>
      <c r="D38">
        <f t="shared" si="1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  <c r="AN38">
        <v>15</v>
      </c>
      <c r="AO38">
        <f t="shared" si="0"/>
        <v>2.3806124334402696</v>
      </c>
      <c r="AP38">
        <v>15</v>
      </c>
      <c r="AQ38">
        <v>15</v>
      </c>
      <c r="AR38">
        <v>2.380612433</v>
      </c>
      <c r="AS38">
        <v>2.2952938341000002</v>
      </c>
      <c r="AT38" t="s">
        <v>432</v>
      </c>
    </row>
    <row r="39" spans="1:46" x14ac:dyDescent="0.25">
      <c r="A39" s="22">
        <v>42826</v>
      </c>
      <c r="B39" s="2">
        <v>244.524</v>
      </c>
      <c r="C39">
        <v>16</v>
      </c>
      <c r="D39">
        <f t="shared" si="1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  <c r="AN39">
        <v>16</v>
      </c>
      <c r="AO39">
        <f t="shared" si="0"/>
        <v>2.1996898784172956</v>
      </c>
      <c r="AP39">
        <v>16</v>
      </c>
      <c r="AQ39">
        <v>16</v>
      </c>
      <c r="AR39">
        <v>2.199689878</v>
      </c>
      <c r="AS39">
        <v>2.4084118392999998</v>
      </c>
      <c r="AT39" t="s">
        <v>433</v>
      </c>
    </row>
    <row r="40" spans="1:46" x14ac:dyDescent="0.25">
      <c r="A40" s="22">
        <v>42856</v>
      </c>
      <c r="B40" s="2">
        <v>244.733</v>
      </c>
      <c r="C40">
        <v>17</v>
      </c>
      <c r="D40">
        <f t="shared" si="1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  <c r="AN40">
        <v>17</v>
      </c>
      <c r="AO40">
        <f t="shared" si="0"/>
        <v>1.8748777208413598</v>
      </c>
      <c r="AP40">
        <v>17</v>
      </c>
      <c r="AQ40">
        <v>17</v>
      </c>
      <c r="AR40">
        <v>1.8748777210000001</v>
      </c>
      <c r="AS40">
        <v>1.6771240563000001</v>
      </c>
      <c r="AT40" t="s">
        <v>434</v>
      </c>
    </row>
    <row r="41" spans="1:46" x14ac:dyDescent="0.25">
      <c r="A41" s="22">
        <v>42887</v>
      </c>
      <c r="B41" s="2">
        <v>244.95500000000001</v>
      </c>
      <c r="C41">
        <v>18</v>
      </c>
      <c r="D41">
        <f t="shared" si="1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  <c r="AN41">
        <v>18</v>
      </c>
      <c r="AO41">
        <f t="shared" si="0"/>
        <v>1.6334879552564587</v>
      </c>
      <c r="AP41">
        <v>18</v>
      </c>
      <c r="AQ41">
        <v>18</v>
      </c>
      <c r="AR41">
        <v>1.6334879550000001</v>
      </c>
      <c r="AS41">
        <v>1.7550665942000001</v>
      </c>
      <c r="AT41" t="s">
        <v>435</v>
      </c>
    </row>
    <row r="42" spans="1:46" x14ac:dyDescent="0.25">
      <c r="A42" s="22">
        <v>42917</v>
      </c>
      <c r="B42" s="2">
        <v>244.786</v>
      </c>
      <c r="C42">
        <v>19</v>
      </c>
      <c r="D42">
        <f t="shared" si="1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  <c r="AN42">
        <v>19</v>
      </c>
      <c r="AO42">
        <f t="shared" si="0"/>
        <v>1.7279784563724985</v>
      </c>
      <c r="AP42">
        <v>19</v>
      </c>
      <c r="AQ42">
        <v>19</v>
      </c>
      <c r="AR42">
        <v>1.727978456</v>
      </c>
      <c r="AS42">
        <v>1.8330091321999999</v>
      </c>
      <c r="AT42" t="s">
        <v>436</v>
      </c>
    </row>
    <row r="43" spans="1:46" x14ac:dyDescent="0.25">
      <c r="A43" s="22">
        <v>42948</v>
      </c>
      <c r="B43" s="2">
        <v>245.51900000000001</v>
      </c>
      <c r="C43">
        <v>20</v>
      </c>
      <c r="D43">
        <f t="shared" si="1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  <c r="AN43">
        <v>20</v>
      </c>
      <c r="AO43">
        <f t="shared" si="0"/>
        <v>1.9389742120581843</v>
      </c>
      <c r="AP43">
        <v>20</v>
      </c>
      <c r="AQ43">
        <v>20</v>
      </c>
      <c r="AR43">
        <v>1.938974212</v>
      </c>
      <c r="AS43">
        <v>1.9109516701</v>
      </c>
      <c r="AT43" t="s">
        <v>437</v>
      </c>
    </row>
    <row r="44" spans="1:46" x14ac:dyDescent="0.25">
      <c r="A44" s="22">
        <v>42979</v>
      </c>
      <c r="B44" s="2">
        <v>246.81899999999999</v>
      </c>
      <c r="C44">
        <v>21</v>
      </c>
      <c r="D44">
        <f t="shared" si="1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  <c r="AN44">
        <v>21</v>
      </c>
      <c r="AO44">
        <f t="shared" si="0"/>
        <v>2.2329638650032271</v>
      </c>
      <c r="AP44">
        <v>21</v>
      </c>
      <c r="AQ44">
        <v>21</v>
      </c>
      <c r="AR44">
        <v>2.2329638649999999</v>
      </c>
      <c r="AS44">
        <v>1.9888942081000001</v>
      </c>
      <c r="AT44" t="s">
        <v>438</v>
      </c>
    </row>
    <row r="45" spans="1:46" x14ac:dyDescent="0.25">
      <c r="A45" s="22">
        <v>43009</v>
      </c>
      <c r="B45" s="2">
        <v>246.66300000000001</v>
      </c>
      <c r="C45">
        <v>22</v>
      </c>
      <c r="D45">
        <f t="shared" si="1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  <c r="AN45">
        <v>22</v>
      </c>
      <c r="AO45">
        <f t="shared" si="0"/>
        <v>2.0411287019761786</v>
      </c>
      <c r="AP45">
        <v>22</v>
      </c>
      <c r="AQ45">
        <v>22</v>
      </c>
      <c r="AR45">
        <v>2.041128702</v>
      </c>
      <c r="AS45">
        <v>2.0668367459999999</v>
      </c>
      <c r="AT45" t="s">
        <v>439</v>
      </c>
    </row>
    <row r="46" spans="1:46" x14ac:dyDescent="0.25">
      <c r="A46" s="22">
        <v>43040</v>
      </c>
      <c r="B46" s="2">
        <v>246.66900000000001</v>
      </c>
      <c r="C46">
        <v>23</v>
      </c>
      <c r="D46">
        <f t="shared" si="1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  <c r="AN46">
        <v>23</v>
      </c>
      <c r="AO46">
        <f t="shared" si="0"/>
        <v>2.2025829386831748</v>
      </c>
      <c r="AP46">
        <v>23</v>
      </c>
      <c r="AQ46">
        <v>23</v>
      </c>
      <c r="AR46">
        <v>2.202582939</v>
      </c>
      <c r="AS46">
        <v>2.1447792840000002</v>
      </c>
      <c r="AT46" t="s">
        <v>440</v>
      </c>
    </row>
    <row r="47" spans="1:46" x14ac:dyDescent="0.25">
      <c r="A47" s="22">
        <v>43070</v>
      </c>
      <c r="B47" s="2">
        <v>246.524</v>
      </c>
      <c r="C47">
        <v>24</v>
      </c>
      <c r="D47">
        <f t="shared" si="1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  <c r="AN47">
        <v>24</v>
      </c>
      <c r="AO47">
        <f t="shared" si="0"/>
        <v>2.1090824745684138</v>
      </c>
      <c r="AP47">
        <v>24</v>
      </c>
      <c r="AQ47">
        <v>24</v>
      </c>
      <c r="AR47">
        <v>2.1090824750000001</v>
      </c>
      <c r="AS47">
        <v>2.2227218219</v>
      </c>
      <c r="AT47" t="s">
        <v>441</v>
      </c>
    </row>
    <row r="48" spans="1:46" ht="13.8" x14ac:dyDescent="0.25">
      <c r="A48" s="22">
        <v>43101</v>
      </c>
      <c r="B48" s="2">
        <v>247.86699999999999</v>
      </c>
      <c r="C48">
        <v>25</v>
      </c>
      <c r="D48">
        <f t="shared" si="1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2">
        <v>43101</v>
      </c>
      <c r="W48" s="2">
        <v>247.86699999999999</v>
      </c>
      <c r="X48">
        <v>1</v>
      </c>
      <c r="Y48">
        <v>2.0705076202751584</v>
      </c>
      <c r="Z48">
        <v>1</v>
      </c>
      <c r="AA48">
        <v>1</v>
      </c>
      <c r="AB48">
        <v>2.0705076199999999</v>
      </c>
      <c r="AC48">
        <v>2.2641256846000002</v>
      </c>
      <c r="AD48" t="s">
        <v>643</v>
      </c>
      <c r="AN48">
        <v>25</v>
      </c>
      <c r="AO48">
        <f t="shared" si="0"/>
        <v>2.0705076202751584</v>
      </c>
      <c r="AP48">
        <v>25</v>
      </c>
      <c r="AQ48">
        <v>25</v>
      </c>
      <c r="AR48">
        <v>2.0705076199999999</v>
      </c>
      <c r="AS48">
        <v>2.3006643597999998</v>
      </c>
      <c r="AT48" t="s">
        <v>442</v>
      </c>
    </row>
    <row r="49" spans="1:46" x14ac:dyDescent="0.25">
      <c r="A49" s="22">
        <v>43132</v>
      </c>
      <c r="B49" s="2">
        <v>248.99100000000001</v>
      </c>
      <c r="C49">
        <v>26</v>
      </c>
      <c r="D49">
        <f t="shared" si="1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 s="2">
        <v>248.99100000000001</v>
      </c>
      <c r="X49">
        <v>2</v>
      </c>
      <c r="Y49">
        <v>2.2117954212386568</v>
      </c>
      <c r="Z49">
        <v>2</v>
      </c>
      <c r="AA49">
        <v>2</v>
      </c>
      <c r="AB49">
        <v>2.2117954210000002</v>
      </c>
      <c r="AC49">
        <v>2.3287327445999999</v>
      </c>
      <c r="AD49" t="s">
        <v>674</v>
      </c>
      <c r="AN49">
        <v>26</v>
      </c>
      <c r="AO49">
        <f t="shared" si="0"/>
        <v>2.2117954212386568</v>
      </c>
      <c r="AP49">
        <v>26</v>
      </c>
      <c r="AQ49">
        <v>26</v>
      </c>
      <c r="AR49">
        <v>2.2117954210000002</v>
      </c>
      <c r="AS49">
        <v>2.3786068978000001</v>
      </c>
      <c r="AT49" t="s">
        <v>443</v>
      </c>
    </row>
    <row r="50" spans="1:46" x14ac:dyDescent="0.25">
      <c r="A50" s="22">
        <v>43160</v>
      </c>
      <c r="B50" s="2">
        <v>249.554</v>
      </c>
      <c r="C50">
        <v>27</v>
      </c>
      <c r="D50">
        <f t="shared" si="1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 s="2">
        <v>249.554</v>
      </c>
      <c r="X50">
        <v>3</v>
      </c>
      <c r="Y50">
        <v>2.3597114039729181</v>
      </c>
      <c r="Z50">
        <v>3</v>
      </c>
      <c r="AA50">
        <v>3</v>
      </c>
      <c r="AB50">
        <v>2.359711404</v>
      </c>
      <c r="AC50">
        <v>2.3933398047000001</v>
      </c>
      <c r="AD50" t="s">
        <v>315</v>
      </c>
      <c r="AN50">
        <v>27</v>
      </c>
      <c r="AO50">
        <f t="shared" si="0"/>
        <v>2.3597114039729181</v>
      </c>
      <c r="AP50">
        <v>27</v>
      </c>
      <c r="AQ50">
        <v>27</v>
      </c>
      <c r="AR50">
        <v>2.359711404</v>
      </c>
      <c r="AS50">
        <v>2.4565494357</v>
      </c>
      <c r="AT50" t="s">
        <v>444</v>
      </c>
    </row>
    <row r="51" spans="1:46" x14ac:dyDescent="0.25">
      <c r="A51" s="22">
        <v>43191</v>
      </c>
      <c r="B51" s="2">
        <v>250.54599999999999</v>
      </c>
      <c r="C51">
        <v>28</v>
      </c>
      <c r="D51">
        <f t="shared" si="1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 s="2">
        <v>250.54599999999999</v>
      </c>
      <c r="X51">
        <v>4</v>
      </c>
      <c r="Y51">
        <v>2.462743943334802</v>
      </c>
      <c r="Z51">
        <v>4</v>
      </c>
      <c r="AA51">
        <v>4</v>
      </c>
      <c r="AB51">
        <v>2.462743943</v>
      </c>
      <c r="AC51">
        <v>2.4579468646999998</v>
      </c>
      <c r="AD51" t="s">
        <v>316</v>
      </c>
      <c r="AN51">
        <v>28</v>
      </c>
      <c r="AO51">
        <f t="shared" si="0"/>
        <v>2.462743943334802</v>
      </c>
      <c r="AP51">
        <v>28</v>
      </c>
      <c r="AQ51">
        <v>28</v>
      </c>
      <c r="AR51">
        <v>2.462743943</v>
      </c>
      <c r="AS51">
        <v>2.5344919736999998</v>
      </c>
      <c r="AT51" t="s">
        <v>445</v>
      </c>
    </row>
    <row r="52" spans="1:46" x14ac:dyDescent="0.25">
      <c r="A52" s="22">
        <v>43221</v>
      </c>
      <c r="B52" s="2">
        <v>251.58799999999999</v>
      </c>
      <c r="C52">
        <v>29</v>
      </c>
      <c r="D52">
        <f t="shared" si="1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 s="2">
        <v>251.58799999999999</v>
      </c>
      <c r="X52">
        <v>5</v>
      </c>
      <c r="Y52">
        <v>2.8010117148075615</v>
      </c>
      <c r="Z52">
        <v>5</v>
      </c>
      <c r="AA52">
        <v>5</v>
      </c>
      <c r="AB52">
        <v>2.801011715</v>
      </c>
      <c r="AC52">
        <v>2.5225539248</v>
      </c>
      <c r="AD52" t="s">
        <v>317</v>
      </c>
      <c r="AN52">
        <v>29</v>
      </c>
      <c r="AO52">
        <f t="shared" si="0"/>
        <v>2.8010117148075615</v>
      </c>
      <c r="AP52">
        <v>29</v>
      </c>
      <c r="AQ52">
        <v>29</v>
      </c>
      <c r="AR52">
        <v>2.801011715</v>
      </c>
      <c r="AS52">
        <v>2.6124345116000001</v>
      </c>
      <c r="AT52" t="s">
        <v>446</v>
      </c>
    </row>
    <row r="53" spans="1:46" x14ac:dyDescent="0.25">
      <c r="A53" s="22">
        <v>43252</v>
      </c>
      <c r="B53" s="2">
        <v>251.989</v>
      </c>
      <c r="C53">
        <v>30</v>
      </c>
      <c r="D53">
        <f t="shared" si="1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 s="2">
        <v>251.989</v>
      </c>
      <c r="X53">
        <v>6</v>
      </c>
      <c r="Y53">
        <v>2.8715478353166874</v>
      </c>
      <c r="Z53">
        <v>6</v>
      </c>
      <c r="AA53">
        <v>6</v>
      </c>
      <c r="AB53">
        <v>2.8715478349999999</v>
      </c>
      <c r="AC53">
        <v>2.5871609848000001</v>
      </c>
      <c r="AD53" t="s">
        <v>425</v>
      </c>
      <c r="AN53">
        <v>30</v>
      </c>
      <c r="AO53">
        <f t="shared" si="0"/>
        <v>2.8715478353166874</v>
      </c>
      <c r="AP53">
        <v>30</v>
      </c>
      <c r="AQ53">
        <v>30</v>
      </c>
      <c r="AR53">
        <v>2.8715478349999999</v>
      </c>
      <c r="AS53">
        <v>2.6903770495999999</v>
      </c>
      <c r="AT53" t="s">
        <v>447</v>
      </c>
    </row>
    <row r="54" spans="1:46" x14ac:dyDescent="0.25">
      <c r="A54" s="22">
        <v>43282</v>
      </c>
      <c r="B54" s="2">
        <v>252.006</v>
      </c>
      <c r="C54">
        <v>31</v>
      </c>
      <c r="D54">
        <f t="shared" si="1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 s="2">
        <v>252.006</v>
      </c>
      <c r="X54">
        <v>7</v>
      </c>
      <c r="Y54">
        <v>2.9495150866471116</v>
      </c>
      <c r="Z54">
        <v>7</v>
      </c>
      <c r="AA54">
        <v>7</v>
      </c>
      <c r="AB54">
        <v>2.949515087</v>
      </c>
      <c r="AC54">
        <v>2.6517680448999998</v>
      </c>
      <c r="AD54" t="s">
        <v>319</v>
      </c>
      <c r="AN54">
        <v>31</v>
      </c>
      <c r="AO54">
        <f t="shared" si="0"/>
        <v>2.9495150866471116</v>
      </c>
      <c r="AP54">
        <v>31</v>
      </c>
      <c r="AQ54">
        <v>31</v>
      </c>
      <c r="AR54">
        <v>2.949515087</v>
      </c>
      <c r="AS54">
        <v>2.7683195875000002</v>
      </c>
      <c r="AT54" t="s">
        <v>448</v>
      </c>
    </row>
    <row r="55" spans="1:46" x14ac:dyDescent="0.25">
      <c r="A55" s="22">
        <v>43313</v>
      </c>
      <c r="B55" s="2">
        <v>252.14599999999999</v>
      </c>
      <c r="C55">
        <v>32</v>
      </c>
      <c r="D55">
        <f t="shared" si="1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 s="2">
        <v>252.14599999999999</v>
      </c>
      <c r="X55">
        <v>8</v>
      </c>
      <c r="Y55">
        <v>2.6991801041874481</v>
      </c>
      <c r="Z55">
        <v>8</v>
      </c>
      <c r="AA55">
        <v>8</v>
      </c>
      <c r="AB55">
        <v>2.6991801039999999</v>
      </c>
      <c r="AC55">
        <v>2.7163751049</v>
      </c>
      <c r="AN55">
        <v>32</v>
      </c>
      <c r="AO55">
        <f t="shared" si="0"/>
        <v>2.6991801041874481</v>
      </c>
      <c r="AP55">
        <v>32</v>
      </c>
      <c r="AQ55">
        <v>32</v>
      </c>
      <c r="AR55">
        <v>2.6991801039999999</v>
      </c>
      <c r="AS55">
        <v>2.8462621255</v>
      </c>
      <c r="AT55" t="s">
        <v>449</v>
      </c>
    </row>
    <row r="56" spans="1:46" x14ac:dyDescent="0.25">
      <c r="A56" s="22">
        <v>43344</v>
      </c>
      <c r="B56" s="2">
        <v>252.43899999999999</v>
      </c>
      <c r="C56">
        <v>33</v>
      </c>
      <c r="D56">
        <f t="shared" si="1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 s="2">
        <v>252.43899999999999</v>
      </c>
      <c r="X56">
        <v>9</v>
      </c>
      <c r="Y56">
        <v>2.27697219419899</v>
      </c>
      <c r="Z56">
        <v>9</v>
      </c>
      <c r="AA56">
        <v>9</v>
      </c>
      <c r="AB56">
        <v>2.2769721939999998</v>
      </c>
      <c r="AC56">
        <v>2.7809821650000002</v>
      </c>
      <c r="AD56" t="s">
        <v>531</v>
      </c>
      <c r="AN56">
        <v>33</v>
      </c>
      <c r="AO56">
        <f t="shared" ref="AO56:AO87" si="2">100*(B56-B44)/B44</f>
        <v>2.27697219419899</v>
      </c>
      <c r="AP56">
        <v>33</v>
      </c>
      <c r="AQ56">
        <v>33</v>
      </c>
      <c r="AR56">
        <v>2.2769721939999998</v>
      </c>
      <c r="AS56">
        <v>2.2488946015</v>
      </c>
      <c r="AT56" t="s">
        <v>450</v>
      </c>
    </row>
    <row r="57" spans="1:46" x14ac:dyDescent="0.25">
      <c r="A57" s="22">
        <v>43374</v>
      </c>
      <c r="B57" s="2">
        <v>252.88499999999999</v>
      </c>
      <c r="C57">
        <v>34</v>
      </c>
      <c r="D57">
        <f t="shared" si="1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 s="2">
        <v>252.88499999999999</v>
      </c>
      <c r="X57">
        <v>10</v>
      </c>
      <c r="Y57">
        <v>2.5224699286070384</v>
      </c>
      <c r="Z57">
        <v>10</v>
      </c>
      <c r="AA57">
        <v>10</v>
      </c>
      <c r="AB57">
        <v>2.5224699290000001</v>
      </c>
      <c r="AC57">
        <v>2.1645557166999998</v>
      </c>
      <c r="AD57" t="s">
        <v>532</v>
      </c>
      <c r="AN57">
        <v>34</v>
      </c>
      <c r="AO57">
        <f t="shared" si="2"/>
        <v>2.5224699286070384</v>
      </c>
      <c r="AP57">
        <v>34</v>
      </c>
      <c r="AQ57">
        <v>34</v>
      </c>
      <c r="AR57">
        <v>2.5224699290000001</v>
      </c>
      <c r="AS57">
        <v>2.1770346467000001</v>
      </c>
      <c r="AT57" t="s">
        <v>451</v>
      </c>
    </row>
    <row r="58" spans="1:46" x14ac:dyDescent="0.25">
      <c r="A58" s="22">
        <v>43405</v>
      </c>
      <c r="B58" s="2">
        <v>252.03800000000001</v>
      </c>
      <c r="C58">
        <v>35</v>
      </c>
      <c r="D58">
        <f t="shared" si="1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 s="2">
        <v>252.03800000000001</v>
      </c>
      <c r="X58">
        <v>11</v>
      </c>
      <c r="Y58">
        <v>2.1766010321523983</v>
      </c>
      <c r="Z58">
        <v>11</v>
      </c>
      <c r="AA58">
        <v>11</v>
      </c>
      <c r="AB58">
        <v>2.1766010320000002</v>
      </c>
      <c r="AC58">
        <v>2.0950355613</v>
      </c>
      <c r="AD58" t="s">
        <v>533</v>
      </c>
      <c r="AN58">
        <v>35</v>
      </c>
      <c r="AO58">
        <f t="shared" si="2"/>
        <v>2.1766010321523983</v>
      </c>
      <c r="AP58">
        <v>35</v>
      </c>
      <c r="AQ58">
        <v>35</v>
      </c>
      <c r="AR58">
        <v>2.1766010320000002</v>
      </c>
      <c r="AS58">
        <v>2.1051746918999998</v>
      </c>
      <c r="AT58" t="s">
        <v>452</v>
      </c>
    </row>
    <row r="59" spans="1:46" x14ac:dyDescent="0.25">
      <c r="A59" s="22">
        <v>43435</v>
      </c>
      <c r="B59" s="2">
        <v>251.233</v>
      </c>
      <c r="C59">
        <v>36</v>
      </c>
      <c r="D59">
        <f t="shared" si="1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 s="2">
        <v>251.233</v>
      </c>
      <c r="X59">
        <v>12</v>
      </c>
      <c r="Y59">
        <v>1.9101588486313719</v>
      </c>
      <c r="Z59">
        <v>12</v>
      </c>
      <c r="AA59">
        <v>12</v>
      </c>
      <c r="AB59">
        <v>1.9101588490000001</v>
      </c>
      <c r="AC59">
        <v>2.0255154058999998</v>
      </c>
      <c r="AD59" t="s">
        <v>534</v>
      </c>
      <c r="AN59">
        <v>36</v>
      </c>
      <c r="AO59">
        <f t="shared" si="2"/>
        <v>1.9101588486313719</v>
      </c>
      <c r="AP59">
        <v>36</v>
      </c>
      <c r="AQ59">
        <v>36</v>
      </c>
      <c r="AR59">
        <v>1.9101588490000001</v>
      </c>
      <c r="AS59">
        <v>2.0333147372</v>
      </c>
      <c r="AT59" t="s">
        <v>453</v>
      </c>
    </row>
    <row r="60" spans="1:46" x14ac:dyDescent="0.25">
      <c r="A60" s="22">
        <v>43466</v>
      </c>
      <c r="B60" s="2">
        <v>251.71199999999999</v>
      </c>
      <c r="C60">
        <v>37</v>
      </c>
      <c r="D60">
        <f t="shared" si="1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 s="2">
        <v>251.71199999999999</v>
      </c>
      <c r="X60">
        <v>13</v>
      </c>
      <c r="Y60">
        <v>1.5512351381991145</v>
      </c>
      <c r="Z60">
        <v>13</v>
      </c>
      <c r="AA60">
        <v>13</v>
      </c>
      <c r="AB60">
        <v>1.551235138</v>
      </c>
      <c r="AC60">
        <v>1.9559952505</v>
      </c>
      <c r="AD60" t="s">
        <v>535</v>
      </c>
      <c r="AN60">
        <v>37</v>
      </c>
      <c r="AO60">
        <f t="shared" si="2"/>
        <v>1.5512351381991145</v>
      </c>
      <c r="AP60">
        <v>37</v>
      </c>
      <c r="AQ60">
        <v>37</v>
      </c>
      <c r="AR60">
        <v>1.551235138</v>
      </c>
      <c r="AS60">
        <v>1.9614547823999999</v>
      </c>
      <c r="AT60" t="s">
        <v>454</v>
      </c>
    </row>
    <row r="61" spans="1:46" x14ac:dyDescent="0.25">
      <c r="A61" s="22">
        <v>43497</v>
      </c>
      <c r="B61" s="2">
        <v>252.77600000000001</v>
      </c>
      <c r="C61">
        <v>38</v>
      </c>
      <c r="D61">
        <f t="shared" si="1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 s="2">
        <v>252.77600000000001</v>
      </c>
      <c r="X61">
        <v>14</v>
      </c>
      <c r="Y61">
        <v>1.5201352659333054</v>
      </c>
      <c r="Z61">
        <v>14</v>
      </c>
      <c r="AA61">
        <v>14</v>
      </c>
      <c r="AB61">
        <v>1.520135266</v>
      </c>
      <c r="AC61">
        <v>1.8864750951</v>
      </c>
      <c r="AD61" t="s">
        <v>536</v>
      </c>
      <c r="AN61">
        <v>38</v>
      </c>
      <c r="AO61">
        <f t="shared" si="2"/>
        <v>1.5201352659333054</v>
      </c>
      <c r="AP61">
        <v>38</v>
      </c>
      <c r="AQ61">
        <v>38</v>
      </c>
      <c r="AR61">
        <v>1.520135266</v>
      </c>
      <c r="AS61">
        <v>1.8895948276000001</v>
      </c>
      <c r="AT61" t="s">
        <v>455</v>
      </c>
    </row>
    <row r="62" spans="1:46" x14ac:dyDescent="0.25">
      <c r="A62" s="22">
        <v>43525</v>
      </c>
      <c r="B62" s="2">
        <v>254.202</v>
      </c>
      <c r="C62">
        <v>39</v>
      </c>
      <c r="D62">
        <f t="shared" si="1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 s="2">
        <v>254.202</v>
      </c>
      <c r="X62">
        <v>15</v>
      </c>
      <c r="Y62">
        <v>1.8625227405691738</v>
      </c>
      <c r="Z62">
        <v>15</v>
      </c>
      <c r="AA62">
        <v>15</v>
      </c>
      <c r="AB62">
        <v>1.862522741</v>
      </c>
      <c r="AC62">
        <v>1.8169549397</v>
      </c>
      <c r="AD62" t="s">
        <v>537</v>
      </c>
      <c r="AN62">
        <v>39</v>
      </c>
      <c r="AO62">
        <f t="shared" si="2"/>
        <v>1.8625227405691738</v>
      </c>
      <c r="AP62">
        <v>39</v>
      </c>
      <c r="AQ62">
        <v>39</v>
      </c>
      <c r="AR62">
        <v>1.862522741</v>
      </c>
      <c r="AS62">
        <v>1.8177348728</v>
      </c>
      <c r="AT62" t="s">
        <v>456</v>
      </c>
    </row>
    <row r="63" spans="1:46" x14ac:dyDescent="0.25">
      <c r="A63" s="22">
        <v>43556</v>
      </c>
      <c r="B63" s="2">
        <v>255.548</v>
      </c>
      <c r="C63">
        <v>40</v>
      </c>
      <c r="D63">
        <f t="shared" si="1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 s="2">
        <v>255.548</v>
      </c>
      <c r="X63">
        <v>16</v>
      </c>
      <c r="Y63">
        <v>1.9964397755302459</v>
      </c>
      <c r="Z63">
        <v>16</v>
      </c>
      <c r="AA63">
        <v>16</v>
      </c>
      <c r="AB63">
        <v>1.9964397760000001</v>
      </c>
      <c r="AC63">
        <v>1.7474347843</v>
      </c>
      <c r="AD63" t="s">
        <v>538</v>
      </c>
      <c r="AN63">
        <v>40</v>
      </c>
      <c r="AO63">
        <f t="shared" si="2"/>
        <v>1.9964397755302459</v>
      </c>
      <c r="AP63">
        <v>40</v>
      </c>
      <c r="AQ63">
        <v>40</v>
      </c>
      <c r="AR63">
        <v>1.9964397760000001</v>
      </c>
      <c r="AS63">
        <v>1.7458749181</v>
      </c>
      <c r="AT63" t="s">
        <v>457</v>
      </c>
    </row>
    <row r="64" spans="1:46" x14ac:dyDescent="0.25">
      <c r="A64" s="22">
        <v>43586</v>
      </c>
      <c r="B64" s="2">
        <v>256.09199999999998</v>
      </c>
      <c r="C64">
        <v>41</v>
      </c>
      <c r="D64">
        <f t="shared" si="1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 s="2">
        <v>256.09199999999998</v>
      </c>
      <c r="X64">
        <v>17</v>
      </c>
      <c r="Y64">
        <v>1.7902284687663923</v>
      </c>
      <c r="Z64">
        <v>17</v>
      </c>
      <c r="AA64">
        <v>17</v>
      </c>
      <c r="AB64">
        <v>1.7902284690000001</v>
      </c>
      <c r="AC64">
        <v>1.6779146289</v>
      </c>
      <c r="AD64" t="s">
        <v>539</v>
      </c>
      <c r="AN64">
        <v>41</v>
      </c>
      <c r="AO64">
        <f t="shared" si="2"/>
        <v>1.7902284687663923</v>
      </c>
      <c r="AP64">
        <v>41</v>
      </c>
      <c r="AQ64">
        <v>41</v>
      </c>
      <c r="AR64">
        <v>1.7902284690000001</v>
      </c>
      <c r="AS64">
        <v>1.6740149633000001</v>
      </c>
      <c r="AT64" t="s">
        <v>458</v>
      </c>
    </row>
    <row r="65" spans="1:49" x14ac:dyDescent="0.25">
      <c r="A65" s="22">
        <v>43617</v>
      </c>
      <c r="B65" s="2">
        <v>256.14299999999997</v>
      </c>
      <c r="C65">
        <v>42</v>
      </c>
      <c r="D65">
        <f t="shared" si="1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 s="2">
        <v>256.14299999999997</v>
      </c>
      <c r="X65">
        <v>18</v>
      </c>
      <c r="Y65">
        <v>1.6484846560762445</v>
      </c>
      <c r="Z65">
        <v>18</v>
      </c>
      <c r="AA65">
        <v>18</v>
      </c>
      <c r="AB65">
        <v>1.6484846559999999</v>
      </c>
      <c r="AC65">
        <v>1.6083944735</v>
      </c>
      <c r="AD65" t="s">
        <v>540</v>
      </c>
      <c r="AN65">
        <v>42</v>
      </c>
      <c r="AO65">
        <f t="shared" si="2"/>
        <v>1.6484846560762445</v>
      </c>
      <c r="AP65">
        <v>42</v>
      </c>
      <c r="AQ65">
        <v>42</v>
      </c>
      <c r="AR65">
        <v>1.6484846559999999</v>
      </c>
      <c r="AS65">
        <v>1.6021550085</v>
      </c>
      <c r="AT65" t="s">
        <v>459</v>
      </c>
    </row>
    <row r="66" spans="1:49" x14ac:dyDescent="0.25">
      <c r="A66" s="22">
        <v>43647</v>
      </c>
      <c r="B66" s="2">
        <v>256.57100000000003</v>
      </c>
      <c r="C66">
        <v>43</v>
      </c>
      <c r="D66">
        <f t="shared" si="1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 s="2">
        <v>256.57100000000003</v>
      </c>
      <c r="X66">
        <v>19</v>
      </c>
      <c r="Y66">
        <v>1.811464806393509</v>
      </c>
      <c r="Z66">
        <v>19</v>
      </c>
      <c r="AA66">
        <v>19</v>
      </c>
      <c r="AB66">
        <v>1.811464806</v>
      </c>
      <c r="AC66">
        <v>1.7878623906</v>
      </c>
      <c r="AD66" t="s">
        <v>541</v>
      </c>
      <c r="AN66">
        <v>43</v>
      </c>
      <c r="AO66">
        <f t="shared" si="2"/>
        <v>1.811464806393509</v>
      </c>
      <c r="AP66">
        <v>43</v>
      </c>
      <c r="AQ66">
        <v>43</v>
      </c>
      <c r="AR66">
        <v>1.811464806</v>
      </c>
      <c r="AS66">
        <v>1.7878623906</v>
      </c>
      <c r="AT66" t="s">
        <v>460</v>
      </c>
    </row>
    <row r="67" spans="1:49" x14ac:dyDescent="0.25">
      <c r="A67" s="22">
        <v>43678</v>
      </c>
      <c r="B67" s="2">
        <v>256.55799999999999</v>
      </c>
      <c r="C67">
        <v>44</v>
      </c>
      <c r="D67">
        <f t="shared" si="1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 s="2">
        <v>256.55799999999999</v>
      </c>
      <c r="X67">
        <v>20</v>
      </c>
      <c r="Y67">
        <v>1.7497798894291428</v>
      </c>
      <c r="Z67">
        <v>20</v>
      </c>
      <c r="AA67">
        <v>20</v>
      </c>
      <c r="AB67">
        <v>1.749779889</v>
      </c>
      <c r="AC67">
        <v>1.8335015814</v>
      </c>
      <c r="AD67" t="s">
        <v>542</v>
      </c>
      <c r="AN67">
        <v>44</v>
      </c>
      <c r="AO67">
        <f t="shared" si="2"/>
        <v>1.7497798894291428</v>
      </c>
      <c r="AP67">
        <v>44</v>
      </c>
      <c r="AQ67">
        <v>44</v>
      </c>
      <c r="AR67">
        <v>1.749779889</v>
      </c>
      <c r="AS67">
        <v>1.8335015814</v>
      </c>
      <c r="AT67" t="s">
        <v>667</v>
      </c>
    </row>
    <row r="68" spans="1:49" x14ac:dyDescent="0.25">
      <c r="A68" s="22">
        <v>43709</v>
      </c>
      <c r="B68" s="2">
        <v>256.75900000000001</v>
      </c>
      <c r="C68">
        <v>45</v>
      </c>
      <c r="D68">
        <f t="shared" si="1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 s="2">
        <v>256.75900000000001</v>
      </c>
      <c r="X68">
        <v>21</v>
      </c>
      <c r="Y68">
        <v>1.7113045131695268</v>
      </c>
      <c r="Z68">
        <v>21</v>
      </c>
      <c r="AA68">
        <v>21</v>
      </c>
      <c r="AB68">
        <v>1.711304513</v>
      </c>
      <c r="AC68">
        <v>1.8791407723</v>
      </c>
      <c r="AD68" t="s">
        <v>543</v>
      </c>
      <c r="AN68">
        <v>45</v>
      </c>
      <c r="AO68">
        <f t="shared" si="2"/>
        <v>1.7113045131695268</v>
      </c>
      <c r="AP68">
        <v>45</v>
      </c>
      <c r="AQ68">
        <v>45</v>
      </c>
      <c r="AR68">
        <v>1.711304513</v>
      </c>
      <c r="AS68">
        <v>1.8791407723</v>
      </c>
      <c r="AT68" t="s">
        <v>668</v>
      </c>
    </row>
    <row r="69" spans="1:49" x14ac:dyDescent="0.25">
      <c r="A69" s="22">
        <v>43739</v>
      </c>
      <c r="B69" s="2">
        <v>257.346</v>
      </c>
      <c r="C69">
        <v>46</v>
      </c>
      <c r="D69">
        <f t="shared" si="1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 s="2">
        <v>257.346</v>
      </c>
      <c r="X69">
        <v>22</v>
      </c>
      <c r="Y69">
        <v>1.7640429444213823</v>
      </c>
      <c r="Z69">
        <v>22</v>
      </c>
      <c r="AA69">
        <v>22</v>
      </c>
      <c r="AB69">
        <v>1.7640429440000001</v>
      </c>
      <c r="AC69">
        <v>1.9247799631</v>
      </c>
      <c r="AD69" t="s">
        <v>444</v>
      </c>
      <c r="AN69">
        <v>46</v>
      </c>
      <c r="AO69">
        <f t="shared" si="2"/>
        <v>1.7640429444213823</v>
      </c>
      <c r="AP69">
        <v>46</v>
      </c>
      <c r="AQ69">
        <v>46</v>
      </c>
      <c r="AR69">
        <v>1.7640429440000001</v>
      </c>
      <c r="AS69">
        <v>1.9247799631</v>
      </c>
      <c r="AT69" t="s">
        <v>672</v>
      </c>
    </row>
    <row r="70" spans="1:49" x14ac:dyDescent="0.25">
      <c r="A70" s="22">
        <v>43770</v>
      </c>
      <c r="B70" s="2">
        <v>257.20800000000003</v>
      </c>
      <c r="C70">
        <v>47</v>
      </c>
      <c r="D70">
        <f t="shared" si="1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 s="2">
        <v>257.20800000000003</v>
      </c>
      <c r="X70">
        <v>23</v>
      </c>
      <c r="Y70">
        <v>2.0512779818916256</v>
      </c>
      <c r="Z70">
        <v>23</v>
      </c>
      <c r="AA70">
        <v>23</v>
      </c>
      <c r="AB70">
        <v>2.0512779820000002</v>
      </c>
      <c r="AC70">
        <v>1.9704191539</v>
      </c>
      <c r="AD70" t="s">
        <v>445</v>
      </c>
      <c r="AN70">
        <v>47</v>
      </c>
      <c r="AO70">
        <f t="shared" si="2"/>
        <v>2.0512779818916256</v>
      </c>
      <c r="AP70">
        <v>47</v>
      </c>
      <c r="AQ70">
        <v>47</v>
      </c>
      <c r="AR70">
        <v>2.0512779820000002</v>
      </c>
      <c r="AS70">
        <v>1.9704191539</v>
      </c>
      <c r="AT70" t="s">
        <v>670</v>
      </c>
    </row>
    <row r="71" spans="1:49" x14ac:dyDescent="0.25">
      <c r="A71" s="22">
        <v>43800</v>
      </c>
      <c r="B71" s="2">
        <v>256.97399999999999</v>
      </c>
      <c r="C71">
        <v>48</v>
      </c>
      <c r="D71">
        <f t="shared" si="1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 s="2">
        <v>256.97399999999999</v>
      </c>
      <c r="X71">
        <v>24</v>
      </c>
      <c r="Y71">
        <v>2.2851297401217137</v>
      </c>
      <c r="Z71">
        <v>24</v>
      </c>
      <c r="AA71">
        <v>24</v>
      </c>
      <c r="AB71">
        <v>2.2851297399999999</v>
      </c>
      <c r="AC71">
        <v>2.0160583446999998</v>
      </c>
      <c r="AD71" t="s">
        <v>544</v>
      </c>
      <c r="AN71">
        <v>48</v>
      </c>
      <c r="AO71">
        <f t="shared" si="2"/>
        <v>2.2851297401217137</v>
      </c>
      <c r="AP71">
        <v>48</v>
      </c>
      <c r="AQ71">
        <v>48</v>
      </c>
      <c r="AR71">
        <v>2.2851297399999999</v>
      </c>
      <c r="AS71">
        <v>2.0160583446999998</v>
      </c>
      <c r="AT71" t="s">
        <v>671</v>
      </c>
    </row>
    <row r="72" spans="1:49" x14ac:dyDescent="0.25">
      <c r="A72" s="22">
        <v>43831</v>
      </c>
      <c r="B72" s="2">
        <v>257.971</v>
      </c>
      <c r="C72">
        <v>49</v>
      </c>
      <c r="D72">
        <f t="shared" si="1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677</v>
      </c>
      <c r="V72" s="22">
        <v>43831</v>
      </c>
      <c r="W72" s="2">
        <v>257.971</v>
      </c>
      <c r="X72">
        <v>25</v>
      </c>
      <c r="Y72">
        <v>2.4865719552504508</v>
      </c>
      <c r="Z72">
        <v>25</v>
      </c>
      <c r="AA72">
        <v>25</v>
      </c>
      <c r="AB72">
        <v>2.4865719550000001</v>
      </c>
      <c r="AC72">
        <v>2.0616975355</v>
      </c>
      <c r="AD72" t="s">
        <v>545</v>
      </c>
      <c r="AN72">
        <v>49</v>
      </c>
      <c r="AO72">
        <f t="shared" si="2"/>
        <v>2.4865719552504508</v>
      </c>
      <c r="AP72">
        <v>49</v>
      </c>
      <c r="AQ72">
        <v>49</v>
      </c>
      <c r="AR72">
        <v>2.4865719550000001</v>
      </c>
      <c r="AS72">
        <v>2.0616975355</v>
      </c>
    </row>
    <row r="73" spans="1:49" x14ac:dyDescent="0.25">
      <c r="A73" s="22">
        <v>43862</v>
      </c>
      <c r="B73" s="2">
        <v>258.678</v>
      </c>
      <c r="C73">
        <v>50</v>
      </c>
      <c r="D73">
        <f t="shared" si="1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668</v>
      </c>
      <c r="V73" s="22">
        <v>43862</v>
      </c>
      <c r="W73" s="2">
        <v>258.678</v>
      </c>
      <c r="X73">
        <v>26</v>
      </c>
      <c r="Y73">
        <v>2.3348735639459388</v>
      </c>
      <c r="Z73">
        <v>26</v>
      </c>
      <c r="AA73">
        <v>26</v>
      </c>
      <c r="AB73">
        <v>2.334873564</v>
      </c>
      <c r="AC73">
        <v>2.1073367262999998</v>
      </c>
      <c r="AD73" t="s">
        <v>546</v>
      </c>
      <c r="AN73">
        <v>50</v>
      </c>
      <c r="AO73">
        <f t="shared" si="2"/>
        <v>2.3348735639459388</v>
      </c>
      <c r="AP73">
        <v>50</v>
      </c>
      <c r="AQ73">
        <v>50</v>
      </c>
      <c r="AR73">
        <v>2.334873564</v>
      </c>
      <c r="AS73">
        <v>2.1073367262999998</v>
      </c>
      <c r="AT73" t="s">
        <v>405</v>
      </c>
    </row>
    <row r="74" spans="1:49" x14ac:dyDescent="0.25">
      <c r="A74" s="22">
        <v>43891</v>
      </c>
      <c r="B74" s="2">
        <v>258.11500000000001</v>
      </c>
      <c r="C74">
        <v>51</v>
      </c>
      <c r="D74">
        <f t="shared" si="1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669</v>
      </c>
      <c r="V74" s="22">
        <v>43891</v>
      </c>
      <c r="W74" s="2">
        <v>258.11500000000001</v>
      </c>
      <c r="X74">
        <v>27</v>
      </c>
      <c r="Y74">
        <v>1.539326991919816</v>
      </c>
      <c r="Z74">
        <v>27</v>
      </c>
      <c r="AA74">
        <v>27</v>
      </c>
      <c r="AB74">
        <v>1.5393269919999999</v>
      </c>
      <c r="AC74">
        <v>2.1529759172</v>
      </c>
      <c r="AD74" t="s">
        <v>449</v>
      </c>
      <c r="AN74">
        <v>51</v>
      </c>
      <c r="AO74">
        <f t="shared" si="2"/>
        <v>1.539326991919816</v>
      </c>
      <c r="AP74">
        <v>51</v>
      </c>
      <c r="AQ74">
        <v>51</v>
      </c>
      <c r="AR74">
        <v>1.5393269919999999</v>
      </c>
      <c r="AS74">
        <v>2.1529759172</v>
      </c>
      <c r="AT74" t="s">
        <v>407</v>
      </c>
      <c r="AU74" t="s">
        <v>408</v>
      </c>
      <c r="AV74" t="s">
        <v>409</v>
      </c>
      <c r="AW74" t="s">
        <v>410</v>
      </c>
    </row>
    <row r="75" spans="1:49" x14ac:dyDescent="0.25">
      <c r="A75" s="22">
        <v>43922</v>
      </c>
      <c r="B75" s="2">
        <v>256.38900000000001</v>
      </c>
      <c r="C75">
        <v>52</v>
      </c>
      <c r="D75">
        <f t="shared" si="1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670</v>
      </c>
      <c r="V75" s="22">
        <v>43922</v>
      </c>
      <c r="W75" s="2">
        <v>256.38900000000001</v>
      </c>
      <c r="X75">
        <v>28</v>
      </c>
      <c r="Y75">
        <v>0.32909668633681666</v>
      </c>
      <c r="Z75">
        <v>28</v>
      </c>
      <c r="AA75">
        <v>28</v>
      </c>
      <c r="AB75">
        <v>0.32909668600000003</v>
      </c>
      <c r="AC75">
        <v>0.30069542269999999</v>
      </c>
      <c r="AD75" t="s">
        <v>450</v>
      </c>
      <c r="AN75">
        <v>52</v>
      </c>
      <c r="AO75">
        <f t="shared" si="2"/>
        <v>0.32909668633681666</v>
      </c>
      <c r="AP75">
        <v>52</v>
      </c>
      <c r="AQ75">
        <v>52</v>
      </c>
      <c r="AR75">
        <v>0.32909668600000003</v>
      </c>
      <c r="AS75">
        <v>0.30069542269999999</v>
      </c>
      <c r="AT75" t="s">
        <v>411</v>
      </c>
      <c r="AU75">
        <v>15</v>
      </c>
      <c r="AV75">
        <v>183.63109339179999</v>
      </c>
      <c r="AW75">
        <v>12.2420728928</v>
      </c>
    </row>
    <row r="76" spans="1:49" x14ac:dyDescent="0.25">
      <c r="A76" s="22">
        <v>43952</v>
      </c>
      <c r="B76" s="2">
        <v>256.39400000000001</v>
      </c>
      <c r="C76">
        <v>53</v>
      </c>
      <c r="D76">
        <f t="shared" si="1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671</v>
      </c>
      <c r="V76" s="22">
        <v>43952</v>
      </c>
      <c r="W76" s="2">
        <v>256.39400000000001</v>
      </c>
      <c r="X76">
        <v>29</v>
      </c>
      <c r="Y76">
        <v>0.1179263702107137</v>
      </c>
      <c r="Z76">
        <v>29</v>
      </c>
      <c r="AA76">
        <v>29</v>
      </c>
      <c r="AB76">
        <v>0.11792637</v>
      </c>
      <c r="AC76">
        <v>0.46078357440000001</v>
      </c>
      <c r="AD76" t="s">
        <v>547</v>
      </c>
      <c r="AN76">
        <v>53</v>
      </c>
      <c r="AO76">
        <f t="shared" si="2"/>
        <v>0.1179263702107137</v>
      </c>
      <c r="AP76">
        <v>53</v>
      </c>
      <c r="AQ76">
        <v>53</v>
      </c>
      <c r="AR76">
        <v>0.11792637</v>
      </c>
      <c r="AS76">
        <v>0.46078357440000001</v>
      </c>
      <c r="AT76" t="s">
        <v>412</v>
      </c>
      <c r="AU76">
        <v>86</v>
      </c>
      <c r="AV76">
        <v>6.7893540235999996</v>
      </c>
      <c r="AW76">
        <v>7.8945977000000001E-2</v>
      </c>
    </row>
    <row r="77" spans="1:49" x14ac:dyDescent="0.25">
      <c r="A77" s="22">
        <v>43983</v>
      </c>
      <c r="B77" s="2">
        <v>257.79700000000003</v>
      </c>
      <c r="C77">
        <v>54</v>
      </c>
      <c r="D77">
        <f t="shared" si="1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V77" s="22">
        <v>43983</v>
      </c>
      <c r="W77" s="2">
        <v>257.79700000000003</v>
      </c>
      <c r="X77">
        <v>30</v>
      </c>
      <c r="Y77">
        <v>0.64573304755548788</v>
      </c>
      <c r="Z77">
        <v>30</v>
      </c>
      <c r="AA77">
        <v>30</v>
      </c>
      <c r="AB77">
        <v>0.64573304799999998</v>
      </c>
      <c r="AC77">
        <v>0.62087172619999997</v>
      </c>
      <c r="AD77" t="s">
        <v>548</v>
      </c>
      <c r="AN77">
        <v>54</v>
      </c>
      <c r="AO77">
        <f t="shared" si="2"/>
        <v>0.64573304755548788</v>
      </c>
      <c r="AP77">
        <v>54</v>
      </c>
      <c r="AQ77">
        <v>54</v>
      </c>
      <c r="AR77">
        <v>0.64573304799999998</v>
      </c>
      <c r="AS77">
        <v>0.62087172619999997</v>
      </c>
      <c r="AT77" t="s">
        <v>413</v>
      </c>
      <c r="AU77">
        <v>101</v>
      </c>
      <c r="AV77">
        <v>519.37650581570006</v>
      </c>
    </row>
    <row r="78" spans="1:49" x14ac:dyDescent="0.25">
      <c r="A78" s="22">
        <v>44013</v>
      </c>
      <c r="B78" s="2">
        <v>259.101</v>
      </c>
      <c r="C78">
        <v>55</v>
      </c>
      <c r="D78">
        <f t="shared" si="1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405</v>
      </c>
      <c r="V78" s="22">
        <v>44013</v>
      </c>
      <c r="W78" s="2">
        <v>259.101</v>
      </c>
      <c r="X78">
        <v>31</v>
      </c>
      <c r="Y78">
        <v>0.98608182530370636</v>
      </c>
      <c r="Z78">
        <v>31</v>
      </c>
      <c r="AA78">
        <v>31</v>
      </c>
      <c r="AB78">
        <v>0.98608182499999997</v>
      </c>
      <c r="AC78">
        <v>0.78095987789999999</v>
      </c>
      <c r="AD78" t="s">
        <v>549</v>
      </c>
      <c r="AN78">
        <v>55</v>
      </c>
      <c r="AO78">
        <f t="shared" si="2"/>
        <v>0.98608182530370636</v>
      </c>
      <c r="AP78">
        <v>55</v>
      </c>
      <c r="AQ78">
        <v>55</v>
      </c>
      <c r="AR78">
        <v>0.98608182499999997</v>
      </c>
      <c r="AS78">
        <v>0.78095987789999999</v>
      </c>
      <c r="AT78" t="s">
        <v>673</v>
      </c>
    </row>
    <row r="79" spans="1:49" x14ac:dyDescent="0.25">
      <c r="A79" s="22">
        <v>44044</v>
      </c>
      <c r="B79" s="2">
        <v>259.91800000000001</v>
      </c>
      <c r="C79">
        <v>56</v>
      </c>
      <c r="D79">
        <f t="shared" si="1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407</v>
      </c>
      <c r="J79" t="s">
        <v>408</v>
      </c>
      <c r="K79" t="s">
        <v>409</v>
      </c>
      <c r="L79" t="s">
        <v>410</v>
      </c>
      <c r="V79" s="22">
        <v>44044</v>
      </c>
      <c r="W79" s="2">
        <v>259.91800000000001</v>
      </c>
      <c r="X79">
        <v>32</v>
      </c>
      <c r="Y79">
        <v>1.3096453823307064</v>
      </c>
      <c r="Z79">
        <v>32</v>
      </c>
      <c r="AA79">
        <v>32</v>
      </c>
      <c r="AB79">
        <v>1.309645382</v>
      </c>
      <c r="AC79">
        <v>0.9410480296</v>
      </c>
      <c r="AD79" t="s">
        <v>454</v>
      </c>
      <c r="AN79">
        <v>56</v>
      </c>
      <c r="AO79">
        <f t="shared" si="2"/>
        <v>1.3096453823307064</v>
      </c>
      <c r="AP79">
        <v>56</v>
      </c>
      <c r="AQ79">
        <v>56</v>
      </c>
      <c r="AR79">
        <v>1.309645382</v>
      </c>
      <c r="AS79">
        <v>0.9410480296</v>
      </c>
    </row>
    <row r="80" spans="1:49" x14ac:dyDescent="0.25">
      <c r="A80" s="22">
        <v>44075</v>
      </c>
      <c r="B80" s="2">
        <v>260.27999999999997</v>
      </c>
      <c r="C80">
        <v>57</v>
      </c>
      <c r="D80">
        <f t="shared" si="1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411</v>
      </c>
      <c r="J80">
        <v>17</v>
      </c>
      <c r="K80">
        <v>499.99886083770002</v>
      </c>
      <c r="L80">
        <v>29.411697696299999</v>
      </c>
      <c r="V80" s="22">
        <v>44075</v>
      </c>
      <c r="W80" s="2">
        <v>260.27999999999997</v>
      </c>
      <c r="X80">
        <v>33</v>
      </c>
      <c r="Y80">
        <v>1.3713248610564608</v>
      </c>
      <c r="Z80">
        <v>33</v>
      </c>
      <c r="AA80">
        <v>33</v>
      </c>
      <c r="AB80">
        <v>1.371324861</v>
      </c>
      <c r="AC80">
        <v>1.1011361814</v>
      </c>
      <c r="AD80" t="s">
        <v>455</v>
      </c>
      <c r="AN80">
        <v>57</v>
      </c>
      <c r="AO80">
        <f t="shared" si="2"/>
        <v>1.3713248610564608</v>
      </c>
      <c r="AP80">
        <v>57</v>
      </c>
      <c r="AQ80">
        <v>57</v>
      </c>
      <c r="AR80">
        <v>1.371324861</v>
      </c>
      <c r="AS80">
        <v>1.1011361814</v>
      </c>
      <c r="AV80">
        <f>1-(AV76/AV77)</f>
        <v>0.98692787612151023</v>
      </c>
    </row>
    <row r="81" spans="1:45" x14ac:dyDescent="0.25">
      <c r="A81" s="22">
        <v>44105</v>
      </c>
      <c r="B81" s="2">
        <v>260.38799999999998</v>
      </c>
      <c r="C81">
        <v>58</v>
      </c>
      <c r="D81">
        <f t="shared" si="1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412</v>
      </c>
      <c r="J81">
        <v>84</v>
      </c>
      <c r="K81">
        <v>19.377644977999999</v>
      </c>
      <c r="L81">
        <v>0.23068624970000001</v>
      </c>
      <c r="V81" s="22">
        <v>44105</v>
      </c>
      <c r="W81" s="2">
        <v>260.38799999999998</v>
      </c>
      <c r="X81">
        <v>34</v>
      </c>
      <c r="Y81">
        <v>1.1820661677274849</v>
      </c>
      <c r="Z81">
        <v>34</v>
      </c>
      <c r="AA81">
        <v>34</v>
      </c>
      <c r="AB81">
        <v>1.182066168</v>
      </c>
      <c r="AC81">
        <v>1.2612243330999999</v>
      </c>
      <c r="AD81" t="s">
        <v>550</v>
      </c>
      <c r="AN81">
        <v>58</v>
      </c>
      <c r="AO81">
        <f t="shared" si="2"/>
        <v>1.1820661677274849</v>
      </c>
      <c r="AP81">
        <v>58</v>
      </c>
      <c r="AQ81">
        <v>58</v>
      </c>
      <c r="AR81">
        <v>1.182066168</v>
      </c>
      <c r="AS81">
        <v>1.2612243330999999</v>
      </c>
    </row>
    <row r="82" spans="1:45" x14ac:dyDescent="0.25">
      <c r="A82" s="22">
        <v>44136</v>
      </c>
      <c r="B82" s="2">
        <v>260.22899999999998</v>
      </c>
      <c r="C82">
        <v>59</v>
      </c>
      <c r="D82">
        <f t="shared" si="1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413</v>
      </c>
      <c r="J82">
        <v>101</v>
      </c>
      <c r="K82">
        <v>519.37650581570006</v>
      </c>
      <c r="V82" s="22">
        <v>44136</v>
      </c>
      <c r="W82" s="2">
        <v>260.22899999999998</v>
      </c>
      <c r="X82">
        <v>35</v>
      </c>
      <c r="Y82">
        <v>1.1745357842679691</v>
      </c>
      <c r="Z82">
        <v>35</v>
      </c>
      <c r="AA82">
        <v>35</v>
      </c>
      <c r="AB82">
        <v>1.1745357839999999</v>
      </c>
      <c r="AC82">
        <v>1.4213124849000001</v>
      </c>
      <c r="AD82" t="s">
        <v>551</v>
      </c>
      <c r="AN82">
        <v>59</v>
      </c>
      <c r="AO82">
        <f t="shared" si="2"/>
        <v>1.1745357842679691</v>
      </c>
      <c r="AP82">
        <v>59</v>
      </c>
      <c r="AQ82">
        <v>59</v>
      </c>
      <c r="AR82">
        <v>1.1745357839999999</v>
      </c>
      <c r="AS82">
        <v>1.4213124849000001</v>
      </c>
    </row>
    <row r="83" spans="1:45" x14ac:dyDescent="0.25">
      <c r="A83" s="22">
        <v>44166</v>
      </c>
      <c r="B83" s="2">
        <v>260.47399999999999</v>
      </c>
      <c r="C83">
        <v>60</v>
      </c>
      <c r="D83">
        <f t="shared" si="1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678</v>
      </c>
      <c r="V83" s="22">
        <v>44166</v>
      </c>
      <c r="W83" s="2">
        <v>260.47399999999999</v>
      </c>
      <c r="X83">
        <v>36</v>
      </c>
      <c r="Y83">
        <v>1.3620054947193101</v>
      </c>
      <c r="Z83">
        <v>36</v>
      </c>
      <c r="AA83">
        <v>36</v>
      </c>
      <c r="AB83">
        <v>1.362005495</v>
      </c>
      <c r="AC83">
        <v>1.5814006366</v>
      </c>
      <c r="AD83" t="s">
        <v>552</v>
      </c>
      <c r="AN83">
        <v>60</v>
      </c>
      <c r="AO83">
        <f t="shared" si="2"/>
        <v>1.3620054947193101</v>
      </c>
      <c r="AP83">
        <v>60</v>
      </c>
      <c r="AQ83">
        <v>60</v>
      </c>
      <c r="AR83">
        <v>1.362005495</v>
      </c>
      <c r="AS83">
        <v>1.5814006366</v>
      </c>
    </row>
    <row r="84" spans="1:45" x14ac:dyDescent="0.25">
      <c r="A84" s="22">
        <v>44197</v>
      </c>
      <c r="B84" s="2">
        <v>261.58199999999999</v>
      </c>
      <c r="C84">
        <v>61</v>
      </c>
      <c r="D84">
        <f t="shared" si="1"/>
        <v>1.399769741560094</v>
      </c>
      <c r="E84">
        <v>61</v>
      </c>
      <c r="F84">
        <v>61</v>
      </c>
      <c r="G84">
        <v>1.3997697419999999</v>
      </c>
      <c r="H84">
        <v>2.8941664852</v>
      </c>
      <c r="V84" s="22">
        <v>44197</v>
      </c>
      <c r="W84" s="2">
        <v>261.58199999999999</v>
      </c>
      <c r="X84">
        <v>37</v>
      </c>
      <c r="Y84">
        <v>1.399769741560094</v>
      </c>
      <c r="Z84">
        <v>37</v>
      </c>
      <c r="AA84">
        <v>37</v>
      </c>
      <c r="AB84">
        <v>1.3997697419999999</v>
      </c>
      <c r="AC84">
        <v>1.7414887883000001</v>
      </c>
      <c r="AD84" t="s">
        <v>459</v>
      </c>
      <c r="AN84">
        <v>61</v>
      </c>
      <c r="AO84">
        <f t="shared" si="2"/>
        <v>1.399769741560094</v>
      </c>
      <c r="AP84">
        <v>61</v>
      </c>
      <c r="AQ84">
        <v>61</v>
      </c>
      <c r="AR84">
        <v>1.3997697419999999</v>
      </c>
      <c r="AS84">
        <v>1.7414887883000001</v>
      </c>
    </row>
    <row r="85" spans="1:45" x14ac:dyDescent="0.25">
      <c r="A85" s="22">
        <v>44228</v>
      </c>
      <c r="B85" s="2">
        <v>263.01400000000001</v>
      </c>
      <c r="C85">
        <v>62</v>
      </c>
      <c r="D85">
        <f t="shared" si="1"/>
        <v>1.6762152173745015</v>
      </c>
      <c r="E85">
        <v>62</v>
      </c>
      <c r="F85">
        <v>62</v>
      </c>
      <c r="G85">
        <v>1.676215217</v>
      </c>
      <c r="H85">
        <v>3.2451922660000001</v>
      </c>
      <c r="K85">
        <f>1-(K81/K82)</f>
        <v>0.96269056308666356</v>
      </c>
      <c r="V85" s="22">
        <v>44228</v>
      </c>
      <c r="W85" s="2">
        <v>263.01400000000001</v>
      </c>
      <c r="X85">
        <v>38</v>
      </c>
      <c r="Y85">
        <v>1.6762152173745015</v>
      </c>
      <c r="Z85">
        <v>38</v>
      </c>
      <c r="AA85">
        <v>38</v>
      </c>
      <c r="AB85">
        <v>1.676215217</v>
      </c>
      <c r="AC85">
        <v>1.9015769401</v>
      </c>
      <c r="AD85" t="s">
        <v>460</v>
      </c>
      <c r="AN85">
        <v>62</v>
      </c>
      <c r="AO85">
        <f t="shared" si="2"/>
        <v>1.6762152173745015</v>
      </c>
      <c r="AP85">
        <v>62</v>
      </c>
      <c r="AQ85">
        <v>62</v>
      </c>
      <c r="AR85">
        <v>1.676215217</v>
      </c>
      <c r="AS85">
        <v>1.9015769401</v>
      </c>
    </row>
    <row r="86" spans="1:45" x14ac:dyDescent="0.25">
      <c r="A86" s="22">
        <v>44256</v>
      </c>
      <c r="B86" s="2">
        <v>264.87700000000001</v>
      </c>
      <c r="C86">
        <v>63</v>
      </c>
      <c r="D86">
        <f t="shared" si="1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V86" s="22">
        <v>44256</v>
      </c>
      <c r="W86" s="2">
        <v>264.87700000000001</v>
      </c>
      <c r="X86">
        <v>39</v>
      </c>
      <c r="Y86">
        <v>2.6197625089591847</v>
      </c>
      <c r="Z86">
        <v>39</v>
      </c>
      <c r="AA86">
        <v>39</v>
      </c>
      <c r="AB86">
        <v>2.6197625090000001</v>
      </c>
      <c r="AC86">
        <v>2.0616650918000001</v>
      </c>
      <c r="AD86" t="s">
        <v>675</v>
      </c>
      <c r="AN86">
        <v>63</v>
      </c>
      <c r="AO86">
        <f t="shared" si="2"/>
        <v>2.6197625089591847</v>
      </c>
      <c r="AP86">
        <v>63</v>
      </c>
      <c r="AQ86">
        <v>63</v>
      </c>
      <c r="AR86">
        <v>2.6197625090000001</v>
      </c>
      <c r="AS86">
        <v>2.0616650918000001</v>
      </c>
    </row>
    <row r="87" spans="1:45" x14ac:dyDescent="0.25">
      <c r="A87" s="22">
        <v>44287</v>
      </c>
      <c r="B87" s="2">
        <v>267.05399999999997</v>
      </c>
      <c r="C87">
        <v>64</v>
      </c>
      <c r="D87">
        <f t="shared" si="1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 s="2">
        <v>267.05399999999997</v>
      </c>
      <c r="X87">
        <v>40</v>
      </c>
      <c r="Y87">
        <v>4.159694838702114</v>
      </c>
      <c r="Z87">
        <v>40</v>
      </c>
      <c r="AA87">
        <v>40</v>
      </c>
      <c r="AB87">
        <v>4.1596948390000001</v>
      </c>
      <c r="AC87">
        <v>4.3008498952999998</v>
      </c>
      <c r="AD87" t="s">
        <v>676</v>
      </c>
      <c r="AN87">
        <v>64</v>
      </c>
      <c r="AO87">
        <f t="shared" si="2"/>
        <v>4.159694838702114</v>
      </c>
      <c r="AP87">
        <v>64</v>
      </c>
      <c r="AQ87">
        <v>64</v>
      </c>
      <c r="AR87">
        <v>4.1596948390000001</v>
      </c>
      <c r="AS87">
        <v>4.3008498952999998</v>
      </c>
    </row>
    <row r="88" spans="1:45" x14ac:dyDescent="0.25">
      <c r="A88" s="22">
        <v>44317</v>
      </c>
      <c r="B88" s="2">
        <v>269.19499999999999</v>
      </c>
      <c r="C88">
        <v>65</v>
      </c>
      <c r="D88">
        <f t="shared" si="1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V88" s="22">
        <v>44317</v>
      </c>
      <c r="W88" s="2">
        <v>269.19499999999999</v>
      </c>
      <c r="X88">
        <v>41</v>
      </c>
      <c r="Y88">
        <v>4.9927065375944784</v>
      </c>
      <c r="Z88">
        <v>41</v>
      </c>
      <c r="AA88">
        <v>41</v>
      </c>
      <c r="AB88">
        <v>4.9927065380000002</v>
      </c>
      <c r="AC88">
        <v>4.6427428989999999</v>
      </c>
      <c r="AD88" t="s">
        <v>691</v>
      </c>
      <c r="AN88">
        <v>65</v>
      </c>
      <c r="AO88">
        <f t="shared" ref="AO88:AO119" si="3">100*(B88-B76)/B76</f>
        <v>4.9927065375944784</v>
      </c>
      <c r="AP88">
        <v>65</v>
      </c>
      <c r="AQ88">
        <v>65</v>
      </c>
      <c r="AR88">
        <v>4.9927065380000002</v>
      </c>
      <c r="AS88">
        <v>4.6427428989999999</v>
      </c>
    </row>
    <row r="89" spans="1:45" x14ac:dyDescent="0.25">
      <c r="A89" s="22">
        <v>44348</v>
      </c>
      <c r="B89" s="2">
        <v>271.69600000000003</v>
      </c>
      <c r="C89">
        <v>66</v>
      </c>
      <c r="D89">
        <f t="shared" ref="D89:D125" si="4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 s="2">
        <v>271.69600000000003</v>
      </c>
      <c r="X89">
        <v>42</v>
      </c>
      <c r="Y89">
        <v>5.3914514133213345</v>
      </c>
      <c r="Z89">
        <v>42</v>
      </c>
      <c r="AA89">
        <v>42</v>
      </c>
      <c r="AB89">
        <v>5.3914514130000004</v>
      </c>
      <c r="AC89">
        <v>4.9846359027</v>
      </c>
      <c r="AD89" t="s">
        <v>670</v>
      </c>
      <c r="AN89">
        <v>66</v>
      </c>
      <c r="AO89">
        <f t="shared" si="3"/>
        <v>5.3914514133213345</v>
      </c>
      <c r="AP89">
        <v>66</v>
      </c>
      <c r="AQ89">
        <v>66</v>
      </c>
      <c r="AR89">
        <v>5.3914514130000004</v>
      </c>
      <c r="AS89">
        <v>4.9846359027</v>
      </c>
    </row>
    <row r="90" spans="1:45" x14ac:dyDescent="0.25">
      <c r="A90" s="22">
        <v>44378</v>
      </c>
      <c r="B90" s="2">
        <v>273.00299999999999</v>
      </c>
      <c r="C90">
        <v>67</v>
      </c>
      <c r="D90">
        <f t="shared" si="4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V90" s="22">
        <v>44378</v>
      </c>
      <c r="W90" s="2">
        <v>273.00299999999999</v>
      </c>
      <c r="X90">
        <v>43</v>
      </c>
      <c r="Y90">
        <v>5.3654752393854084</v>
      </c>
      <c r="Z90">
        <v>43</v>
      </c>
      <c r="AA90">
        <v>43</v>
      </c>
      <c r="AB90">
        <v>5.3654752390000002</v>
      </c>
      <c r="AC90">
        <v>5.3265289064000001</v>
      </c>
      <c r="AD90" t="s">
        <v>692</v>
      </c>
      <c r="AN90">
        <v>67</v>
      </c>
      <c r="AO90">
        <f t="shared" si="3"/>
        <v>5.3654752393854084</v>
      </c>
      <c r="AP90">
        <v>67</v>
      </c>
      <c r="AQ90">
        <v>67</v>
      </c>
      <c r="AR90">
        <v>5.3654752390000002</v>
      </c>
      <c r="AS90">
        <v>5.3265289064000001</v>
      </c>
    </row>
    <row r="91" spans="1:45" x14ac:dyDescent="0.25">
      <c r="A91" s="22">
        <v>44409</v>
      </c>
      <c r="B91" s="2">
        <v>273.56700000000001</v>
      </c>
      <c r="C91">
        <v>68</v>
      </c>
      <c r="D91">
        <f t="shared" si="4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 s="2">
        <v>273.56700000000001</v>
      </c>
      <c r="X91">
        <v>44</v>
      </c>
      <c r="Y91">
        <v>5.2512715548749993</v>
      </c>
      <c r="Z91">
        <v>44</v>
      </c>
      <c r="AA91">
        <v>44</v>
      </c>
      <c r="AB91">
        <v>5.2512715549999998</v>
      </c>
      <c r="AC91">
        <v>5.6684219101000002</v>
      </c>
      <c r="AN91">
        <v>68</v>
      </c>
      <c r="AO91">
        <f t="shared" si="3"/>
        <v>5.2512715548749993</v>
      </c>
      <c r="AP91">
        <v>68</v>
      </c>
      <c r="AQ91">
        <v>68</v>
      </c>
      <c r="AR91">
        <v>5.2512715549999998</v>
      </c>
      <c r="AS91">
        <v>5.6684219101000002</v>
      </c>
    </row>
    <row r="92" spans="1:45" x14ac:dyDescent="0.25">
      <c r="A92" s="22">
        <v>44440</v>
      </c>
      <c r="B92" s="2">
        <v>274.31</v>
      </c>
      <c r="C92">
        <v>69</v>
      </c>
      <c r="D92">
        <f t="shared" si="4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 s="2">
        <v>274.31</v>
      </c>
      <c r="X92">
        <v>45</v>
      </c>
      <c r="Y92">
        <v>5.3903488550791572</v>
      </c>
      <c r="Z92">
        <v>45</v>
      </c>
      <c r="AA92">
        <v>45</v>
      </c>
      <c r="AB92">
        <v>5.3903488550000001</v>
      </c>
      <c r="AC92">
        <v>6.0103149138000003</v>
      </c>
      <c r="AN92">
        <v>69</v>
      </c>
      <c r="AO92">
        <f t="shared" si="3"/>
        <v>5.3903488550791572</v>
      </c>
      <c r="AP92">
        <v>69</v>
      </c>
      <c r="AQ92">
        <v>69</v>
      </c>
      <c r="AR92">
        <v>5.3903488550000001</v>
      </c>
      <c r="AS92">
        <v>6.0103149138000003</v>
      </c>
    </row>
    <row r="93" spans="1:45" x14ac:dyDescent="0.25">
      <c r="A93" s="22">
        <v>44470</v>
      </c>
      <c r="B93" s="2">
        <v>276.589</v>
      </c>
      <c r="C93">
        <v>70</v>
      </c>
      <c r="D93">
        <f t="shared" si="4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 s="2">
        <v>276.589</v>
      </c>
      <c r="X93">
        <v>46</v>
      </c>
      <c r="Y93">
        <v>6.221868903328887</v>
      </c>
      <c r="Z93">
        <v>46</v>
      </c>
      <c r="AA93">
        <v>46</v>
      </c>
      <c r="AB93">
        <v>6.2218689029999998</v>
      </c>
      <c r="AC93">
        <v>6.3522079176000004</v>
      </c>
      <c r="AN93">
        <v>70</v>
      </c>
      <c r="AO93">
        <f t="shared" si="3"/>
        <v>6.221868903328887</v>
      </c>
      <c r="AP93">
        <v>70</v>
      </c>
      <c r="AQ93">
        <v>70</v>
      </c>
      <c r="AR93">
        <v>6.2218689029999998</v>
      </c>
      <c r="AS93">
        <v>6.3522079176000004</v>
      </c>
    </row>
    <row r="94" spans="1:45" x14ac:dyDescent="0.25">
      <c r="A94" s="22">
        <v>44501</v>
      </c>
      <c r="B94" s="2">
        <v>277.94799999999998</v>
      </c>
      <c r="C94">
        <v>71</v>
      </c>
      <c r="D94">
        <f t="shared" si="4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 s="2">
        <v>277.94799999999998</v>
      </c>
      <c r="X94">
        <v>47</v>
      </c>
      <c r="Y94">
        <v>6.8090028398064764</v>
      </c>
      <c r="Z94">
        <v>47</v>
      </c>
      <c r="AA94">
        <v>47</v>
      </c>
      <c r="AB94">
        <v>6.8090028399999998</v>
      </c>
      <c r="AC94">
        <v>6.6941009212999996</v>
      </c>
      <c r="AN94">
        <v>71</v>
      </c>
      <c r="AO94">
        <f t="shared" si="3"/>
        <v>6.8090028398064764</v>
      </c>
      <c r="AP94">
        <v>71</v>
      </c>
      <c r="AQ94">
        <v>71</v>
      </c>
      <c r="AR94">
        <v>6.8090028399999998</v>
      </c>
      <c r="AS94">
        <v>6.6941009212999996</v>
      </c>
    </row>
    <row r="95" spans="1:45" x14ac:dyDescent="0.25">
      <c r="A95" s="22">
        <v>44531</v>
      </c>
      <c r="B95" s="2">
        <v>278.80200000000002</v>
      </c>
      <c r="C95">
        <v>72</v>
      </c>
      <c r="D95">
        <f t="shared" si="4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 s="2">
        <v>278.80200000000002</v>
      </c>
      <c r="X95">
        <v>48</v>
      </c>
      <c r="Y95">
        <v>7.0364028655451341</v>
      </c>
      <c r="Z95">
        <v>48</v>
      </c>
      <c r="AA95">
        <v>48</v>
      </c>
      <c r="AB95">
        <v>7.0364028660000004</v>
      </c>
      <c r="AC95">
        <v>7.0359939249999996</v>
      </c>
      <c r="AN95">
        <v>72</v>
      </c>
      <c r="AO95">
        <f t="shared" si="3"/>
        <v>7.0364028655451341</v>
      </c>
      <c r="AP95">
        <v>72</v>
      </c>
      <c r="AQ95">
        <v>72</v>
      </c>
      <c r="AR95">
        <v>7.0364028660000004</v>
      </c>
      <c r="AS95">
        <v>7.0359939249999996</v>
      </c>
    </row>
    <row r="96" spans="1:45" x14ac:dyDescent="0.25">
      <c r="A96" s="22">
        <v>44562</v>
      </c>
      <c r="B96" s="2">
        <v>281.14800000000002</v>
      </c>
      <c r="C96">
        <v>73</v>
      </c>
      <c r="D96">
        <f t="shared" si="4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 s="2">
        <v>281.14800000000002</v>
      </c>
      <c r="X96">
        <v>49</v>
      </c>
      <c r="Y96">
        <v>7.4798724682891145</v>
      </c>
      <c r="Z96">
        <v>49</v>
      </c>
      <c r="AA96">
        <v>49</v>
      </c>
      <c r="AB96">
        <v>7.4798724679999999</v>
      </c>
      <c r="AC96">
        <v>7.3778869286999997</v>
      </c>
      <c r="AN96">
        <v>73</v>
      </c>
      <c r="AO96">
        <f t="shared" si="3"/>
        <v>7.4798724682891145</v>
      </c>
      <c r="AP96">
        <v>73</v>
      </c>
      <c r="AQ96">
        <v>73</v>
      </c>
      <c r="AR96">
        <v>7.4798724679999999</v>
      </c>
      <c r="AS96">
        <v>7.3778869286999997</v>
      </c>
    </row>
    <row r="97" spans="1:45" x14ac:dyDescent="0.25">
      <c r="A97" s="22">
        <v>44593</v>
      </c>
      <c r="B97" s="2">
        <v>283.71600000000001</v>
      </c>
      <c r="C97">
        <v>74</v>
      </c>
      <c r="D97">
        <f t="shared" si="4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 s="2">
        <v>283.71600000000001</v>
      </c>
      <c r="X97">
        <v>50</v>
      </c>
      <c r="Y97">
        <v>7.8710638977392833</v>
      </c>
      <c r="Z97">
        <v>50</v>
      </c>
      <c r="AA97">
        <v>50</v>
      </c>
      <c r="AB97">
        <v>7.8710638980000001</v>
      </c>
      <c r="AC97">
        <v>7.7197799323999998</v>
      </c>
      <c r="AN97">
        <v>74</v>
      </c>
      <c r="AO97">
        <f t="shared" si="3"/>
        <v>7.8710638977392833</v>
      </c>
      <c r="AP97">
        <v>74</v>
      </c>
      <c r="AQ97">
        <v>74</v>
      </c>
      <c r="AR97">
        <v>7.8710638980000001</v>
      </c>
      <c r="AS97">
        <v>7.7197799323999998</v>
      </c>
    </row>
    <row r="98" spans="1:45" x14ac:dyDescent="0.25">
      <c r="A98" s="22">
        <v>44621</v>
      </c>
      <c r="B98" s="2">
        <v>287.50400000000002</v>
      </c>
      <c r="C98">
        <v>75</v>
      </c>
      <c r="D98">
        <f t="shared" si="4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 s="2">
        <v>287.50400000000002</v>
      </c>
      <c r="X98">
        <v>51</v>
      </c>
      <c r="Y98">
        <v>8.542455554842439</v>
      </c>
      <c r="Z98">
        <v>51</v>
      </c>
      <c r="AA98">
        <v>51</v>
      </c>
      <c r="AB98">
        <v>8.5424555550000001</v>
      </c>
      <c r="AC98">
        <v>8.0616729361000008</v>
      </c>
      <c r="AN98">
        <v>75</v>
      </c>
      <c r="AO98">
        <f t="shared" si="3"/>
        <v>8.542455554842439</v>
      </c>
      <c r="AP98">
        <v>75</v>
      </c>
      <c r="AQ98">
        <v>75</v>
      </c>
      <c r="AR98">
        <v>8.5424555550000001</v>
      </c>
      <c r="AS98">
        <v>8.0616729361000008</v>
      </c>
    </row>
    <row r="99" spans="1:45" x14ac:dyDescent="0.25">
      <c r="A99" s="22">
        <v>44652</v>
      </c>
      <c r="B99" s="2">
        <v>289.10899999999998</v>
      </c>
      <c r="C99">
        <v>76</v>
      </c>
      <c r="D99">
        <f t="shared" si="4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 s="2">
        <v>289.10899999999998</v>
      </c>
      <c r="X99">
        <v>52</v>
      </c>
      <c r="Y99">
        <v>8.2586293408823721</v>
      </c>
      <c r="Z99">
        <v>52</v>
      </c>
      <c r="AA99">
        <v>52</v>
      </c>
      <c r="AB99">
        <v>8.2586293410000007</v>
      </c>
      <c r="AC99">
        <v>8.4035659398</v>
      </c>
      <c r="AN99">
        <v>76</v>
      </c>
      <c r="AO99">
        <f t="shared" si="3"/>
        <v>8.2586293408823721</v>
      </c>
      <c r="AP99">
        <v>76</v>
      </c>
      <c r="AQ99">
        <v>76</v>
      </c>
      <c r="AR99">
        <v>8.2586293410000007</v>
      </c>
      <c r="AS99">
        <v>8.4035659398</v>
      </c>
    </row>
    <row r="100" spans="1:45" x14ac:dyDescent="0.25">
      <c r="A100" s="22">
        <v>44682</v>
      </c>
      <c r="B100" s="2">
        <v>292.29599999999999</v>
      </c>
      <c r="C100">
        <v>77</v>
      </c>
      <c r="D100">
        <f t="shared" si="4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 s="2">
        <v>292.29599999999999</v>
      </c>
      <c r="X100">
        <v>53</v>
      </c>
      <c r="Y100">
        <v>8.5815115436765161</v>
      </c>
      <c r="Z100">
        <v>53</v>
      </c>
      <c r="AA100">
        <v>53</v>
      </c>
      <c r="AB100">
        <v>8.5815115439999996</v>
      </c>
      <c r="AC100">
        <v>8.7454589435999992</v>
      </c>
      <c r="AN100">
        <v>77</v>
      </c>
      <c r="AO100">
        <f t="shared" si="3"/>
        <v>8.5815115436765161</v>
      </c>
      <c r="AP100">
        <v>77</v>
      </c>
      <c r="AQ100">
        <v>77</v>
      </c>
      <c r="AR100">
        <v>8.5815115439999996</v>
      </c>
      <c r="AS100">
        <v>8.7454589435999992</v>
      </c>
    </row>
    <row r="101" spans="1:45" x14ac:dyDescent="0.25">
      <c r="A101" s="22">
        <v>44713</v>
      </c>
      <c r="B101" s="2">
        <v>296.31099999999998</v>
      </c>
      <c r="C101">
        <v>78</v>
      </c>
      <c r="D101">
        <f t="shared" si="4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 s="2">
        <v>296.31099999999998</v>
      </c>
      <c r="X101">
        <v>54</v>
      </c>
      <c r="Y101">
        <v>9.0597579647841524</v>
      </c>
      <c r="Z101">
        <v>54</v>
      </c>
      <c r="AA101">
        <v>54</v>
      </c>
      <c r="AB101">
        <v>9.0597579649999993</v>
      </c>
      <c r="AC101">
        <v>9.0873519473000002</v>
      </c>
      <c r="AN101">
        <v>78</v>
      </c>
      <c r="AO101">
        <f t="shared" si="3"/>
        <v>9.0597579647841524</v>
      </c>
      <c r="AP101">
        <v>78</v>
      </c>
      <c r="AQ101">
        <v>78</v>
      </c>
      <c r="AR101">
        <v>9.0597579649999993</v>
      </c>
      <c r="AS101">
        <v>9.0873519473000002</v>
      </c>
    </row>
    <row r="102" spans="1:45" x14ac:dyDescent="0.25">
      <c r="A102" s="22">
        <v>44743</v>
      </c>
      <c r="B102" s="2">
        <v>296.27600000000001</v>
      </c>
      <c r="C102">
        <v>79</v>
      </c>
      <c r="D102">
        <f t="shared" si="4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 s="2">
        <v>296.27600000000001</v>
      </c>
      <c r="X102">
        <v>55</v>
      </c>
      <c r="Y102">
        <v>8.5248147456255161</v>
      </c>
      <c r="Z102">
        <v>55</v>
      </c>
      <c r="AA102">
        <v>55</v>
      </c>
      <c r="AB102">
        <v>8.5248147460000006</v>
      </c>
      <c r="AC102">
        <v>8.8591541390999993</v>
      </c>
      <c r="AN102">
        <v>79</v>
      </c>
      <c r="AO102">
        <f t="shared" si="3"/>
        <v>8.5248147456255161</v>
      </c>
      <c r="AP102">
        <v>79</v>
      </c>
      <c r="AQ102">
        <v>79</v>
      </c>
      <c r="AR102">
        <v>8.5248147460000006</v>
      </c>
      <c r="AS102">
        <v>8.8591541390999993</v>
      </c>
    </row>
    <row r="103" spans="1:45" x14ac:dyDescent="0.25">
      <c r="A103" s="22">
        <v>44774</v>
      </c>
      <c r="B103" s="2">
        <v>296.17099999999999</v>
      </c>
      <c r="C103">
        <v>80</v>
      </c>
      <c r="D103">
        <f t="shared" si="4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 s="2">
        <v>296.17099999999999</v>
      </c>
      <c r="X103">
        <v>56</v>
      </c>
      <c r="Y103">
        <v>8.2626925031162344</v>
      </c>
      <c r="Z103">
        <v>56</v>
      </c>
      <c r="AA103">
        <v>56</v>
      </c>
      <c r="AB103">
        <v>8.2626925030000002</v>
      </c>
      <c r="AC103">
        <v>8.4092868056000007</v>
      </c>
      <c r="AN103">
        <v>80</v>
      </c>
      <c r="AO103">
        <f t="shared" si="3"/>
        <v>8.2626925031162344</v>
      </c>
      <c r="AP103">
        <v>80</v>
      </c>
      <c r="AQ103">
        <v>80</v>
      </c>
      <c r="AR103">
        <v>8.2626925030000002</v>
      </c>
      <c r="AS103">
        <v>8.4092868056000007</v>
      </c>
    </row>
    <row r="104" spans="1:45" x14ac:dyDescent="0.25">
      <c r="A104" s="22">
        <v>44805</v>
      </c>
      <c r="B104" s="2">
        <v>296.80799999999999</v>
      </c>
      <c r="C104">
        <v>81</v>
      </c>
      <c r="D104">
        <f t="shared" si="4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 s="2">
        <v>296.80799999999999</v>
      </c>
      <c r="X104">
        <v>57</v>
      </c>
      <c r="Y104">
        <v>8.2016696438336165</v>
      </c>
      <c r="Z104">
        <v>57</v>
      </c>
      <c r="AA104">
        <v>57</v>
      </c>
      <c r="AB104">
        <v>8.2016696440000008</v>
      </c>
      <c r="AC104">
        <v>7.9594194720999996</v>
      </c>
      <c r="AN104">
        <v>81</v>
      </c>
      <c r="AO104">
        <f t="shared" si="3"/>
        <v>8.2016696438336165</v>
      </c>
      <c r="AP104">
        <v>81</v>
      </c>
      <c r="AQ104">
        <v>81</v>
      </c>
      <c r="AR104">
        <v>8.2016696440000008</v>
      </c>
      <c r="AS104">
        <v>7.9594194720999996</v>
      </c>
    </row>
    <row r="105" spans="1:45" x14ac:dyDescent="0.25">
      <c r="A105" s="22">
        <v>44835</v>
      </c>
      <c r="B105" s="2">
        <v>298.012</v>
      </c>
      <c r="C105">
        <v>82</v>
      </c>
      <c r="D105">
        <f t="shared" si="4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 s="2">
        <v>298.012</v>
      </c>
      <c r="X105">
        <v>58</v>
      </c>
      <c r="Y105">
        <v>7.7454273308049135</v>
      </c>
      <c r="Z105">
        <v>58</v>
      </c>
      <c r="AA105">
        <v>58</v>
      </c>
      <c r="AB105">
        <v>7.7454273310000001</v>
      </c>
      <c r="AC105">
        <v>7.5095521387000002</v>
      </c>
      <c r="AN105">
        <v>82</v>
      </c>
      <c r="AO105">
        <f t="shared" si="3"/>
        <v>7.7454273308049135</v>
      </c>
      <c r="AP105">
        <v>82</v>
      </c>
      <c r="AQ105">
        <v>82</v>
      </c>
      <c r="AR105">
        <v>7.7454273310000001</v>
      </c>
      <c r="AS105">
        <v>7.5095521387000002</v>
      </c>
    </row>
    <row r="106" spans="1:45" x14ac:dyDescent="0.25">
      <c r="A106" s="22">
        <v>44866</v>
      </c>
      <c r="B106" s="2">
        <v>297.71100000000001</v>
      </c>
      <c r="C106">
        <v>83</v>
      </c>
      <c r="D106">
        <f t="shared" si="4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 s="2">
        <v>297.71100000000001</v>
      </c>
      <c r="X106">
        <v>59</v>
      </c>
      <c r="Y106">
        <v>7.110322794191732</v>
      </c>
      <c r="Z106">
        <v>59</v>
      </c>
      <c r="AA106">
        <v>59</v>
      </c>
      <c r="AB106">
        <v>7.110322794</v>
      </c>
      <c r="AC106">
        <v>7.0596848051999999</v>
      </c>
      <c r="AN106">
        <v>83</v>
      </c>
      <c r="AO106">
        <f t="shared" si="3"/>
        <v>7.110322794191732</v>
      </c>
      <c r="AP106">
        <v>83</v>
      </c>
      <c r="AQ106">
        <v>83</v>
      </c>
      <c r="AR106">
        <v>7.110322794</v>
      </c>
      <c r="AS106">
        <v>7.0596848051999999</v>
      </c>
    </row>
    <row r="107" spans="1:45" x14ac:dyDescent="0.25">
      <c r="A107" s="22">
        <v>44896</v>
      </c>
      <c r="B107" s="2">
        <v>296.79700000000003</v>
      </c>
      <c r="C107">
        <v>84</v>
      </c>
      <c r="D107">
        <f t="shared" si="4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 s="2">
        <v>296.79700000000003</v>
      </c>
      <c r="X107">
        <v>60</v>
      </c>
      <c r="Y107">
        <v>6.4544013314108231</v>
      </c>
      <c r="Z107">
        <v>60</v>
      </c>
      <c r="AA107">
        <v>60</v>
      </c>
      <c r="AB107">
        <v>6.4544013309999997</v>
      </c>
      <c r="AC107">
        <v>6.6098174716999996</v>
      </c>
      <c r="AN107">
        <v>84</v>
      </c>
      <c r="AO107">
        <f t="shared" si="3"/>
        <v>6.4544013314108231</v>
      </c>
      <c r="AP107">
        <v>84</v>
      </c>
      <c r="AQ107">
        <v>84</v>
      </c>
      <c r="AR107">
        <v>6.4544013309999997</v>
      </c>
      <c r="AS107">
        <v>6.6098174716999996</v>
      </c>
    </row>
    <row r="108" spans="1:45" x14ac:dyDescent="0.25">
      <c r="A108" s="22">
        <v>44927</v>
      </c>
      <c r="B108" s="2">
        <v>299.17</v>
      </c>
      <c r="C108">
        <v>85</v>
      </c>
      <c r="D108">
        <f t="shared" si="4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 s="2">
        <v>299.17</v>
      </c>
      <c r="X108">
        <v>61</v>
      </c>
      <c r="Y108">
        <v>6.4101469688562576</v>
      </c>
      <c r="Z108">
        <v>61</v>
      </c>
      <c r="AA108">
        <v>61</v>
      </c>
      <c r="AB108">
        <v>6.4101469690000004</v>
      </c>
      <c r="AC108">
        <v>6.1599501383000002</v>
      </c>
      <c r="AN108">
        <v>85</v>
      </c>
      <c r="AO108">
        <f t="shared" si="3"/>
        <v>6.4101469688562576</v>
      </c>
      <c r="AP108">
        <v>85</v>
      </c>
      <c r="AQ108">
        <v>85</v>
      </c>
      <c r="AR108">
        <v>6.4101469690000004</v>
      </c>
      <c r="AS108">
        <v>6.1599501383000002</v>
      </c>
    </row>
    <row r="109" spans="1:45" x14ac:dyDescent="0.25">
      <c r="A109" s="22">
        <v>44958</v>
      </c>
      <c r="B109" s="2">
        <v>300.83999999999997</v>
      </c>
      <c r="C109">
        <v>86</v>
      </c>
      <c r="D109">
        <f t="shared" si="4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 s="2">
        <v>300.83999999999997</v>
      </c>
      <c r="X109">
        <v>62</v>
      </c>
      <c r="Y109">
        <v>6.0356130778665875</v>
      </c>
      <c r="Z109">
        <v>62</v>
      </c>
      <c r="AA109">
        <v>62</v>
      </c>
      <c r="AB109">
        <v>6.0356130779999999</v>
      </c>
      <c r="AC109">
        <v>5.7100828047999999</v>
      </c>
      <c r="AN109">
        <v>86</v>
      </c>
      <c r="AO109">
        <f t="shared" si="3"/>
        <v>6.0356130778665875</v>
      </c>
      <c r="AP109">
        <v>86</v>
      </c>
      <c r="AQ109">
        <v>86</v>
      </c>
      <c r="AR109">
        <v>6.0356130779999999</v>
      </c>
      <c r="AS109">
        <v>5.7100828047999999</v>
      </c>
    </row>
    <row r="110" spans="1:45" x14ac:dyDescent="0.25">
      <c r="A110" s="22">
        <v>44986</v>
      </c>
      <c r="B110" s="2">
        <v>301.83600000000001</v>
      </c>
      <c r="C110">
        <v>87</v>
      </c>
      <c r="D110">
        <f t="shared" si="4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 s="2">
        <v>301.83600000000001</v>
      </c>
      <c r="X110">
        <v>63</v>
      </c>
      <c r="Y110">
        <v>4.9849741220991683</v>
      </c>
      <c r="Z110">
        <v>63</v>
      </c>
      <c r="AA110">
        <v>63</v>
      </c>
      <c r="AB110">
        <v>4.9849741219999997</v>
      </c>
      <c r="AC110">
        <v>5.2602154712999996</v>
      </c>
      <c r="AN110">
        <v>87</v>
      </c>
      <c r="AO110">
        <f t="shared" si="3"/>
        <v>4.9849741220991683</v>
      </c>
      <c r="AP110">
        <v>87</v>
      </c>
      <c r="AQ110">
        <v>87</v>
      </c>
      <c r="AR110">
        <v>4.9849741219999997</v>
      </c>
      <c r="AS110">
        <v>5.2602154712999996</v>
      </c>
    </row>
    <row r="111" spans="1:45" x14ac:dyDescent="0.25">
      <c r="A111" s="22">
        <v>45017</v>
      </c>
      <c r="B111" s="2">
        <v>303.363</v>
      </c>
      <c r="C111">
        <v>88</v>
      </c>
      <c r="D111">
        <f t="shared" si="4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 s="2">
        <v>303.363</v>
      </c>
      <c r="X111">
        <v>64</v>
      </c>
      <c r="Y111">
        <v>4.9303203981889254</v>
      </c>
      <c r="Z111">
        <v>64</v>
      </c>
      <c r="AA111">
        <v>64</v>
      </c>
      <c r="AB111">
        <v>4.9303203980000001</v>
      </c>
      <c r="AC111">
        <v>4.8103481378000001</v>
      </c>
      <c r="AN111">
        <v>88</v>
      </c>
      <c r="AO111">
        <f t="shared" si="3"/>
        <v>4.9303203981889254</v>
      </c>
      <c r="AP111">
        <v>88</v>
      </c>
      <c r="AQ111">
        <v>88</v>
      </c>
      <c r="AR111">
        <v>4.9303203980000001</v>
      </c>
      <c r="AS111">
        <v>4.8103481378000001</v>
      </c>
    </row>
    <row r="112" spans="1:45" x14ac:dyDescent="0.25">
      <c r="A112" s="22">
        <v>45047</v>
      </c>
      <c r="B112" s="2">
        <v>304.12700000000001</v>
      </c>
      <c r="C112">
        <v>89</v>
      </c>
      <c r="D112">
        <f t="shared" si="4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 s="2">
        <v>304.12700000000001</v>
      </c>
      <c r="X112">
        <v>65</v>
      </c>
      <c r="Y112">
        <v>4.0476092727919699</v>
      </c>
      <c r="Z112">
        <v>65</v>
      </c>
      <c r="AA112">
        <v>65</v>
      </c>
      <c r="AB112">
        <v>4.047609273</v>
      </c>
      <c r="AC112">
        <v>4.3604808043999999</v>
      </c>
      <c r="AN112">
        <v>89</v>
      </c>
      <c r="AO112">
        <f t="shared" si="3"/>
        <v>4.0476092727919699</v>
      </c>
      <c r="AP112">
        <v>89</v>
      </c>
      <c r="AQ112">
        <v>89</v>
      </c>
      <c r="AR112">
        <v>4.047609273</v>
      </c>
      <c r="AS112">
        <v>4.3604808043999999</v>
      </c>
    </row>
    <row r="113" spans="1:47" x14ac:dyDescent="0.25">
      <c r="A113" s="14">
        <v>45078</v>
      </c>
      <c r="B113" s="8">
        <v>305.10899999999998</v>
      </c>
      <c r="C113" s="6">
        <v>90</v>
      </c>
      <c r="D113">
        <f t="shared" si="4"/>
        <v>2.9691776545588935</v>
      </c>
      <c r="E113">
        <v>90</v>
      </c>
      <c r="F113">
        <v>90</v>
      </c>
      <c r="G113">
        <v>2.9691776550000002</v>
      </c>
      <c r="H113">
        <v>3.3283832705999998</v>
      </c>
      <c r="V113" s="14">
        <v>45078</v>
      </c>
      <c r="W113" s="8">
        <v>305.10899999999998</v>
      </c>
      <c r="X113">
        <v>66</v>
      </c>
      <c r="Y113" s="6">
        <v>2.9691776545588935</v>
      </c>
      <c r="Z113">
        <v>66</v>
      </c>
      <c r="AA113">
        <v>66</v>
      </c>
      <c r="AB113">
        <v>2.9691776550000002</v>
      </c>
      <c r="AC113">
        <v>3.3283832705999998</v>
      </c>
      <c r="AN113" s="6">
        <v>90</v>
      </c>
      <c r="AO113" s="6">
        <f t="shared" si="3"/>
        <v>2.9691776545588935</v>
      </c>
      <c r="AP113" s="6">
        <v>90</v>
      </c>
      <c r="AQ113" s="6">
        <v>90</v>
      </c>
      <c r="AR113" s="6">
        <v>2.9691776550000002</v>
      </c>
      <c r="AS113" s="6">
        <v>3.3283832705999998</v>
      </c>
    </row>
    <row r="114" spans="1:47" x14ac:dyDescent="0.25">
      <c r="A114" s="22">
        <v>45108</v>
      </c>
      <c r="B114" s="2">
        <v>305.69099999999997</v>
      </c>
      <c r="C114">
        <v>91</v>
      </c>
      <c r="D114">
        <f t="shared" si="4"/>
        <v>3.1777801779421768</v>
      </c>
      <c r="E114">
        <v>91</v>
      </c>
      <c r="F114">
        <v>91</v>
      </c>
      <c r="G114">
        <v>3.1777801779999999</v>
      </c>
      <c r="H114">
        <v>3.3193134642</v>
      </c>
      <c r="V114" s="22">
        <v>45108</v>
      </c>
      <c r="W114" s="2">
        <v>305.69099999999997</v>
      </c>
      <c r="X114">
        <v>67</v>
      </c>
      <c r="Y114">
        <v>3.1777801779421768</v>
      </c>
      <c r="Z114">
        <v>67</v>
      </c>
      <c r="AA114">
        <v>67</v>
      </c>
      <c r="AB114">
        <v>3.1777801779999999</v>
      </c>
      <c r="AC114">
        <v>3.3193134642</v>
      </c>
      <c r="AN114">
        <v>91</v>
      </c>
      <c r="AO114">
        <f t="shared" si="3"/>
        <v>3.1777801779421768</v>
      </c>
      <c r="AP114">
        <v>91</v>
      </c>
      <c r="AQ114">
        <v>91</v>
      </c>
      <c r="AR114">
        <v>3.1777801779999999</v>
      </c>
      <c r="AS114">
        <v>3.3193134642</v>
      </c>
    </row>
    <row r="115" spans="1:47" x14ac:dyDescent="0.25">
      <c r="A115" s="22">
        <v>45139</v>
      </c>
      <c r="B115" s="2">
        <v>307.02600000000001</v>
      </c>
      <c r="C115">
        <v>92</v>
      </c>
      <c r="D115">
        <f t="shared" si="4"/>
        <v>3.665112384399559</v>
      </c>
      <c r="E115">
        <v>92</v>
      </c>
      <c r="F115">
        <v>92</v>
      </c>
      <c r="G115">
        <v>3.6651123839999999</v>
      </c>
      <c r="H115">
        <v>3.3102436578000001</v>
      </c>
      <c r="V115" s="22">
        <v>45139</v>
      </c>
      <c r="W115" s="2">
        <v>307.02600000000001</v>
      </c>
      <c r="X115">
        <v>68</v>
      </c>
      <c r="Y115">
        <v>3.665112384399559</v>
      </c>
      <c r="Z115">
        <v>68</v>
      </c>
      <c r="AA115">
        <v>68</v>
      </c>
      <c r="AB115">
        <v>3.6651123839999999</v>
      </c>
      <c r="AC115">
        <v>3.3102436578000001</v>
      </c>
      <c r="AN115">
        <v>92</v>
      </c>
      <c r="AO115">
        <f t="shared" si="3"/>
        <v>3.665112384399559</v>
      </c>
      <c r="AP115">
        <v>92</v>
      </c>
      <c r="AQ115">
        <v>92</v>
      </c>
      <c r="AR115">
        <v>3.6651123839999999</v>
      </c>
      <c r="AS115">
        <v>3.3102436578000001</v>
      </c>
    </row>
    <row r="116" spans="1:47" x14ac:dyDescent="0.25">
      <c r="A116" s="22">
        <v>45170</v>
      </c>
      <c r="B116" s="2">
        <v>307.78899999999999</v>
      </c>
      <c r="C116">
        <v>93</v>
      </c>
      <c r="D116">
        <f t="shared" si="4"/>
        <v>3.6996981213444364</v>
      </c>
      <c r="E116">
        <v>93</v>
      </c>
      <c r="F116">
        <v>93</v>
      </c>
      <c r="G116">
        <v>3.699698121</v>
      </c>
      <c r="H116">
        <v>3.3011738513000002</v>
      </c>
      <c r="V116" s="22">
        <v>45170</v>
      </c>
      <c r="W116" s="2">
        <v>307.78899999999999</v>
      </c>
      <c r="X116">
        <v>69</v>
      </c>
      <c r="Y116">
        <v>3.6996981213444364</v>
      </c>
      <c r="Z116">
        <v>69</v>
      </c>
      <c r="AA116">
        <v>69</v>
      </c>
      <c r="AB116">
        <v>3.699698121</v>
      </c>
      <c r="AC116">
        <v>3.3011738513000002</v>
      </c>
      <c r="AN116">
        <v>93</v>
      </c>
      <c r="AO116">
        <f t="shared" si="3"/>
        <v>3.6996981213444364</v>
      </c>
      <c r="AP116">
        <v>93</v>
      </c>
      <c r="AQ116">
        <v>93</v>
      </c>
      <c r="AR116">
        <v>3.699698121</v>
      </c>
      <c r="AS116">
        <v>3.3011738513000002</v>
      </c>
    </row>
    <row r="117" spans="1:47" x14ac:dyDescent="0.25">
      <c r="A117" s="22">
        <v>45200</v>
      </c>
      <c r="B117" s="2">
        <v>307.67099999999999</v>
      </c>
      <c r="C117">
        <v>94</v>
      </c>
      <c r="D117">
        <f t="shared" si="4"/>
        <v>3.2411446518932094</v>
      </c>
      <c r="E117">
        <v>94</v>
      </c>
      <c r="F117">
        <v>94</v>
      </c>
      <c r="G117">
        <v>3.241144652</v>
      </c>
      <c r="H117">
        <v>3.2921040448999999</v>
      </c>
      <c r="V117" s="22">
        <v>45200</v>
      </c>
      <c r="W117" s="2">
        <v>307.67099999999999</v>
      </c>
      <c r="X117">
        <v>70</v>
      </c>
      <c r="Y117">
        <v>3.2411446518932094</v>
      </c>
      <c r="Z117">
        <v>70</v>
      </c>
      <c r="AA117">
        <v>70</v>
      </c>
      <c r="AB117">
        <v>3.241144652</v>
      </c>
      <c r="AC117">
        <v>3.2921040448999999</v>
      </c>
      <c r="AN117">
        <v>94</v>
      </c>
      <c r="AO117">
        <f t="shared" si="3"/>
        <v>3.2411446518932094</v>
      </c>
      <c r="AP117">
        <v>94</v>
      </c>
      <c r="AQ117">
        <v>94</v>
      </c>
      <c r="AR117">
        <v>3.241144652</v>
      </c>
      <c r="AS117">
        <v>3.2921040448999999</v>
      </c>
    </row>
    <row r="118" spans="1:47" x14ac:dyDescent="0.25">
      <c r="A118" s="22">
        <v>45231</v>
      </c>
      <c r="B118" s="2">
        <v>307.05099999999999</v>
      </c>
      <c r="C118">
        <v>95</v>
      </c>
      <c r="D118">
        <f t="shared" si="4"/>
        <v>3.1372707088417875</v>
      </c>
      <c r="E118">
        <v>95</v>
      </c>
      <c r="F118">
        <v>95</v>
      </c>
      <c r="G118">
        <v>3.137270709</v>
      </c>
      <c r="H118">
        <v>3.2830342384</v>
      </c>
      <c r="V118" s="22">
        <v>45231</v>
      </c>
      <c r="W118" s="2">
        <v>307.05099999999999</v>
      </c>
      <c r="X118">
        <v>71</v>
      </c>
      <c r="Y118">
        <v>3.1372707088417875</v>
      </c>
      <c r="Z118">
        <v>71</v>
      </c>
      <c r="AA118">
        <v>71</v>
      </c>
      <c r="AB118">
        <v>3.137270709</v>
      </c>
      <c r="AC118">
        <v>3.2830342384</v>
      </c>
      <c r="AN118">
        <v>95</v>
      </c>
      <c r="AO118">
        <f t="shared" si="3"/>
        <v>3.1372707088417875</v>
      </c>
      <c r="AP118">
        <v>95</v>
      </c>
      <c r="AQ118">
        <v>95</v>
      </c>
      <c r="AR118">
        <v>3.137270709</v>
      </c>
      <c r="AS118">
        <v>3.2830342384</v>
      </c>
    </row>
    <row r="119" spans="1:47" x14ac:dyDescent="0.25">
      <c r="A119" s="22">
        <v>45261</v>
      </c>
      <c r="B119" s="2">
        <v>306.74599999999998</v>
      </c>
      <c r="C119">
        <v>96</v>
      </c>
      <c r="D119">
        <f t="shared" si="4"/>
        <v>3.3521228314302216</v>
      </c>
      <c r="E119">
        <v>96</v>
      </c>
      <c r="F119">
        <v>96</v>
      </c>
      <c r="G119">
        <v>3.352122831</v>
      </c>
      <c r="H119">
        <v>3.2739644320000001</v>
      </c>
      <c r="V119" s="22">
        <v>45261</v>
      </c>
      <c r="W119" s="2">
        <v>306.74599999999998</v>
      </c>
      <c r="X119">
        <v>72</v>
      </c>
      <c r="Y119">
        <v>3.3521228314302216</v>
      </c>
      <c r="Z119">
        <v>72</v>
      </c>
      <c r="AA119">
        <v>72</v>
      </c>
      <c r="AB119">
        <v>3.352122831</v>
      </c>
      <c r="AC119">
        <v>3.2739644320000001</v>
      </c>
      <c r="AN119">
        <v>96</v>
      </c>
      <c r="AO119">
        <f t="shared" si="3"/>
        <v>3.3521228314302216</v>
      </c>
      <c r="AP119">
        <v>96</v>
      </c>
      <c r="AQ119">
        <v>96</v>
      </c>
      <c r="AR119">
        <v>3.352122831</v>
      </c>
      <c r="AS119">
        <v>3.2739644320000001</v>
      </c>
    </row>
    <row r="120" spans="1:47" x14ac:dyDescent="0.25">
      <c r="A120" s="22">
        <v>45292</v>
      </c>
      <c r="B120" s="2">
        <v>308.41699999999997</v>
      </c>
      <c r="C120">
        <v>97</v>
      </c>
      <c r="D120">
        <f t="shared" si="4"/>
        <v>3.0908847812280498</v>
      </c>
      <c r="E120">
        <v>97</v>
      </c>
      <c r="F120">
        <v>97</v>
      </c>
      <c r="G120">
        <v>3.0908847810000002</v>
      </c>
      <c r="H120">
        <v>3.2648946256000002</v>
      </c>
      <c r="I120" s="25">
        <f>RSQ(G$113:$G120,F$113:$F120)</f>
        <v>1.2234481793740913E-3</v>
      </c>
      <c r="V120" s="22">
        <v>45292</v>
      </c>
      <c r="W120" s="2">
        <v>308.41699999999997</v>
      </c>
      <c r="X120">
        <v>73</v>
      </c>
      <c r="Y120">
        <v>3.0908847812280498</v>
      </c>
      <c r="Z120">
        <v>73</v>
      </c>
      <c r="AA120">
        <v>73</v>
      </c>
      <c r="AB120">
        <v>3.0908847810000002</v>
      </c>
      <c r="AC120">
        <v>3.2648946256000002</v>
      </c>
      <c r="AN120">
        <v>97</v>
      </c>
      <c r="AO120">
        <f t="shared" ref="AO120:AO125" si="5">100*(B120-B108)/B108</f>
        <v>3.0908847812280498</v>
      </c>
      <c r="AP120">
        <v>97</v>
      </c>
      <c r="AQ120">
        <v>97</v>
      </c>
      <c r="AR120">
        <v>3.0908847810000002</v>
      </c>
      <c r="AS120">
        <v>3.2648946256000002</v>
      </c>
      <c r="AT120" s="25">
        <f>RSQ(AR$113:$AR120,AQ$113:$AQ120)</f>
        <v>1.2234481793740913E-3</v>
      </c>
    </row>
    <row r="121" spans="1:47" x14ac:dyDescent="0.25">
      <c r="A121" s="22">
        <v>45323</v>
      </c>
      <c r="B121" s="2">
        <v>310.32600000000002</v>
      </c>
      <c r="C121">
        <v>98</v>
      </c>
      <c r="D121">
        <f t="shared" si="4"/>
        <v>3.1531711208616033</v>
      </c>
      <c r="E121">
        <v>98</v>
      </c>
      <c r="F121">
        <v>98</v>
      </c>
      <c r="G121">
        <v>3.1531711210000002</v>
      </c>
      <c r="H121">
        <v>3.2558248190999999</v>
      </c>
      <c r="I121" s="25">
        <f>RSQ(G$113:$G121,F$113:$F121)</f>
        <v>1.6608321577018834E-2</v>
      </c>
      <c r="V121" s="22">
        <v>45323</v>
      </c>
      <c r="W121" s="2">
        <v>310.32600000000002</v>
      </c>
      <c r="X121">
        <v>74</v>
      </c>
      <c r="Y121">
        <v>3.1531711208616033</v>
      </c>
      <c r="Z121">
        <v>74</v>
      </c>
      <c r="AA121">
        <v>74</v>
      </c>
      <c r="AB121">
        <v>3.1531711210000002</v>
      </c>
      <c r="AC121">
        <v>3.2558248190999999</v>
      </c>
      <c r="AN121">
        <v>98</v>
      </c>
      <c r="AO121">
        <f t="shared" si="5"/>
        <v>3.1531711208616033</v>
      </c>
      <c r="AP121">
        <v>98</v>
      </c>
      <c r="AQ121">
        <v>98</v>
      </c>
      <c r="AR121">
        <v>3.1531711210000002</v>
      </c>
      <c r="AS121">
        <v>3.2558248190999999</v>
      </c>
      <c r="AT121" s="25">
        <f>RSQ(AR$113:$AR121,AQ$113:$AQ121)</f>
        <v>1.6608321577018834E-2</v>
      </c>
    </row>
    <row r="122" spans="1:47" x14ac:dyDescent="0.25">
      <c r="A122" s="16">
        <v>45352</v>
      </c>
      <c r="B122" s="17">
        <v>312.33199999999999</v>
      </c>
      <c r="C122" s="19">
        <v>99</v>
      </c>
      <c r="D122">
        <f t="shared" si="4"/>
        <v>3.4773850700380273</v>
      </c>
      <c r="E122">
        <v>99</v>
      </c>
      <c r="F122">
        <v>99</v>
      </c>
      <c r="G122">
        <v>3.47738507</v>
      </c>
      <c r="H122">
        <v>3.2467550127</v>
      </c>
      <c r="I122" s="25">
        <f>RSQ(G$113:$G122,F$113:$F122)</f>
        <v>8.1671614414292448E-4</v>
      </c>
      <c r="V122" s="16">
        <v>45352</v>
      </c>
      <c r="W122" s="17">
        <v>312.33199999999999</v>
      </c>
      <c r="X122">
        <v>75</v>
      </c>
      <c r="Y122" s="19">
        <v>3.4773850700380273</v>
      </c>
      <c r="Z122">
        <v>75</v>
      </c>
      <c r="AA122">
        <v>75</v>
      </c>
      <c r="AB122">
        <v>3.47738507</v>
      </c>
      <c r="AC122">
        <v>3.2467550127</v>
      </c>
      <c r="AN122" s="19">
        <v>99</v>
      </c>
      <c r="AO122" s="19">
        <f t="shared" si="5"/>
        <v>3.4773850700380273</v>
      </c>
      <c r="AP122" s="19">
        <v>99</v>
      </c>
      <c r="AQ122" s="19">
        <v>99</v>
      </c>
      <c r="AR122" s="19">
        <v>3.47738507</v>
      </c>
      <c r="AS122" s="19">
        <v>3.2467550127</v>
      </c>
      <c r="AT122" s="26">
        <f>RSQ(AR$113:$AR122,AQ$113:$AQ122)</f>
        <v>8.1671614414292448E-4</v>
      </c>
    </row>
    <row r="123" spans="1:47" x14ac:dyDescent="0.25">
      <c r="A123" s="22">
        <v>45383</v>
      </c>
      <c r="B123" s="2">
        <v>313.548</v>
      </c>
      <c r="C123">
        <v>100</v>
      </c>
      <c r="D123">
        <f t="shared" si="4"/>
        <v>3.357363950119165</v>
      </c>
      <c r="E123">
        <v>100</v>
      </c>
      <c r="F123">
        <v>100</v>
      </c>
      <c r="G123">
        <v>3.3573639499999999</v>
      </c>
      <c r="H123">
        <v>3.2376852062000001</v>
      </c>
      <c r="I123" s="25">
        <f>RSQ(G$113:$G123,F$113:$F123)</f>
        <v>4.0799724032000431E-3</v>
      </c>
      <c r="V123" s="22">
        <v>45383</v>
      </c>
      <c r="W123" s="2">
        <v>313.548</v>
      </c>
      <c r="X123">
        <v>76</v>
      </c>
      <c r="Y123">
        <v>3.357363950119165</v>
      </c>
      <c r="Z123">
        <v>76</v>
      </c>
      <c r="AA123">
        <v>76</v>
      </c>
      <c r="AB123">
        <v>3.3573639499999999</v>
      </c>
      <c r="AC123">
        <v>3.2376852062000001</v>
      </c>
      <c r="AN123">
        <v>100</v>
      </c>
      <c r="AO123">
        <f t="shared" si="5"/>
        <v>3.357363950119165</v>
      </c>
      <c r="AP123">
        <v>100</v>
      </c>
      <c r="AQ123">
        <v>100</v>
      </c>
      <c r="AR123">
        <v>3.3573639499999999</v>
      </c>
      <c r="AS123">
        <v>3.2376852062000001</v>
      </c>
      <c r="AT123" s="25">
        <f>RSQ(AR$113:$AR123,AQ$113:$AQ123)</f>
        <v>4.0799724032000431E-3</v>
      </c>
    </row>
    <row r="124" spans="1:47" x14ac:dyDescent="0.25">
      <c r="A124" s="22">
        <v>45413</v>
      </c>
      <c r="B124" s="2">
        <v>314.06900000000002</v>
      </c>
      <c r="C124">
        <v>101</v>
      </c>
      <c r="D124">
        <f t="shared" si="4"/>
        <v>3.2690290569400307</v>
      </c>
      <c r="E124">
        <v>101</v>
      </c>
      <c r="F124">
        <v>101</v>
      </c>
      <c r="G124">
        <v>3.269029057</v>
      </c>
      <c r="H124">
        <v>3.2286153997999998</v>
      </c>
      <c r="I124" s="25">
        <f>RSQ(G$113:$G124,F$113:$F124)</f>
        <v>1.2669453325967334E-3</v>
      </c>
      <c r="V124" s="22">
        <v>45413</v>
      </c>
      <c r="W124" s="2">
        <v>314.06900000000002</v>
      </c>
      <c r="X124">
        <v>77</v>
      </c>
      <c r="Y124">
        <v>3.2690290569400307</v>
      </c>
      <c r="Z124">
        <v>77</v>
      </c>
      <c r="AA124">
        <v>77</v>
      </c>
      <c r="AB124">
        <v>3.269029057</v>
      </c>
      <c r="AC124">
        <v>3.2286153997999998</v>
      </c>
      <c r="AN124">
        <v>101</v>
      </c>
      <c r="AO124">
        <f t="shared" si="5"/>
        <v>3.2690290569400307</v>
      </c>
      <c r="AP124">
        <v>101</v>
      </c>
      <c r="AQ124">
        <v>101</v>
      </c>
      <c r="AR124">
        <v>3.269029057</v>
      </c>
      <c r="AS124">
        <v>3.2286153997999998</v>
      </c>
      <c r="AT124" s="25">
        <f>RSQ(AR$113:$AR124,AQ$113:$AQ124)</f>
        <v>1.2669453325967334E-3</v>
      </c>
    </row>
    <row r="125" spans="1:47" x14ac:dyDescent="0.25">
      <c r="A125" s="22">
        <v>45444</v>
      </c>
      <c r="B125" s="2">
        <v>314.17500000000001</v>
      </c>
      <c r="C125">
        <v>102</v>
      </c>
      <c r="D125">
        <f t="shared" si="4"/>
        <v>2.9713971072633161</v>
      </c>
      <c r="E125">
        <v>102</v>
      </c>
      <c r="F125">
        <v>102</v>
      </c>
      <c r="G125">
        <v>2.971397107</v>
      </c>
      <c r="H125">
        <v>3.2195455933999999</v>
      </c>
      <c r="I125" s="25">
        <f>RSQ(G$113:$G125,F$113:$F125)</f>
        <v>2.3023296161124814E-2</v>
      </c>
      <c r="V125" s="22">
        <v>45444</v>
      </c>
      <c r="W125" s="2">
        <v>314.17500000000001</v>
      </c>
      <c r="X125">
        <v>78</v>
      </c>
      <c r="Y125">
        <v>2.9713971072633161</v>
      </c>
      <c r="Z125">
        <v>78</v>
      </c>
      <c r="AA125">
        <v>78</v>
      </c>
      <c r="AB125">
        <v>2.971397107</v>
      </c>
      <c r="AC125">
        <v>3.2195455933999999</v>
      </c>
      <c r="AN125">
        <v>102</v>
      </c>
      <c r="AO125">
        <f t="shared" si="5"/>
        <v>2.9713971072633161</v>
      </c>
      <c r="AP125">
        <v>102</v>
      </c>
      <c r="AQ125">
        <v>102</v>
      </c>
      <c r="AR125">
        <v>2.971397107</v>
      </c>
      <c r="AS125">
        <v>3.2195455933999999</v>
      </c>
      <c r="AT125" s="25">
        <f>RSQ(AR$113:$AR125,AQ$113:$AQ125)</f>
        <v>2.3023296161124814E-2</v>
      </c>
      <c r="AU125">
        <f>SLOPE(AR122:AR125,AQ122:AQ125)</f>
        <v>-0.16062987819999996</v>
      </c>
    </row>
    <row r="126" spans="1:47" x14ac:dyDescent="0.25">
      <c r="Z126">
        <v>79</v>
      </c>
      <c r="AC126">
        <f>SLOPE(AB122:AB125,AA122:AA125)*Z126+INTERCEPT(AB122:AB125,AA122:AA125)</f>
        <v>2.8672191004999998</v>
      </c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5927-22CA-4B02-9AC7-0410E02AC210}">
  <dimension ref="A1:AE124"/>
  <sheetViews>
    <sheetView topLeftCell="R78" workbookViewId="0">
      <selection activeCell="K85" sqref="K85"/>
    </sheetView>
  </sheetViews>
  <sheetFormatPr defaultRowHeight="13.2" x14ac:dyDescent="0.25"/>
  <cols>
    <col min="1" max="1" width="31.44140625" bestFit="1" customWidth="1"/>
    <col min="30" max="30" width="9.66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3.8" x14ac:dyDescent="0.25">
      <c r="A24" s="22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x14ac:dyDescent="0.25">
      <c r="A25" s="22">
        <v>42401</v>
      </c>
      <c r="B25" s="2">
        <v>237.11099999999999</v>
      </c>
      <c r="C25">
        <v>2</v>
      </c>
      <c r="D25">
        <f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655</v>
      </c>
    </row>
    <row r="26" spans="1:9" x14ac:dyDescent="0.25">
      <c r="A26" s="22">
        <v>42430</v>
      </c>
      <c r="B26" s="2">
        <v>238.13200000000001</v>
      </c>
      <c r="C26">
        <v>3</v>
      </c>
      <c r="D26">
        <f>100*(B26-B14)/B14</f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22">
        <v>42461</v>
      </c>
      <c r="B27" s="2">
        <v>239.261</v>
      </c>
      <c r="C27">
        <v>4</v>
      </c>
      <c r="D27">
        <f t="shared" ref="D27:D90" si="0">100*(B27-B15)/B15</f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22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22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22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22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22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30" x14ac:dyDescent="0.25">
      <c r="A33" s="22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30" x14ac:dyDescent="0.25">
      <c r="A34" s="22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30" x14ac:dyDescent="0.25">
      <c r="A35" s="22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30" x14ac:dyDescent="0.25">
      <c r="A36" s="22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30" x14ac:dyDescent="0.25">
      <c r="A37" s="22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30" x14ac:dyDescent="0.25">
      <c r="A38" s="22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30" x14ac:dyDescent="0.25">
      <c r="A39" s="22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30" x14ac:dyDescent="0.25">
      <c r="A40" s="22">
        <v>42856</v>
      </c>
      <c r="B40" s="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30" x14ac:dyDescent="0.25">
      <c r="A41" s="22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30" x14ac:dyDescent="0.25">
      <c r="A42" s="22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30" x14ac:dyDescent="0.25">
      <c r="A43" s="22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30" x14ac:dyDescent="0.25">
      <c r="A44" s="22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30" x14ac:dyDescent="0.25">
      <c r="A45" s="22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30" x14ac:dyDescent="0.25">
      <c r="A46" s="22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30" x14ac:dyDescent="0.25">
      <c r="A47" s="22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30" ht="13.8" x14ac:dyDescent="0.25">
      <c r="A48" s="22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2">
        <v>43101</v>
      </c>
      <c r="W48">
        <v>247.86699999999999</v>
      </c>
      <c r="X48">
        <v>1</v>
      </c>
      <c r="Y48">
        <v>2.0705076202751584</v>
      </c>
      <c r="Z48">
        <v>1</v>
      </c>
      <c r="AA48">
        <v>1</v>
      </c>
      <c r="AB48">
        <v>2.0705076199999999</v>
      </c>
      <c r="AC48">
        <v>2.2641256846000002</v>
      </c>
      <c r="AD48" t="s">
        <v>643</v>
      </c>
    </row>
    <row r="49" spans="1:30" x14ac:dyDescent="0.25">
      <c r="A49" s="22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>
        <v>248.99100000000001</v>
      </c>
      <c r="X49">
        <v>2</v>
      </c>
      <c r="Y49">
        <v>2.2117954212386568</v>
      </c>
      <c r="Z49">
        <v>2</v>
      </c>
      <c r="AA49">
        <v>2</v>
      </c>
      <c r="AB49">
        <v>2.2117954210000002</v>
      </c>
      <c r="AC49">
        <v>2.3287327445999999</v>
      </c>
      <c r="AD49" t="s">
        <v>662</v>
      </c>
    </row>
    <row r="50" spans="1:30" x14ac:dyDescent="0.25">
      <c r="A50" s="22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>
        <v>249.554</v>
      </c>
      <c r="X50">
        <v>3</v>
      </c>
      <c r="Y50">
        <v>2.3597114039729181</v>
      </c>
      <c r="Z50">
        <v>3</v>
      </c>
      <c r="AA50">
        <v>3</v>
      </c>
      <c r="AB50">
        <v>2.359711404</v>
      </c>
      <c r="AC50">
        <v>2.3933398047000001</v>
      </c>
      <c r="AD50" t="s">
        <v>315</v>
      </c>
    </row>
    <row r="51" spans="1:30" x14ac:dyDescent="0.25">
      <c r="A51" s="22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>
        <v>250.54599999999999</v>
      </c>
      <c r="X51">
        <v>4</v>
      </c>
      <c r="Y51">
        <v>2.462743943334802</v>
      </c>
      <c r="Z51">
        <v>4</v>
      </c>
      <c r="AA51">
        <v>4</v>
      </c>
      <c r="AB51">
        <v>2.462743943</v>
      </c>
      <c r="AC51">
        <v>2.4579468646999998</v>
      </c>
      <c r="AD51" t="s">
        <v>316</v>
      </c>
    </row>
    <row r="52" spans="1:30" x14ac:dyDescent="0.25">
      <c r="A52" s="22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>
        <v>251.58799999999999</v>
      </c>
      <c r="X52">
        <v>5</v>
      </c>
      <c r="Y52">
        <v>2.8010117148075615</v>
      </c>
      <c r="Z52">
        <v>5</v>
      </c>
      <c r="AA52">
        <v>5</v>
      </c>
      <c r="AB52">
        <v>2.801011715</v>
      </c>
      <c r="AC52">
        <v>2.5225539248</v>
      </c>
      <c r="AD52" t="s">
        <v>317</v>
      </c>
    </row>
    <row r="53" spans="1:30" x14ac:dyDescent="0.25">
      <c r="A53" s="22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>
        <v>251.989</v>
      </c>
      <c r="X53">
        <v>6</v>
      </c>
      <c r="Y53">
        <v>2.8715478353166874</v>
      </c>
      <c r="Z53">
        <v>6</v>
      </c>
      <c r="AA53">
        <v>6</v>
      </c>
      <c r="AB53">
        <v>2.8715478349999999</v>
      </c>
      <c r="AC53">
        <v>2.5871609848000001</v>
      </c>
      <c r="AD53" t="s">
        <v>425</v>
      </c>
    </row>
    <row r="54" spans="1:30" x14ac:dyDescent="0.25">
      <c r="A54" s="22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>
        <v>252.006</v>
      </c>
      <c r="X54">
        <v>7</v>
      </c>
      <c r="Y54">
        <v>2.9495150866471116</v>
      </c>
      <c r="Z54">
        <v>7</v>
      </c>
      <c r="AA54">
        <v>7</v>
      </c>
      <c r="AB54">
        <v>2.949515087</v>
      </c>
      <c r="AC54">
        <v>2.6517680448999998</v>
      </c>
      <c r="AD54" t="s">
        <v>319</v>
      </c>
    </row>
    <row r="55" spans="1:30" x14ac:dyDescent="0.25">
      <c r="A55" s="22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>
        <v>252.14599999999999</v>
      </c>
      <c r="X55">
        <v>8</v>
      </c>
      <c r="Y55">
        <v>2.6991801041874481</v>
      </c>
      <c r="Z55">
        <v>8</v>
      </c>
      <c r="AA55">
        <v>8</v>
      </c>
      <c r="AB55">
        <v>2.6991801039999999</v>
      </c>
      <c r="AC55">
        <v>2.7163751049</v>
      </c>
    </row>
    <row r="56" spans="1:30" x14ac:dyDescent="0.25">
      <c r="A56" s="22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>
        <v>252.43899999999999</v>
      </c>
      <c r="X56">
        <v>9</v>
      </c>
      <c r="Y56">
        <v>2.27697219419899</v>
      </c>
      <c r="Z56">
        <v>9</v>
      </c>
      <c r="AA56">
        <v>9</v>
      </c>
      <c r="AB56">
        <v>2.2769721939999998</v>
      </c>
      <c r="AC56">
        <v>2.7809821650000002</v>
      </c>
      <c r="AD56" t="s">
        <v>531</v>
      </c>
    </row>
    <row r="57" spans="1:30" x14ac:dyDescent="0.25">
      <c r="A57" s="22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>
        <v>252.88499999999999</v>
      </c>
      <c r="X57">
        <v>10</v>
      </c>
      <c r="Y57">
        <v>2.5224699286070384</v>
      </c>
      <c r="Z57">
        <v>10</v>
      </c>
      <c r="AA57">
        <v>10</v>
      </c>
      <c r="AB57">
        <v>2.5224699290000001</v>
      </c>
      <c r="AC57">
        <v>2.1645557166999998</v>
      </c>
      <c r="AD57" t="s">
        <v>532</v>
      </c>
    </row>
    <row r="58" spans="1:30" x14ac:dyDescent="0.25">
      <c r="A58" s="22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>
        <v>252.03800000000001</v>
      </c>
      <c r="X58">
        <v>11</v>
      </c>
      <c r="Y58">
        <v>2.1766010321523983</v>
      </c>
      <c r="Z58">
        <v>11</v>
      </c>
      <c r="AA58">
        <v>11</v>
      </c>
      <c r="AB58">
        <v>2.1766010320000002</v>
      </c>
      <c r="AC58">
        <v>2.0950355613</v>
      </c>
      <c r="AD58" t="s">
        <v>533</v>
      </c>
    </row>
    <row r="59" spans="1:30" x14ac:dyDescent="0.25">
      <c r="A59" s="22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>
        <v>251.233</v>
      </c>
      <c r="X59">
        <v>12</v>
      </c>
      <c r="Y59">
        <v>1.9101588486313719</v>
      </c>
      <c r="Z59">
        <v>12</v>
      </c>
      <c r="AA59">
        <v>12</v>
      </c>
      <c r="AB59">
        <v>1.9101588490000001</v>
      </c>
      <c r="AC59">
        <v>2.0255154058999998</v>
      </c>
      <c r="AD59" t="s">
        <v>534</v>
      </c>
    </row>
    <row r="60" spans="1:30" x14ac:dyDescent="0.25">
      <c r="A60" s="22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>
        <v>251.71199999999999</v>
      </c>
      <c r="X60">
        <v>13</v>
      </c>
      <c r="Y60">
        <v>1.5512351381991145</v>
      </c>
      <c r="Z60">
        <v>13</v>
      </c>
      <c r="AA60">
        <v>13</v>
      </c>
      <c r="AB60">
        <v>1.551235138</v>
      </c>
      <c r="AC60">
        <v>1.9559952505</v>
      </c>
      <c r="AD60" t="s">
        <v>535</v>
      </c>
    </row>
    <row r="61" spans="1:30" x14ac:dyDescent="0.25">
      <c r="A61" s="22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>
        <v>252.77600000000001</v>
      </c>
      <c r="X61">
        <v>14</v>
      </c>
      <c r="Y61">
        <v>1.5201352659333054</v>
      </c>
      <c r="Z61">
        <v>14</v>
      </c>
      <c r="AA61">
        <v>14</v>
      </c>
      <c r="AB61">
        <v>1.520135266</v>
      </c>
      <c r="AC61">
        <v>1.8864750951</v>
      </c>
      <c r="AD61" t="s">
        <v>536</v>
      </c>
    </row>
    <row r="62" spans="1:30" x14ac:dyDescent="0.25">
      <c r="A62" s="22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>
        <v>254.202</v>
      </c>
      <c r="X62">
        <v>15</v>
      </c>
      <c r="Y62">
        <v>1.8625227405691738</v>
      </c>
      <c r="Z62">
        <v>15</v>
      </c>
      <c r="AA62">
        <v>15</v>
      </c>
      <c r="AB62">
        <v>1.862522741</v>
      </c>
      <c r="AC62">
        <v>1.8169549397</v>
      </c>
      <c r="AD62" t="s">
        <v>537</v>
      </c>
    </row>
    <row r="63" spans="1:30" x14ac:dyDescent="0.25">
      <c r="A63" s="22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>
        <v>255.548</v>
      </c>
      <c r="X63">
        <v>16</v>
      </c>
      <c r="Y63">
        <v>1.9964397755302459</v>
      </c>
      <c r="Z63">
        <v>16</v>
      </c>
      <c r="AA63">
        <v>16</v>
      </c>
      <c r="AB63">
        <v>1.9964397760000001</v>
      </c>
      <c r="AC63">
        <v>1.7474347843</v>
      </c>
      <c r="AD63" t="s">
        <v>538</v>
      </c>
    </row>
    <row r="64" spans="1:30" x14ac:dyDescent="0.25">
      <c r="A64" s="22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>
        <v>256.09199999999998</v>
      </c>
      <c r="X64">
        <v>17</v>
      </c>
      <c r="Y64">
        <v>1.7902284687663923</v>
      </c>
      <c r="Z64">
        <v>17</v>
      </c>
      <c r="AA64">
        <v>17</v>
      </c>
      <c r="AB64">
        <v>1.7902284690000001</v>
      </c>
      <c r="AC64">
        <v>1.6779146289</v>
      </c>
      <c r="AD64" t="s">
        <v>539</v>
      </c>
    </row>
    <row r="65" spans="1:30" x14ac:dyDescent="0.25">
      <c r="A65" s="22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>
        <v>256.14299999999997</v>
      </c>
      <c r="X65">
        <v>18</v>
      </c>
      <c r="Y65">
        <v>1.6484846560762445</v>
      </c>
      <c r="Z65">
        <v>18</v>
      </c>
      <c r="AA65">
        <v>18</v>
      </c>
      <c r="AB65">
        <v>1.6484846559999999</v>
      </c>
      <c r="AC65">
        <v>1.6083944735</v>
      </c>
      <c r="AD65" t="s">
        <v>540</v>
      </c>
    </row>
    <row r="66" spans="1:30" x14ac:dyDescent="0.25">
      <c r="A66" s="22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>
        <v>256.57100000000003</v>
      </c>
      <c r="X66">
        <v>19</v>
      </c>
      <c r="Y66">
        <v>1.811464806393509</v>
      </c>
      <c r="Z66">
        <v>19</v>
      </c>
      <c r="AA66">
        <v>19</v>
      </c>
      <c r="AB66">
        <v>1.811464806</v>
      </c>
      <c r="AC66">
        <v>1.7878623906</v>
      </c>
      <c r="AD66" t="s">
        <v>541</v>
      </c>
    </row>
    <row r="67" spans="1:30" x14ac:dyDescent="0.25">
      <c r="A67" s="22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>
        <v>256.55799999999999</v>
      </c>
      <c r="X67">
        <v>20</v>
      </c>
      <c r="Y67">
        <v>1.7497798894291428</v>
      </c>
      <c r="Z67">
        <v>20</v>
      </c>
      <c r="AA67">
        <v>20</v>
      </c>
      <c r="AB67">
        <v>1.749779889</v>
      </c>
      <c r="AC67">
        <v>1.8335015814</v>
      </c>
      <c r="AD67" t="s">
        <v>542</v>
      </c>
    </row>
    <row r="68" spans="1:30" x14ac:dyDescent="0.25">
      <c r="A68" s="22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>
        <v>256.75900000000001</v>
      </c>
      <c r="X68">
        <v>21</v>
      </c>
      <c r="Y68">
        <v>1.7113045131695268</v>
      </c>
      <c r="Z68">
        <v>21</v>
      </c>
      <c r="AA68">
        <v>21</v>
      </c>
      <c r="AB68">
        <v>1.711304513</v>
      </c>
      <c r="AC68">
        <v>1.8791407723</v>
      </c>
      <c r="AD68" t="s">
        <v>543</v>
      </c>
    </row>
    <row r="69" spans="1:30" x14ac:dyDescent="0.25">
      <c r="A69" s="22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>
        <v>257.346</v>
      </c>
      <c r="X69">
        <v>22</v>
      </c>
      <c r="Y69">
        <v>1.7640429444213823</v>
      </c>
      <c r="Z69">
        <v>22</v>
      </c>
      <c r="AA69">
        <v>22</v>
      </c>
      <c r="AB69">
        <v>1.7640429440000001</v>
      </c>
      <c r="AC69">
        <v>1.9247799631</v>
      </c>
      <c r="AD69" t="s">
        <v>444</v>
      </c>
    </row>
    <row r="70" spans="1:30" x14ac:dyDescent="0.25">
      <c r="A70" s="22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>
        <v>257.20800000000003</v>
      </c>
      <c r="X70">
        <v>23</v>
      </c>
      <c r="Y70">
        <v>2.0512779818916256</v>
      </c>
      <c r="Z70">
        <v>23</v>
      </c>
      <c r="AA70">
        <v>23</v>
      </c>
      <c r="AB70">
        <v>2.0512779820000002</v>
      </c>
      <c r="AC70">
        <v>1.9704191539</v>
      </c>
      <c r="AD70" t="s">
        <v>445</v>
      </c>
    </row>
    <row r="71" spans="1:30" x14ac:dyDescent="0.25">
      <c r="A71" s="22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>
        <v>256.97399999999999</v>
      </c>
      <c r="X71">
        <v>24</v>
      </c>
      <c r="Y71">
        <v>2.2851297401217137</v>
      </c>
      <c r="Z71">
        <v>24</v>
      </c>
      <c r="AA71">
        <v>24</v>
      </c>
      <c r="AB71">
        <v>2.2851297399999999</v>
      </c>
      <c r="AC71">
        <v>2.0160583446999998</v>
      </c>
      <c r="AD71" t="s">
        <v>544</v>
      </c>
    </row>
    <row r="72" spans="1:30" x14ac:dyDescent="0.25">
      <c r="A72" s="22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656</v>
      </c>
      <c r="V72" s="22">
        <v>43831</v>
      </c>
      <c r="W72">
        <v>257.971</v>
      </c>
      <c r="X72">
        <v>25</v>
      </c>
      <c r="Y72">
        <v>2.4865719552504508</v>
      </c>
      <c r="Z72">
        <v>25</v>
      </c>
      <c r="AA72">
        <v>25</v>
      </c>
      <c r="AB72">
        <v>2.4865719550000001</v>
      </c>
      <c r="AC72">
        <v>2.0616975355</v>
      </c>
      <c r="AD72" t="s">
        <v>545</v>
      </c>
    </row>
    <row r="73" spans="1:30" x14ac:dyDescent="0.25">
      <c r="A73" s="22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657</v>
      </c>
      <c r="V73" s="22">
        <v>43862</v>
      </c>
      <c r="W73">
        <v>258.678</v>
      </c>
      <c r="X73">
        <v>26</v>
      </c>
      <c r="Y73">
        <v>2.3348735639459388</v>
      </c>
      <c r="Z73">
        <v>26</v>
      </c>
      <c r="AA73">
        <v>26</v>
      </c>
      <c r="AB73">
        <v>2.334873564</v>
      </c>
      <c r="AC73">
        <v>2.1073367262999998</v>
      </c>
      <c r="AD73" t="s">
        <v>546</v>
      </c>
    </row>
    <row r="74" spans="1:30" x14ac:dyDescent="0.25">
      <c r="A74" s="22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661</v>
      </c>
      <c r="V74" s="22">
        <v>43891</v>
      </c>
      <c r="W74">
        <v>258.11500000000001</v>
      </c>
      <c r="X74">
        <v>27</v>
      </c>
      <c r="Y74">
        <v>1.539326991919816</v>
      </c>
      <c r="Z74">
        <v>27</v>
      </c>
      <c r="AA74">
        <v>27</v>
      </c>
      <c r="AB74">
        <v>1.5393269919999999</v>
      </c>
      <c r="AC74">
        <v>2.1529759172</v>
      </c>
      <c r="AD74" t="s">
        <v>449</v>
      </c>
    </row>
    <row r="75" spans="1:30" x14ac:dyDescent="0.25">
      <c r="A75" s="22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658</v>
      </c>
      <c r="V75" s="22">
        <v>43922</v>
      </c>
      <c r="W75">
        <v>256.38900000000001</v>
      </c>
      <c r="X75">
        <v>28</v>
      </c>
      <c r="Y75">
        <v>0.32909668633681666</v>
      </c>
      <c r="Z75">
        <v>28</v>
      </c>
      <c r="AA75">
        <v>28</v>
      </c>
      <c r="AB75">
        <v>0.32909668600000003</v>
      </c>
      <c r="AC75">
        <v>0.30069542269999999</v>
      </c>
      <c r="AD75" t="s">
        <v>450</v>
      </c>
    </row>
    <row r="76" spans="1:30" x14ac:dyDescent="0.25">
      <c r="A76" s="22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659</v>
      </c>
      <c r="V76" s="22">
        <v>43952</v>
      </c>
      <c r="W76">
        <v>256.39400000000001</v>
      </c>
      <c r="X76">
        <v>29</v>
      </c>
      <c r="Y76">
        <v>0.1179263702107137</v>
      </c>
      <c r="Z76">
        <v>29</v>
      </c>
      <c r="AA76">
        <v>29</v>
      </c>
      <c r="AB76">
        <v>0.11792637</v>
      </c>
      <c r="AC76">
        <v>0.46078357440000001</v>
      </c>
      <c r="AD76" t="s">
        <v>547</v>
      </c>
    </row>
    <row r="77" spans="1:30" x14ac:dyDescent="0.25">
      <c r="A77" s="22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V77" s="22">
        <v>43983</v>
      </c>
      <c r="W77">
        <v>257.79700000000003</v>
      </c>
      <c r="X77">
        <v>30</v>
      </c>
      <c r="Y77">
        <v>0.64573304755548788</v>
      </c>
      <c r="Z77">
        <v>30</v>
      </c>
      <c r="AA77">
        <v>30</v>
      </c>
      <c r="AB77">
        <v>0.64573304799999998</v>
      </c>
      <c r="AC77">
        <v>0.62087172619999997</v>
      </c>
      <c r="AD77" t="s">
        <v>548</v>
      </c>
    </row>
    <row r="78" spans="1:30" x14ac:dyDescent="0.25">
      <c r="A78" s="22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405</v>
      </c>
      <c r="V78" s="22">
        <v>44013</v>
      </c>
      <c r="W78">
        <v>259.101</v>
      </c>
      <c r="X78">
        <v>31</v>
      </c>
      <c r="Y78">
        <v>0.98608182530370636</v>
      </c>
      <c r="Z78">
        <v>31</v>
      </c>
      <c r="AA78">
        <v>31</v>
      </c>
      <c r="AB78">
        <v>0.98608182499999997</v>
      </c>
      <c r="AC78">
        <v>0.78095987789999999</v>
      </c>
      <c r="AD78" t="s">
        <v>549</v>
      </c>
    </row>
    <row r="79" spans="1:30" x14ac:dyDescent="0.25">
      <c r="A79" s="22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407</v>
      </c>
      <c r="J79" t="s">
        <v>408</v>
      </c>
      <c r="K79" t="s">
        <v>409</v>
      </c>
      <c r="L79" t="s">
        <v>410</v>
      </c>
      <c r="V79" s="22">
        <v>44044</v>
      </c>
      <c r="W79">
        <v>259.91800000000001</v>
      </c>
      <c r="X79">
        <v>32</v>
      </c>
      <c r="Y79">
        <v>1.3096453823307064</v>
      </c>
      <c r="Z79">
        <v>32</v>
      </c>
      <c r="AA79">
        <v>32</v>
      </c>
      <c r="AB79">
        <v>1.309645382</v>
      </c>
      <c r="AC79">
        <v>0.9410480296</v>
      </c>
      <c r="AD79" t="s">
        <v>454</v>
      </c>
    </row>
    <row r="80" spans="1:30" x14ac:dyDescent="0.25">
      <c r="A80" s="22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411</v>
      </c>
      <c r="J80">
        <v>17</v>
      </c>
      <c r="K80">
        <v>500.02353524799997</v>
      </c>
      <c r="L80">
        <v>29.413149132200001</v>
      </c>
      <c r="V80" s="22">
        <v>44075</v>
      </c>
      <c r="W80">
        <v>260.27999999999997</v>
      </c>
      <c r="X80">
        <v>33</v>
      </c>
      <c r="Y80">
        <v>1.3713248610564608</v>
      </c>
      <c r="Z80">
        <v>33</v>
      </c>
      <c r="AA80">
        <v>33</v>
      </c>
      <c r="AB80">
        <v>1.371324861</v>
      </c>
      <c r="AC80">
        <v>1.1011361814</v>
      </c>
      <c r="AD80" t="s">
        <v>455</v>
      </c>
    </row>
    <row r="81" spans="1:30" x14ac:dyDescent="0.25">
      <c r="A81" s="22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412</v>
      </c>
      <c r="J81">
        <v>83</v>
      </c>
      <c r="K81">
        <v>19.292742431200001</v>
      </c>
      <c r="L81">
        <v>0.2324426799</v>
      </c>
      <c r="V81" s="22">
        <v>44105</v>
      </c>
      <c r="W81">
        <v>260.38799999999998</v>
      </c>
      <c r="X81">
        <v>34</v>
      </c>
      <c r="Y81">
        <v>1.1820661677274849</v>
      </c>
      <c r="Z81">
        <v>34</v>
      </c>
      <c r="AA81">
        <v>34</v>
      </c>
      <c r="AB81">
        <v>1.182066168</v>
      </c>
      <c r="AC81">
        <v>1.2612243330999999</v>
      </c>
      <c r="AD81" t="s">
        <v>550</v>
      </c>
    </row>
    <row r="82" spans="1:30" x14ac:dyDescent="0.25">
      <c r="A82" s="22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413</v>
      </c>
      <c r="J82">
        <v>100</v>
      </c>
      <c r="K82">
        <v>519.31627767919997</v>
      </c>
      <c r="V82" s="22">
        <v>44136</v>
      </c>
      <c r="W82">
        <v>260.22899999999998</v>
      </c>
      <c r="X82">
        <v>35</v>
      </c>
      <c r="Y82">
        <v>1.1745357842679691</v>
      </c>
      <c r="Z82">
        <v>35</v>
      </c>
      <c r="AA82">
        <v>35</v>
      </c>
      <c r="AB82">
        <v>1.1745357839999999</v>
      </c>
      <c r="AC82">
        <v>1.4213124849000001</v>
      </c>
      <c r="AD82" t="s">
        <v>551</v>
      </c>
    </row>
    <row r="83" spans="1:30" x14ac:dyDescent="0.25">
      <c r="A83" s="22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660</v>
      </c>
      <c r="V83" s="22">
        <v>44166</v>
      </c>
      <c r="W83">
        <v>260.47399999999999</v>
      </c>
      <c r="X83">
        <v>36</v>
      </c>
      <c r="Y83">
        <v>1.3620054947193101</v>
      </c>
      <c r="Z83">
        <v>36</v>
      </c>
      <c r="AA83">
        <v>36</v>
      </c>
      <c r="AB83">
        <v>1.362005495</v>
      </c>
      <c r="AC83">
        <v>1.5814006366</v>
      </c>
      <c r="AD83" t="s">
        <v>552</v>
      </c>
    </row>
    <row r="84" spans="1:30" x14ac:dyDescent="0.25">
      <c r="A84" s="22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V84" s="22">
        <v>44197</v>
      </c>
      <c r="W84">
        <v>261.58199999999999</v>
      </c>
      <c r="X84">
        <v>37</v>
      </c>
      <c r="Y84">
        <v>1.399769741560094</v>
      </c>
      <c r="Z84">
        <v>37</v>
      </c>
      <c r="AA84">
        <v>37</v>
      </c>
      <c r="AB84">
        <v>1.3997697419999999</v>
      </c>
      <c r="AC84">
        <v>1.7414887883000001</v>
      </c>
      <c r="AD84" t="s">
        <v>459</v>
      </c>
    </row>
    <row r="85" spans="1:30" x14ac:dyDescent="0.25">
      <c r="A85" s="22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K85">
        <f>1-(K81/K82)</f>
        <v>0.96284972518593415</v>
      </c>
      <c r="V85" s="22">
        <v>44228</v>
      </c>
      <c r="W85">
        <v>263.01400000000001</v>
      </c>
      <c r="X85">
        <v>38</v>
      </c>
      <c r="Y85">
        <v>1.6762152173745015</v>
      </c>
      <c r="Z85">
        <v>38</v>
      </c>
      <c r="AA85">
        <v>38</v>
      </c>
      <c r="AB85">
        <v>1.676215217</v>
      </c>
      <c r="AC85">
        <v>1.9015769401</v>
      </c>
      <c r="AD85" t="s">
        <v>460</v>
      </c>
    </row>
    <row r="86" spans="1:30" x14ac:dyDescent="0.25">
      <c r="A86" s="22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V86" s="22">
        <v>44256</v>
      </c>
      <c r="W86">
        <v>264.87700000000001</v>
      </c>
      <c r="X86">
        <v>39</v>
      </c>
      <c r="Y86">
        <v>2.6197625089591847</v>
      </c>
      <c r="Z86">
        <v>39</v>
      </c>
      <c r="AA86">
        <v>39</v>
      </c>
      <c r="AB86">
        <v>2.6197625090000001</v>
      </c>
      <c r="AC86">
        <v>2.0616650918000001</v>
      </c>
      <c r="AD86" t="s">
        <v>663</v>
      </c>
    </row>
    <row r="87" spans="1:30" x14ac:dyDescent="0.25">
      <c r="A87" s="22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>
        <v>267.05399999999997</v>
      </c>
      <c r="X87">
        <v>40</v>
      </c>
      <c r="Y87">
        <v>4.159694838702114</v>
      </c>
      <c r="Z87">
        <v>40</v>
      </c>
      <c r="AA87">
        <v>40</v>
      </c>
      <c r="AB87">
        <v>4.1596948390000001</v>
      </c>
      <c r="AC87">
        <v>4.3008498952999998</v>
      </c>
      <c r="AD87" t="s">
        <v>664</v>
      </c>
    </row>
    <row r="88" spans="1:30" x14ac:dyDescent="0.25">
      <c r="A88" s="22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V88" s="22">
        <v>44317</v>
      </c>
      <c r="W88">
        <v>269.19499999999999</v>
      </c>
      <c r="X88">
        <v>41</v>
      </c>
      <c r="Y88">
        <v>4.9927065375944784</v>
      </c>
      <c r="Z88">
        <v>41</v>
      </c>
      <c r="AA88">
        <v>41</v>
      </c>
      <c r="AB88">
        <v>4.9927065380000002</v>
      </c>
      <c r="AC88">
        <v>4.6427428989999999</v>
      </c>
      <c r="AD88" t="s">
        <v>665</v>
      </c>
    </row>
    <row r="89" spans="1:30" x14ac:dyDescent="0.25">
      <c r="A89" s="22">
        <v>44348</v>
      </c>
      <c r="B89" s="2">
        <v>271.69600000000003</v>
      </c>
      <c r="C89">
        <v>66</v>
      </c>
      <c r="D89">
        <f t="shared" si="0"/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>
        <v>271.69600000000003</v>
      </c>
      <c r="X89">
        <v>42</v>
      </c>
      <c r="Y89">
        <v>5.3914514133213345</v>
      </c>
      <c r="Z89">
        <v>42</v>
      </c>
      <c r="AA89">
        <v>42</v>
      </c>
      <c r="AB89">
        <v>5.3914514130000004</v>
      </c>
      <c r="AC89">
        <v>4.9846359027</v>
      </c>
      <c r="AD89" t="s">
        <v>658</v>
      </c>
    </row>
    <row r="90" spans="1:30" x14ac:dyDescent="0.25">
      <c r="A90" s="22">
        <v>44378</v>
      </c>
      <c r="B90" s="2">
        <v>273.00299999999999</v>
      </c>
      <c r="C90">
        <v>67</v>
      </c>
      <c r="D90">
        <f t="shared" si="0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V90" s="22">
        <v>44378</v>
      </c>
      <c r="W90">
        <v>273.00299999999999</v>
      </c>
      <c r="X90">
        <v>43</v>
      </c>
      <c r="Y90">
        <v>5.3654752393854084</v>
      </c>
      <c r="Z90">
        <v>43</v>
      </c>
      <c r="AA90">
        <v>43</v>
      </c>
      <c r="AB90">
        <v>5.3654752390000002</v>
      </c>
      <c r="AC90">
        <v>5.3265289064000001</v>
      </c>
      <c r="AD90" t="s">
        <v>659</v>
      </c>
    </row>
    <row r="91" spans="1:30" x14ac:dyDescent="0.25">
      <c r="A91" s="22">
        <v>44409</v>
      </c>
      <c r="B91" s="2">
        <v>273.56700000000001</v>
      </c>
      <c r="C91">
        <v>68</v>
      </c>
      <c r="D91">
        <f t="shared" ref="D91:D124" si="1">100*(B91-B79)/B79</f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>
        <v>273.56700000000001</v>
      </c>
      <c r="X91">
        <v>44</v>
      </c>
      <c r="Y91">
        <v>5.2512715548749993</v>
      </c>
      <c r="Z91">
        <v>44</v>
      </c>
      <c r="AA91">
        <v>44</v>
      </c>
      <c r="AB91">
        <v>5.2512715549999998</v>
      </c>
      <c r="AC91">
        <v>5.6684219101000002</v>
      </c>
    </row>
    <row r="92" spans="1:30" x14ac:dyDescent="0.25">
      <c r="A92" s="22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>
        <v>274.31</v>
      </c>
      <c r="X92">
        <v>45</v>
      </c>
      <c r="Y92">
        <v>5.3903488550791572</v>
      </c>
      <c r="Z92">
        <v>45</v>
      </c>
      <c r="AA92">
        <v>45</v>
      </c>
      <c r="AB92">
        <v>5.3903488550000001</v>
      </c>
      <c r="AC92">
        <v>6.0103149138000003</v>
      </c>
    </row>
    <row r="93" spans="1:30" x14ac:dyDescent="0.25">
      <c r="A93" s="22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>
        <v>276.589</v>
      </c>
      <c r="X93">
        <v>46</v>
      </c>
      <c r="Y93">
        <v>6.221868903328887</v>
      </c>
      <c r="Z93">
        <v>46</v>
      </c>
      <c r="AA93">
        <v>46</v>
      </c>
      <c r="AB93">
        <v>6.2218689029999998</v>
      </c>
      <c r="AC93">
        <v>6.3522079176000004</v>
      </c>
    </row>
    <row r="94" spans="1:30" x14ac:dyDescent="0.25">
      <c r="A94" s="22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>
        <v>277.94799999999998</v>
      </c>
      <c r="X94">
        <v>47</v>
      </c>
      <c r="Y94">
        <v>6.8090028398064764</v>
      </c>
      <c r="Z94">
        <v>47</v>
      </c>
      <c r="AA94">
        <v>47</v>
      </c>
      <c r="AB94">
        <v>6.8090028399999998</v>
      </c>
      <c r="AC94">
        <v>6.6941009212999996</v>
      </c>
    </row>
    <row r="95" spans="1:30" x14ac:dyDescent="0.25">
      <c r="A95" s="22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>
        <v>278.80200000000002</v>
      </c>
      <c r="X95">
        <v>48</v>
      </c>
      <c r="Y95">
        <v>7.0364028655451341</v>
      </c>
      <c r="Z95">
        <v>48</v>
      </c>
      <c r="AA95">
        <v>48</v>
      </c>
      <c r="AB95">
        <v>7.0364028660000004</v>
      </c>
      <c r="AC95">
        <v>7.0359939249999996</v>
      </c>
    </row>
    <row r="96" spans="1:30" x14ac:dyDescent="0.25">
      <c r="A96" s="22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>
        <v>281.14800000000002</v>
      </c>
      <c r="X96">
        <v>49</v>
      </c>
      <c r="Y96">
        <v>7.4798724682891145</v>
      </c>
      <c r="Z96">
        <v>49</v>
      </c>
      <c r="AA96">
        <v>49</v>
      </c>
      <c r="AB96">
        <v>7.4798724679999999</v>
      </c>
      <c r="AC96">
        <v>7.3778869286999997</v>
      </c>
    </row>
    <row r="97" spans="1:29" x14ac:dyDescent="0.25">
      <c r="A97" s="22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>
        <v>283.71600000000001</v>
      </c>
      <c r="X97">
        <v>50</v>
      </c>
      <c r="Y97">
        <v>7.8710638977392833</v>
      </c>
      <c r="Z97">
        <v>50</v>
      </c>
      <c r="AA97">
        <v>50</v>
      </c>
      <c r="AB97">
        <v>7.8710638980000001</v>
      </c>
      <c r="AC97">
        <v>7.7197799323999998</v>
      </c>
    </row>
    <row r="98" spans="1:29" x14ac:dyDescent="0.25">
      <c r="A98" s="22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>
        <v>287.50400000000002</v>
      </c>
      <c r="X98">
        <v>51</v>
      </c>
      <c r="Y98">
        <v>8.542455554842439</v>
      </c>
      <c r="Z98">
        <v>51</v>
      </c>
      <c r="AA98">
        <v>51</v>
      </c>
      <c r="AB98">
        <v>8.5424555550000001</v>
      </c>
      <c r="AC98">
        <v>8.0616729361000008</v>
      </c>
    </row>
    <row r="99" spans="1:29" x14ac:dyDescent="0.25">
      <c r="A99" s="22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>
        <v>289.10899999999998</v>
      </c>
      <c r="X99">
        <v>52</v>
      </c>
      <c r="Y99">
        <v>8.2586293408823721</v>
      </c>
      <c r="Z99">
        <v>52</v>
      </c>
      <c r="AA99">
        <v>52</v>
      </c>
      <c r="AB99">
        <v>8.2586293410000007</v>
      </c>
      <c r="AC99">
        <v>8.4035659398</v>
      </c>
    </row>
    <row r="100" spans="1:29" x14ac:dyDescent="0.25">
      <c r="A100" s="22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>
        <v>292.29599999999999</v>
      </c>
      <c r="X100">
        <v>53</v>
      </c>
      <c r="Y100">
        <v>8.5815115436765161</v>
      </c>
      <c r="Z100">
        <v>53</v>
      </c>
      <c r="AA100">
        <v>53</v>
      </c>
      <c r="AB100">
        <v>8.5815115439999996</v>
      </c>
      <c r="AC100">
        <v>8.7454589435999992</v>
      </c>
    </row>
    <row r="101" spans="1:29" x14ac:dyDescent="0.25">
      <c r="A101" s="22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>
        <v>296.31099999999998</v>
      </c>
      <c r="X101">
        <v>54</v>
      </c>
      <c r="Y101">
        <v>9.0597579647841524</v>
      </c>
      <c r="Z101">
        <v>54</v>
      </c>
      <c r="AA101">
        <v>54</v>
      </c>
      <c r="AB101">
        <v>9.0597579649999993</v>
      </c>
      <c r="AC101">
        <v>9.0873519473000002</v>
      </c>
    </row>
    <row r="102" spans="1:29" x14ac:dyDescent="0.25">
      <c r="A102" s="22">
        <v>44743</v>
      </c>
      <c r="B102" s="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>
        <v>296.27600000000001</v>
      </c>
      <c r="X102">
        <v>55</v>
      </c>
      <c r="Y102">
        <v>8.5248147456255161</v>
      </c>
      <c r="Z102">
        <v>55</v>
      </c>
      <c r="AA102">
        <v>55</v>
      </c>
      <c r="AB102">
        <v>8.5248147460000006</v>
      </c>
      <c r="AC102">
        <v>8.8591541390999993</v>
      </c>
    </row>
    <row r="103" spans="1:29" x14ac:dyDescent="0.25">
      <c r="A103" s="22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>
        <v>296.17099999999999</v>
      </c>
      <c r="X103">
        <v>56</v>
      </c>
      <c r="Y103">
        <v>8.2626925031162344</v>
      </c>
      <c r="Z103">
        <v>56</v>
      </c>
      <c r="AA103">
        <v>56</v>
      </c>
      <c r="AB103">
        <v>8.2626925030000002</v>
      </c>
      <c r="AC103">
        <v>8.4092868056000007</v>
      </c>
    </row>
    <row r="104" spans="1:29" x14ac:dyDescent="0.25">
      <c r="A104" s="22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>
        <v>296.80799999999999</v>
      </c>
      <c r="X104">
        <v>57</v>
      </c>
      <c r="Y104">
        <v>8.2016696438336165</v>
      </c>
      <c r="Z104">
        <v>57</v>
      </c>
      <c r="AA104">
        <v>57</v>
      </c>
      <c r="AB104">
        <v>8.2016696440000008</v>
      </c>
      <c r="AC104">
        <v>7.9594194720999996</v>
      </c>
    </row>
    <row r="105" spans="1:29" x14ac:dyDescent="0.25">
      <c r="A105" s="22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>
        <v>298.012</v>
      </c>
      <c r="X105">
        <v>58</v>
      </c>
      <c r="Y105">
        <v>7.7454273308049135</v>
      </c>
      <c r="Z105">
        <v>58</v>
      </c>
      <c r="AA105">
        <v>58</v>
      </c>
      <c r="AB105">
        <v>7.7454273310000001</v>
      </c>
      <c r="AC105">
        <v>7.5095521387000002</v>
      </c>
    </row>
    <row r="106" spans="1:29" x14ac:dyDescent="0.25">
      <c r="A106" s="22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>
        <v>297.71100000000001</v>
      </c>
      <c r="X106">
        <v>59</v>
      </c>
      <c r="Y106">
        <v>7.110322794191732</v>
      </c>
      <c r="Z106">
        <v>59</v>
      </c>
      <c r="AA106">
        <v>59</v>
      </c>
      <c r="AB106">
        <v>7.110322794</v>
      </c>
      <c r="AC106">
        <v>7.0596848051999999</v>
      </c>
    </row>
    <row r="107" spans="1:29" x14ac:dyDescent="0.25">
      <c r="A107" s="22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>
        <v>296.79700000000003</v>
      </c>
      <c r="X107">
        <v>60</v>
      </c>
      <c r="Y107">
        <v>6.4544013314108231</v>
      </c>
      <c r="Z107">
        <v>60</v>
      </c>
      <c r="AA107">
        <v>60</v>
      </c>
      <c r="AB107">
        <v>6.4544013309999997</v>
      </c>
      <c r="AC107">
        <v>6.6098174716999996</v>
      </c>
    </row>
    <row r="108" spans="1:29" x14ac:dyDescent="0.25">
      <c r="A108" s="22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>
        <v>299.17</v>
      </c>
      <c r="X108">
        <v>61</v>
      </c>
      <c r="Y108">
        <v>6.4101469688562576</v>
      </c>
      <c r="Z108">
        <v>61</v>
      </c>
      <c r="AA108">
        <v>61</v>
      </c>
      <c r="AB108">
        <v>6.4101469690000004</v>
      </c>
      <c r="AC108">
        <v>6.1599501383000002</v>
      </c>
    </row>
    <row r="109" spans="1:29" x14ac:dyDescent="0.25">
      <c r="A109" s="22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>
        <v>300.83999999999997</v>
      </c>
      <c r="X109">
        <v>62</v>
      </c>
      <c r="Y109">
        <v>6.0356130778665875</v>
      </c>
      <c r="Z109">
        <v>62</v>
      </c>
      <c r="AA109">
        <v>62</v>
      </c>
      <c r="AB109">
        <v>6.0356130779999999</v>
      </c>
      <c r="AC109">
        <v>5.7100828047999999</v>
      </c>
    </row>
    <row r="110" spans="1:29" x14ac:dyDescent="0.25">
      <c r="A110" s="22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>
        <v>301.83600000000001</v>
      </c>
      <c r="X110">
        <v>63</v>
      </c>
      <c r="Y110">
        <v>4.9849741220991683</v>
      </c>
      <c r="Z110">
        <v>63</v>
      </c>
      <c r="AA110">
        <v>63</v>
      </c>
      <c r="AB110">
        <v>4.9849741219999997</v>
      </c>
      <c r="AC110">
        <v>5.2602154712999996</v>
      </c>
    </row>
    <row r="111" spans="1:29" x14ac:dyDescent="0.25">
      <c r="A111" s="22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>
        <v>303.363</v>
      </c>
      <c r="X111">
        <v>64</v>
      </c>
      <c r="Y111">
        <v>4.9303203981889254</v>
      </c>
      <c r="Z111">
        <v>64</v>
      </c>
      <c r="AA111">
        <v>64</v>
      </c>
      <c r="AB111">
        <v>4.9303203980000001</v>
      </c>
      <c r="AC111">
        <v>4.8103481378000001</v>
      </c>
    </row>
    <row r="112" spans="1:29" x14ac:dyDescent="0.25">
      <c r="A112" s="22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>
        <v>304.12700000000001</v>
      </c>
      <c r="X112">
        <v>65</v>
      </c>
      <c r="Y112">
        <v>4.0476092727919699</v>
      </c>
      <c r="Z112">
        <v>65</v>
      </c>
      <c r="AA112">
        <v>65</v>
      </c>
      <c r="AB112">
        <v>4.047609273</v>
      </c>
      <c r="AC112">
        <v>4.3604808043999999</v>
      </c>
    </row>
    <row r="113" spans="1:31" x14ac:dyDescent="0.25">
      <c r="A113" s="22">
        <v>45078</v>
      </c>
      <c r="B113" s="2">
        <v>305.10899999999998</v>
      </c>
      <c r="C113">
        <v>90</v>
      </c>
      <c r="D113">
        <f t="shared" si="1"/>
        <v>2.9691776545588935</v>
      </c>
      <c r="E113">
        <v>90</v>
      </c>
      <c r="F113">
        <v>90</v>
      </c>
      <c r="G113">
        <v>2.9691776550000002</v>
      </c>
      <c r="H113">
        <v>3.2870251896</v>
      </c>
      <c r="V113" s="14">
        <v>45078</v>
      </c>
      <c r="W113" s="6">
        <v>305.10899999999998</v>
      </c>
      <c r="X113" s="6">
        <v>66</v>
      </c>
      <c r="Y113" s="6">
        <v>2.9691776545588935</v>
      </c>
      <c r="Z113" s="6">
        <v>66</v>
      </c>
      <c r="AA113" s="6">
        <v>66</v>
      </c>
      <c r="AB113" s="6">
        <v>2.9691776550000002</v>
      </c>
      <c r="AC113" s="6">
        <v>3.2870251896</v>
      </c>
    </row>
    <row r="114" spans="1:31" x14ac:dyDescent="0.25">
      <c r="A114" s="22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3.2892348598000001</v>
      </c>
      <c r="V114" s="22">
        <v>45108</v>
      </c>
      <c r="W114">
        <v>305.69099999999997</v>
      </c>
      <c r="X114">
        <v>67</v>
      </c>
      <c r="Y114">
        <v>3.1777801779421768</v>
      </c>
      <c r="Z114">
        <v>67</v>
      </c>
      <c r="AA114">
        <v>67</v>
      </c>
      <c r="AB114">
        <v>3.1777801779999999</v>
      </c>
      <c r="AC114">
        <v>3.2892348598000001</v>
      </c>
    </row>
    <row r="115" spans="1:31" x14ac:dyDescent="0.25">
      <c r="A115" s="22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3.2914445300000001</v>
      </c>
      <c r="V115" s="22">
        <v>45139</v>
      </c>
      <c r="W115">
        <v>307.02600000000001</v>
      </c>
      <c r="X115">
        <v>68</v>
      </c>
      <c r="Y115">
        <v>3.665112384399559</v>
      </c>
      <c r="Z115">
        <v>68</v>
      </c>
      <c r="AA115">
        <v>68</v>
      </c>
      <c r="AB115">
        <v>3.6651123839999999</v>
      </c>
      <c r="AC115">
        <v>3.2914445300000001</v>
      </c>
    </row>
    <row r="116" spans="1:31" x14ac:dyDescent="0.25">
      <c r="A116" s="22">
        <v>45170</v>
      </c>
      <c r="B116" s="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3.2936542002000002</v>
      </c>
      <c r="V116" s="22">
        <v>45170</v>
      </c>
      <c r="W116">
        <v>307.78899999999999</v>
      </c>
      <c r="X116">
        <v>69</v>
      </c>
      <c r="Y116">
        <v>3.6996981213444364</v>
      </c>
      <c r="Z116">
        <v>69</v>
      </c>
      <c r="AA116">
        <v>69</v>
      </c>
      <c r="AB116">
        <v>3.699698121</v>
      </c>
      <c r="AC116">
        <v>3.2936542002000002</v>
      </c>
    </row>
    <row r="117" spans="1:31" x14ac:dyDescent="0.25">
      <c r="A117" s="22">
        <v>45200</v>
      </c>
      <c r="B117" s="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3.2958638703999998</v>
      </c>
      <c r="V117" s="22">
        <v>45200</v>
      </c>
      <c r="W117">
        <v>307.67099999999999</v>
      </c>
      <c r="X117">
        <v>70</v>
      </c>
      <c r="Y117">
        <v>3.2411446518932094</v>
      </c>
      <c r="Z117">
        <v>70</v>
      </c>
      <c r="AA117">
        <v>70</v>
      </c>
      <c r="AB117">
        <v>3.241144652</v>
      </c>
      <c r="AC117">
        <v>3.2958638703999998</v>
      </c>
    </row>
    <row r="118" spans="1:31" x14ac:dyDescent="0.25">
      <c r="A118" s="22">
        <v>45231</v>
      </c>
      <c r="B118" s="2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3.2980735405999999</v>
      </c>
      <c r="V118" s="22">
        <v>45231</v>
      </c>
      <c r="W118">
        <v>307.05099999999999</v>
      </c>
      <c r="X118">
        <v>71</v>
      </c>
      <c r="Y118">
        <v>3.1372707088417875</v>
      </c>
      <c r="Z118">
        <v>71</v>
      </c>
      <c r="AA118">
        <v>71</v>
      </c>
      <c r="AB118">
        <v>3.137270709</v>
      </c>
      <c r="AC118">
        <v>3.2980735405999999</v>
      </c>
    </row>
    <row r="119" spans="1:31" x14ac:dyDescent="0.25">
      <c r="A119" s="22">
        <v>45261</v>
      </c>
      <c r="B119" s="2">
        <v>306.74599999999998</v>
      </c>
      <c r="C119">
        <v>96</v>
      </c>
      <c r="D119">
        <f t="shared" si="1"/>
        <v>3.3521228314302216</v>
      </c>
      <c r="E119">
        <v>96</v>
      </c>
      <c r="F119">
        <v>96</v>
      </c>
      <c r="G119">
        <v>3.352122831</v>
      </c>
      <c r="H119">
        <v>3.3002832109</v>
      </c>
      <c r="V119" s="22">
        <v>45261</v>
      </c>
      <c r="W119">
        <v>306.74599999999998</v>
      </c>
      <c r="X119">
        <v>72</v>
      </c>
      <c r="Y119">
        <v>3.3521228314302216</v>
      </c>
      <c r="Z119">
        <v>72</v>
      </c>
      <c r="AA119">
        <v>72</v>
      </c>
      <c r="AB119">
        <v>3.352122831</v>
      </c>
      <c r="AC119">
        <v>3.3002832109</v>
      </c>
    </row>
    <row r="120" spans="1:31" x14ac:dyDescent="0.25">
      <c r="A120" s="22">
        <v>45292</v>
      </c>
      <c r="B120" s="2">
        <v>308.41699999999997</v>
      </c>
      <c r="C120">
        <v>97</v>
      </c>
      <c r="D120">
        <f t="shared" si="1"/>
        <v>3.0908847812280498</v>
      </c>
      <c r="E120">
        <v>97</v>
      </c>
      <c r="F120">
        <v>97</v>
      </c>
      <c r="G120">
        <v>3.0908847810000002</v>
      </c>
      <c r="H120">
        <v>3.3024928811000001</v>
      </c>
      <c r="V120" s="22">
        <v>45292</v>
      </c>
      <c r="W120">
        <v>308.41699999999997</v>
      </c>
      <c r="X120">
        <v>73</v>
      </c>
      <c r="Y120">
        <v>3.0908847812280498</v>
      </c>
      <c r="Z120">
        <v>73</v>
      </c>
      <c r="AA120">
        <v>73</v>
      </c>
      <c r="AB120">
        <v>3.0908847810000002</v>
      </c>
      <c r="AC120">
        <v>3.3024928811000001</v>
      </c>
    </row>
    <row r="121" spans="1:31" x14ac:dyDescent="0.25">
      <c r="A121" s="22">
        <v>45323</v>
      </c>
      <c r="B121" s="2">
        <v>310.32600000000002</v>
      </c>
      <c r="C121">
        <v>98</v>
      </c>
      <c r="D121">
        <f t="shared" si="1"/>
        <v>3.1531711208616033</v>
      </c>
      <c r="E121">
        <v>98</v>
      </c>
      <c r="F121">
        <v>98</v>
      </c>
      <c r="G121">
        <v>3.1531711210000002</v>
      </c>
      <c r="H121">
        <v>3.3047025513000001</v>
      </c>
      <c r="V121" s="22">
        <v>45323</v>
      </c>
      <c r="W121">
        <v>310.32600000000002</v>
      </c>
      <c r="X121">
        <v>74</v>
      </c>
      <c r="Y121">
        <v>3.1531711208616033</v>
      </c>
      <c r="Z121">
        <v>74</v>
      </c>
      <c r="AA121">
        <v>74</v>
      </c>
      <c r="AB121">
        <v>3.1531711210000002</v>
      </c>
      <c r="AC121">
        <v>3.3047025513000001</v>
      </c>
      <c r="AD121" s="25">
        <f>RSQ($AB$113:AB121,$AA$113:AA121)</f>
        <v>1.6608321577018834E-2</v>
      </c>
    </row>
    <row r="122" spans="1:31" x14ac:dyDescent="0.25">
      <c r="A122" s="22">
        <v>45352</v>
      </c>
      <c r="B122" s="2">
        <v>312.33199999999999</v>
      </c>
      <c r="C122">
        <v>99</v>
      </c>
      <c r="D122">
        <f t="shared" si="1"/>
        <v>3.4773850700380273</v>
      </c>
      <c r="E122">
        <v>99</v>
      </c>
      <c r="F122">
        <v>99</v>
      </c>
      <c r="G122">
        <v>3.47738507</v>
      </c>
      <c r="H122">
        <v>3.3069122215000002</v>
      </c>
      <c r="V122" s="22">
        <v>45352</v>
      </c>
      <c r="W122">
        <v>312.33199999999999</v>
      </c>
      <c r="X122">
        <v>75</v>
      </c>
      <c r="Y122">
        <v>3.4773850700380273</v>
      </c>
      <c r="Z122">
        <v>75</v>
      </c>
      <c r="AA122">
        <v>75</v>
      </c>
      <c r="AB122">
        <v>3.47738507</v>
      </c>
      <c r="AC122">
        <v>3.3069122215000002</v>
      </c>
      <c r="AD122" s="25">
        <f>RSQ($AB$113:AB122,$AA$113:AA122)</f>
        <v>8.1671614414292448E-4</v>
      </c>
    </row>
    <row r="123" spans="1:31" x14ac:dyDescent="0.25">
      <c r="A123" s="22">
        <v>45383</v>
      </c>
      <c r="B123" s="2">
        <v>313.548</v>
      </c>
      <c r="C123">
        <v>100</v>
      </c>
      <c r="D123">
        <f t="shared" si="1"/>
        <v>3.357363950119165</v>
      </c>
      <c r="E123">
        <v>100</v>
      </c>
      <c r="F123">
        <v>100</v>
      </c>
      <c r="G123">
        <v>3.3573639499999999</v>
      </c>
      <c r="H123">
        <v>3.3091218916999998</v>
      </c>
      <c r="V123" s="22">
        <v>45383</v>
      </c>
      <c r="W123">
        <v>313.548</v>
      </c>
      <c r="X123">
        <v>76</v>
      </c>
      <c r="Y123">
        <v>3.357363950119165</v>
      </c>
      <c r="Z123">
        <v>76</v>
      </c>
      <c r="AA123">
        <v>76</v>
      </c>
      <c r="AB123">
        <v>3.3573639499999999</v>
      </c>
      <c r="AC123">
        <v>3.3091218916999998</v>
      </c>
      <c r="AD123" s="25">
        <f>RSQ($AB$113:AB123,$AA$113:AA123)</f>
        <v>4.0799724032000431E-3</v>
      </c>
      <c r="AE123">
        <f>SLOPE($AB$122:AB123,$AA$122:AA123)</f>
        <v>-0.12002112000000009</v>
      </c>
    </row>
    <row r="124" spans="1:31" x14ac:dyDescent="0.25">
      <c r="A124" s="22">
        <v>45413</v>
      </c>
      <c r="B124" s="2">
        <v>314.06900000000002</v>
      </c>
      <c r="C124">
        <v>101</v>
      </c>
      <c r="D124">
        <f t="shared" si="1"/>
        <v>3.2690290569400307</v>
      </c>
      <c r="E124">
        <v>101</v>
      </c>
      <c r="F124">
        <v>101</v>
      </c>
      <c r="G124">
        <v>3.269029057</v>
      </c>
      <c r="H124">
        <v>3.3113315618999999</v>
      </c>
      <c r="V124" s="22">
        <v>45413</v>
      </c>
      <c r="W124">
        <v>314.06900000000002</v>
      </c>
      <c r="X124">
        <v>77</v>
      </c>
      <c r="Y124">
        <v>3.2690290569400307</v>
      </c>
      <c r="Z124">
        <v>77</v>
      </c>
      <c r="AA124">
        <v>77</v>
      </c>
      <c r="AB124">
        <v>3.269029057</v>
      </c>
      <c r="AC124">
        <v>3.3113315618999999</v>
      </c>
      <c r="AD124" s="25">
        <f>RSQ($AB$113:AB124,$AA$113:AA124)</f>
        <v>1.2669453325967334E-3</v>
      </c>
      <c r="AE124">
        <f>SLOPE($AB$122:AB124,$AA$122:AA124)</f>
        <v>-0.10417800649999998</v>
      </c>
    </row>
  </sheetData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ADBB-FAAF-4C2F-8667-090A4A31BDE5}">
  <dimension ref="A1:AE124"/>
  <sheetViews>
    <sheetView topLeftCell="A88" workbookViewId="0">
      <selection activeCell="I120" sqref="I120:I123"/>
    </sheetView>
  </sheetViews>
  <sheetFormatPr defaultColWidth="20.6640625" defaultRowHeight="13.2" x14ac:dyDescent="0.25"/>
  <cols>
    <col min="1" max="2" width="20.6640625" customWidth="1"/>
    <col min="3" max="3" width="2.5546875" bestFit="1" customWidth="1"/>
    <col min="4" max="4" width="12.77734375" bestFit="1" customWidth="1"/>
    <col min="5" max="6" width="4.5546875" bestFit="1" customWidth="1"/>
    <col min="7" max="7" width="12.77734375" bestFit="1" customWidth="1"/>
    <col min="8" max="8" width="13.5546875" bestFit="1" customWidth="1"/>
    <col min="9" max="21" width="20.6640625" customWidth="1"/>
    <col min="22" max="22" width="8.21875" bestFit="1" customWidth="1"/>
    <col min="23" max="23" width="8.109375" bestFit="1" customWidth="1"/>
    <col min="24" max="24" width="3.5546875" bestFit="1" customWidth="1"/>
    <col min="25" max="25" width="7.77734375" bestFit="1" customWidth="1"/>
    <col min="26" max="27" width="3.5546875" bestFit="1" customWidth="1"/>
    <col min="28" max="29" width="12.777343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9" x14ac:dyDescent="0.25">
      <c r="A17" s="1">
        <v>42156</v>
      </c>
      <c r="B17" s="2">
        <v>238.63800000000001</v>
      </c>
    </row>
    <row r="18" spans="1:9" x14ac:dyDescent="0.25">
      <c r="A18" s="1">
        <v>42186</v>
      </c>
      <c r="B18" s="2">
        <v>238.654</v>
      </c>
    </row>
    <row r="19" spans="1:9" x14ac:dyDescent="0.25">
      <c r="A19" s="1">
        <v>42217</v>
      </c>
      <c r="B19" s="2">
        <v>238.316</v>
      </c>
    </row>
    <row r="20" spans="1:9" x14ac:dyDescent="0.25">
      <c r="A20" s="1">
        <v>42248</v>
      </c>
      <c r="B20" s="2">
        <v>237.94499999999999</v>
      </c>
    </row>
    <row r="21" spans="1:9" x14ac:dyDescent="0.25">
      <c r="A21" s="1">
        <v>42278</v>
      </c>
      <c r="B21" s="2">
        <v>237.83799999999999</v>
      </c>
    </row>
    <row r="22" spans="1:9" x14ac:dyDescent="0.25">
      <c r="A22" s="1">
        <v>42309</v>
      </c>
      <c r="B22" s="2">
        <v>237.33600000000001</v>
      </c>
    </row>
    <row r="23" spans="1:9" x14ac:dyDescent="0.25">
      <c r="A23" s="1">
        <v>42339</v>
      </c>
      <c r="B23" s="2">
        <v>236.52500000000001</v>
      </c>
    </row>
    <row r="24" spans="1:9" ht="13.8" x14ac:dyDescent="0.25">
      <c r="A24" s="22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643</v>
      </c>
    </row>
    <row r="25" spans="1:9" x14ac:dyDescent="0.25">
      <c r="A25" s="22">
        <v>42401</v>
      </c>
      <c r="B25" s="2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644</v>
      </c>
    </row>
    <row r="26" spans="1:9" x14ac:dyDescent="0.25">
      <c r="A26" s="22">
        <v>42430</v>
      </c>
      <c r="B26" s="2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22">
        <v>42461</v>
      </c>
      <c r="B27" s="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22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22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22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22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22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</row>
    <row r="33" spans="1:30" x14ac:dyDescent="0.25">
      <c r="A33" s="22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30" x14ac:dyDescent="0.25">
      <c r="A34" s="22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30" x14ac:dyDescent="0.25">
      <c r="A35" s="22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30" x14ac:dyDescent="0.25">
      <c r="A36" s="22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30" x14ac:dyDescent="0.25">
      <c r="A37" s="22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30" x14ac:dyDescent="0.25">
      <c r="A38" s="22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30" x14ac:dyDescent="0.25">
      <c r="A39" s="22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30" x14ac:dyDescent="0.25">
      <c r="A40" s="22">
        <v>42856</v>
      </c>
      <c r="B40" s="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</row>
    <row r="41" spans="1:30" x14ac:dyDescent="0.25">
      <c r="A41" s="22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30" x14ac:dyDescent="0.25">
      <c r="A42" s="22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30" x14ac:dyDescent="0.25">
      <c r="A43" s="22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30" x14ac:dyDescent="0.25">
      <c r="A44" s="22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30" x14ac:dyDescent="0.25">
      <c r="A45" s="22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30" x14ac:dyDescent="0.25">
      <c r="A46" s="22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30" x14ac:dyDescent="0.25">
      <c r="A47" s="22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30" ht="13.8" x14ac:dyDescent="0.25">
      <c r="A48" s="22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V48" s="22">
        <v>43101</v>
      </c>
      <c r="W48" s="2">
        <v>247.86699999999999</v>
      </c>
      <c r="X48">
        <v>1</v>
      </c>
      <c r="Y48">
        <v>2.0705076202751584</v>
      </c>
      <c r="Z48">
        <v>1</v>
      </c>
      <c r="AA48">
        <v>1</v>
      </c>
      <c r="AB48">
        <v>2.0705076199999999</v>
      </c>
      <c r="AC48">
        <v>2.2641256846000002</v>
      </c>
      <c r="AD48" t="s">
        <v>643</v>
      </c>
    </row>
    <row r="49" spans="1:30" x14ac:dyDescent="0.25">
      <c r="A49" s="22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V49" s="22">
        <v>43132</v>
      </c>
      <c r="W49" s="2">
        <v>248.99100000000001</v>
      </c>
      <c r="X49">
        <v>2</v>
      </c>
      <c r="Y49">
        <v>2.2117954212386568</v>
      </c>
      <c r="Z49">
        <v>2</v>
      </c>
      <c r="AA49">
        <v>2</v>
      </c>
      <c r="AB49">
        <v>2.2117954210000002</v>
      </c>
      <c r="AC49">
        <v>2.3287327445999999</v>
      </c>
      <c r="AD49" t="s">
        <v>651</v>
      </c>
    </row>
    <row r="50" spans="1:30" x14ac:dyDescent="0.25">
      <c r="A50" s="22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V50" s="22">
        <v>43160</v>
      </c>
      <c r="W50" s="2">
        <v>249.554</v>
      </c>
      <c r="X50">
        <v>3</v>
      </c>
      <c r="Y50">
        <v>2.3597114039729181</v>
      </c>
      <c r="Z50">
        <v>3</v>
      </c>
      <c r="AA50">
        <v>3</v>
      </c>
      <c r="AB50">
        <v>2.359711404</v>
      </c>
      <c r="AC50">
        <v>2.3933398047000001</v>
      </c>
      <c r="AD50" t="s">
        <v>315</v>
      </c>
    </row>
    <row r="51" spans="1:30" x14ac:dyDescent="0.25">
      <c r="A51" s="22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V51" s="22">
        <v>43191</v>
      </c>
      <c r="W51" s="2">
        <v>250.54599999999999</v>
      </c>
      <c r="X51">
        <v>4</v>
      </c>
      <c r="Y51">
        <v>2.462743943334802</v>
      </c>
      <c r="Z51">
        <v>4</v>
      </c>
      <c r="AA51">
        <v>4</v>
      </c>
      <c r="AB51">
        <v>2.462743943</v>
      </c>
      <c r="AC51">
        <v>2.4579468646999998</v>
      </c>
      <c r="AD51" t="s">
        <v>316</v>
      </c>
    </row>
    <row r="52" spans="1:30" x14ac:dyDescent="0.25">
      <c r="A52" s="22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V52" s="22">
        <v>43221</v>
      </c>
      <c r="W52" s="2">
        <v>251.58799999999999</v>
      </c>
      <c r="X52">
        <v>5</v>
      </c>
      <c r="Y52">
        <v>2.8010117148075615</v>
      </c>
      <c r="Z52">
        <v>5</v>
      </c>
      <c r="AA52">
        <v>5</v>
      </c>
      <c r="AB52">
        <v>2.801011715</v>
      </c>
      <c r="AC52">
        <v>2.5225539248</v>
      </c>
      <c r="AD52" t="s">
        <v>317</v>
      </c>
    </row>
    <row r="53" spans="1:30" x14ac:dyDescent="0.25">
      <c r="A53" s="22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V53" s="22">
        <v>43252</v>
      </c>
      <c r="W53" s="2">
        <v>251.989</v>
      </c>
      <c r="X53">
        <v>6</v>
      </c>
      <c r="Y53">
        <v>2.8715478353166874</v>
      </c>
      <c r="Z53">
        <v>6</v>
      </c>
      <c r="AA53">
        <v>6</v>
      </c>
      <c r="AB53">
        <v>2.8715478349999999</v>
      </c>
      <c r="AC53">
        <v>2.5871609848000001</v>
      </c>
      <c r="AD53" t="s">
        <v>425</v>
      </c>
    </row>
    <row r="54" spans="1:30" x14ac:dyDescent="0.25">
      <c r="A54" s="22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V54" s="22">
        <v>43282</v>
      </c>
      <c r="W54" s="2">
        <v>252.006</v>
      </c>
      <c r="X54">
        <v>7</v>
      </c>
      <c r="Y54">
        <v>2.9495150866471116</v>
      </c>
      <c r="Z54">
        <v>7</v>
      </c>
      <c r="AA54">
        <v>7</v>
      </c>
      <c r="AB54">
        <v>2.949515087</v>
      </c>
      <c r="AC54">
        <v>2.6517680448999998</v>
      </c>
      <c r="AD54" t="s">
        <v>319</v>
      </c>
    </row>
    <row r="55" spans="1:30" x14ac:dyDescent="0.25">
      <c r="A55" s="22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V55" s="22">
        <v>43313</v>
      </c>
      <c r="W55" s="2">
        <v>252.14599999999999</v>
      </c>
      <c r="X55">
        <v>8</v>
      </c>
      <c r="Y55">
        <v>2.6991801041874481</v>
      </c>
      <c r="Z55">
        <v>8</v>
      </c>
      <c r="AA55">
        <v>8</v>
      </c>
      <c r="AB55">
        <v>2.6991801039999999</v>
      </c>
      <c r="AC55">
        <v>2.7163751049</v>
      </c>
    </row>
    <row r="56" spans="1:30" x14ac:dyDescent="0.25">
      <c r="A56" s="22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V56" s="22">
        <v>43344</v>
      </c>
      <c r="W56" s="2">
        <v>252.43899999999999</v>
      </c>
      <c r="X56">
        <v>9</v>
      </c>
      <c r="Y56">
        <v>2.27697219419899</v>
      </c>
      <c r="Z56">
        <v>9</v>
      </c>
      <c r="AA56">
        <v>9</v>
      </c>
      <c r="AB56">
        <v>2.2769721939999998</v>
      </c>
      <c r="AC56">
        <v>2.7809821650000002</v>
      </c>
      <c r="AD56" t="s">
        <v>531</v>
      </c>
    </row>
    <row r="57" spans="1:30" x14ac:dyDescent="0.25">
      <c r="A57" s="22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V57" s="22">
        <v>43374</v>
      </c>
      <c r="W57" s="2">
        <v>252.88499999999999</v>
      </c>
      <c r="X57">
        <v>10</v>
      </c>
      <c r="Y57">
        <v>2.5224699286070384</v>
      </c>
      <c r="Z57">
        <v>10</v>
      </c>
      <c r="AA57">
        <v>10</v>
      </c>
      <c r="AB57">
        <v>2.5224699290000001</v>
      </c>
      <c r="AC57">
        <v>2.1645557166999998</v>
      </c>
      <c r="AD57" t="s">
        <v>532</v>
      </c>
    </row>
    <row r="58" spans="1:30" x14ac:dyDescent="0.25">
      <c r="A58" s="22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V58" s="22">
        <v>43405</v>
      </c>
      <c r="W58" s="2">
        <v>252.03800000000001</v>
      </c>
      <c r="X58">
        <v>11</v>
      </c>
      <c r="Y58">
        <v>2.1766010321523983</v>
      </c>
      <c r="Z58">
        <v>11</v>
      </c>
      <c r="AA58">
        <v>11</v>
      </c>
      <c r="AB58">
        <v>2.1766010320000002</v>
      </c>
      <c r="AC58">
        <v>2.0950355613</v>
      </c>
      <c r="AD58" t="s">
        <v>533</v>
      </c>
    </row>
    <row r="59" spans="1:30" x14ac:dyDescent="0.25">
      <c r="A59" s="22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V59" s="22">
        <v>43435</v>
      </c>
      <c r="W59" s="2">
        <v>251.233</v>
      </c>
      <c r="X59">
        <v>12</v>
      </c>
      <c r="Y59">
        <v>1.9101588486313719</v>
      </c>
      <c r="Z59">
        <v>12</v>
      </c>
      <c r="AA59">
        <v>12</v>
      </c>
      <c r="AB59">
        <v>1.9101588490000001</v>
      </c>
      <c r="AC59">
        <v>2.0255154058999998</v>
      </c>
      <c r="AD59" t="s">
        <v>534</v>
      </c>
    </row>
    <row r="60" spans="1:30" x14ac:dyDescent="0.25">
      <c r="A60" s="22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V60" s="22">
        <v>43466</v>
      </c>
      <c r="W60" s="2">
        <v>251.71199999999999</v>
      </c>
      <c r="X60">
        <v>13</v>
      </c>
      <c r="Y60">
        <v>1.5512351381991145</v>
      </c>
      <c r="Z60">
        <v>13</v>
      </c>
      <c r="AA60">
        <v>13</v>
      </c>
      <c r="AB60">
        <v>1.551235138</v>
      </c>
      <c r="AC60">
        <v>1.9559952505</v>
      </c>
      <c r="AD60" t="s">
        <v>535</v>
      </c>
    </row>
    <row r="61" spans="1:30" x14ac:dyDescent="0.25">
      <c r="A61" s="22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V61" s="22">
        <v>43497</v>
      </c>
      <c r="W61" s="2">
        <v>252.77600000000001</v>
      </c>
      <c r="X61">
        <v>14</v>
      </c>
      <c r="Y61">
        <v>1.5201352659333054</v>
      </c>
      <c r="Z61">
        <v>14</v>
      </c>
      <c r="AA61">
        <v>14</v>
      </c>
      <c r="AB61">
        <v>1.520135266</v>
      </c>
      <c r="AC61">
        <v>1.8864750951</v>
      </c>
      <c r="AD61" t="s">
        <v>536</v>
      </c>
    </row>
    <row r="62" spans="1:30" x14ac:dyDescent="0.25">
      <c r="A62" s="22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V62" s="22">
        <v>43525</v>
      </c>
      <c r="W62" s="2">
        <v>254.202</v>
      </c>
      <c r="X62">
        <v>15</v>
      </c>
      <c r="Y62">
        <v>1.8625227405691738</v>
      </c>
      <c r="Z62">
        <v>15</v>
      </c>
      <c r="AA62">
        <v>15</v>
      </c>
      <c r="AB62">
        <v>1.862522741</v>
      </c>
      <c r="AC62">
        <v>1.8169549397</v>
      </c>
      <c r="AD62" t="s">
        <v>537</v>
      </c>
    </row>
    <row r="63" spans="1:30" x14ac:dyDescent="0.25">
      <c r="A63" s="22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V63" s="22">
        <v>43556</v>
      </c>
      <c r="W63" s="2">
        <v>255.548</v>
      </c>
      <c r="X63">
        <v>16</v>
      </c>
      <c r="Y63">
        <v>1.9964397755302459</v>
      </c>
      <c r="Z63">
        <v>16</v>
      </c>
      <c r="AA63">
        <v>16</v>
      </c>
      <c r="AB63">
        <v>1.9964397760000001</v>
      </c>
      <c r="AC63">
        <v>1.7474347843</v>
      </c>
      <c r="AD63" t="s">
        <v>538</v>
      </c>
    </row>
    <row r="64" spans="1:30" x14ac:dyDescent="0.25">
      <c r="A64" s="22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V64" s="22">
        <v>43586</v>
      </c>
      <c r="W64" s="2">
        <v>256.09199999999998</v>
      </c>
      <c r="X64">
        <v>17</v>
      </c>
      <c r="Y64">
        <v>1.7902284687663923</v>
      </c>
      <c r="Z64">
        <v>17</v>
      </c>
      <c r="AA64">
        <v>17</v>
      </c>
      <c r="AB64">
        <v>1.7902284690000001</v>
      </c>
      <c r="AC64">
        <v>1.6779146289</v>
      </c>
      <c r="AD64" t="s">
        <v>539</v>
      </c>
    </row>
    <row r="65" spans="1:30" x14ac:dyDescent="0.25">
      <c r="A65" s="22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V65" s="22">
        <v>43617</v>
      </c>
      <c r="W65" s="2">
        <v>256.14299999999997</v>
      </c>
      <c r="X65">
        <v>18</v>
      </c>
      <c r="Y65">
        <v>1.6484846560762445</v>
      </c>
      <c r="Z65">
        <v>18</v>
      </c>
      <c r="AA65">
        <v>18</v>
      </c>
      <c r="AB65">
        <v>1.6484846559999999</v>
      </c>
      <c r="AC65">
        <v>1.6083944735</v>
      </c>
      <c r="AD65" t="s">
        <v>540</v>
      </c>
    </row>
    <row r="66" spans="1:30" x14ac:dyDescent="0.25">
      <c r="A66" s="22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V66" s="22">
        <v>43647</v>
      </c>
      <c r="W66" s="2">
        <v>256.57100000000003</v>
      </c>
      <c r="X66">
        <v>19</v>
      </c>
      <c r="Y66">
        <v>1.811464806393509</v>
      </c>
      <c r="Z66">
        <v>19</v>
      </c>
      <c r="AA66">
        <v>19</v>
      </c>
      <c r="AB66">
        <v>1.811464806</v>
      </c>
      <c r="AC66">
        <v>1.7878623906</v>
      </c>
      <c r="AD66" t="s">
        <v>541</v>
      </c>
    </row>
    <row r="67" spans="1:30" x14ac:dyDescent="0.25">
      <c r="A67" s="22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V67" s="22">
        <v>43678</v>
      </c>
      <c r="W67" s="2">
        <v>256.55799999999999</v>
      </c>
      <c r="X67">
        <v>20</v>
      </c>
      <c r="Y67">
        <v>1.7497798894291428</v>
      </c>
      <c r="Z67">
        <v>20</v>
      </c>
      <c r="AA67">
        <v>20</v>
      </c>
      <c r="AB67">
        <v>1.749779889</v>
      </c>
      <c r="AC67">
        <v>1.8335015814</v>
      </c>
      <c r="AD67" t="s">
        <v>542</v>
      </c>
    </row>
    <row r="68" spans="1:30" x14ac:dyDescent="0.25">
      <c r="A68" s="22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V68" s="22">
        <v>43709</v>
      </c>
      <c r="W68" s="2">
        <v>256.75900000000001</v>
      </c>
      <c r="X68">
        <v>21</v>
      </c>
      <c r="Y68">
        <v>1.7113045131695268</v>
      </c>
      <c r="Z68">
        <v>21</v>
      </c>
      <c r="AA68">
        <v>21</v>
      </c>
      <c r="AB68">
        <v>1.711304513</v>
      </c>
      <c r="AC68">
        <v>1.8791407723</v>
      </c>
      <c r="AD68" t="s">
        <v>543</v>
      </c>
    </row>
    <row r="69" spans="1:30" x14ac:dyDescent="0.25">
      <c r="A69" s="22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508</v>
      </c>
      <c r="V69" s="22">
        <v>43739</v>
      </c>
      <c r="W69" s="2">
        <v>257.346</v>
      </c>
      <c r="X69">
        <v>22</v>
      </c>
      <c r="Y69">
        <v>1.7640429444213823</v>
      </c>
      <c r="Z69">
        <v>22</v>
      </c>
      <c r="AA69">
        <v>22</v>
      </c>
      <c r="AB69">
        <v>1.7640429440000001</v>
      </c>
      <c r="AC69">
        <v>1.9247799631</v>
      </c>
      <c r="AD69" t="s">
        <v>444</v>
      </c>
    </row>
    <row r="70" spans="1:30" x14ac:dyDescent="0.25">
      <c r="A70" s="22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V70" s="22">
        <v>43770</v>
      </c>
      <c r="W70" s="2">
        <v>257.20800000000003</v>
      </c>
      <c r="X70">
        <v>23</v>
      </c>
      <c r="Y70">
        <v>2.0512779818916256</v>
      </c>
      <c r="Z70">
        <v>23</v>
      </c>
      <c r="AA70">
        <v>23</v>
      </c>
      <c r="AB70">
        <v>2.0512779820000002</v>
      </c>
      <c r="AC70">
        <v>1.9704191539</v>
      </c>
      <c r="AD70" t="s">
        <v>445</v>
      </c>
    </row>
    <row r="71" spans="1:30" x14ac:dyDescent="0.25">
      <c r="A71" s="22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V71" s="22">
        <v>43800</v>
      </c>
      <c r="W71" s="2">
        <v>256.97399999999999</v>
      </c>
      <c r="X71">
        <v>24</v>
      </c>
      <c r="Y71">
        <v>2.2851297401217137</v>
      </c>
      <c r="Z71">
        <v>24</v>
      </c>
      <c r="AA71">
        <v>24</v>
      </c>
      <c r="AB71">
        <v>2.2851297399999999</v>
      </c>
      <c r="AC71">
        <v>2.0160583446999998</v>
      </c>
      <c r="AD71" t="s">
        <v>544</v>
      </c>
    </row>
    <row r="72" spans="1:30" x14ac:dyDescent="0.25">
      <c r="A72" s="22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I72" t="s">
        <v>645</v>
      </c>
      <c r="V72" s="22">
        <v>43831</v>
      </c>
      <c r="W72" s="2">
        <v>257.971</v>
      </c>
      <c r="X72">
        <v>25</v>
      </c>
      <c r="Y72">
        <v>2.4865719552504508</v>
      </c>
      <c r="Z72">
        <v>25</v>
      </c>
      <c r="AA72">
        <v>25</v>
      </c>
      <c r="AB72">
        <v>2.4865719550000001</v>
      </c>
      <c r="AC72">
        <v>2.0616975355</v>
      </c>
      <c r="AD72" t="s">
        <v>545</v>
      </c>
    </row>
    <row r="73" spans="1:30" x14ac:dyDescent="0.25">
      <c r="A73" s="22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I73" t="s">
        <v>646</v>
      </c>
      <c r="V73" s="22">
        <v>43862</v>
      </c>
      <c r="W73" s="2">
        <v>258.678</v>
      </c>
      <c r="X73">
        <v>26</v>
      </c>
      <c r="Y73">
        <v>2.3348735639459388</v>
      </c>
      <c r="Z73">
        <v>26</v>
      </c>
      <c r="AA73">
        <v>26</v>
      </c>
      <c r="AB73">
        <v>2.334873564</v>
      </c>
      <c r="AC73">
        <v>2.1073367262999998</v>
      </c>
      <c r="AD73" t="s">
        <v>546</v>
      </c>
    </row>
    <row r="74" spans="1:30" x14ac:dyDescent="0.25">
      <c r="A74" s="22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I74" t="s">
        <v>650</v>
      </c>
      <c r="V74" s="22">
        <v>43891</v>
      </c>
      <c r="W74" s="2">
        <v>258.11500000000001</v>
      </c>
      <c r="X74">
        <v>27</v>
      </c>
      <c r="Y74">
        <v>1.539326991919816</v>
      </c>
      <c r="Z74">
        <v>27</v>
      </c>
      <c r="AA74">
        <v>27</v>
      </c>
      <c r="AB74">
        <v>1.5393269919999999</v>
      </c>
      <c r="AC74">
        <v>2.1529759172</v>
      </c>
      <c r="AD74" t="s">
        <v>449</v>
      </c>
    </row>
    <row r="75" spans="1:30" x14ac:dyDescent="0.25">
      <c r="A75" s="22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647</v>
      </c>
      <c r="V75" s="22">
        <v>43922</v>
      </c>
      <c r="W75" s="2">
        <v>256.38900000000001</v>
      </c>
      <c r="X75">
        <v>28</v>
      </c>
      <c r="Y75">
        <v>0.32909668633681666</v>
      </c>
      <c r="Z75">
        <v>28</v>
      </c>
      <c r="AA75">
        <v>28</v>
      </c>
      <c r="AB75">
        <v>0.32909668600000003</v>
      </c>
      <c r="AC75">
        <v>0.30069542269999999</v>
      </c>
      <c r="AD75" t="s">
        <v>450</v>
      </c>
    </row>
    <row r="76" spans="1:30" x14ac:dyDescent="0.25">
      <c r="A76" s="22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648</v>
      </c>
      <c r="V76" s="22">
        <v>43952</v>
      </c>
      <c r="W76" s="2">
        <v>256.39400000000001</v>
      </c>
      <c r="X76">
        <v>29</v>
      </c>
      <c r="Y76">
        <v>0.1179263702107137</v>
      </c>
      <c r="Z76">
        <v>29</v>
      </c>
      <c r="AA76">
        <v>29</v>
      </c>
      <c r="AB76">
        <v>0.11792637</v>
      </c>
      <c r="AC76">
        <v>0.46078357440000001</v>
      </c>
      <c r="AD76" t="s">
        <v>547</v>
      </c>
    </row>
    <row r="77" spans="1:30" x14ac:dyDescent="0.25">
      <c r="A77" s="22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V77" s="22">
        <v>43983</v>
      </c>
      <c r="W77" s="2">
        <v>257.79700000000003</v>
      </c>
      <c r="X77">
        <v>30</v>
      </c>
      <c r="Y77">
        <v>0.64573304755548788</v>
      </c>
      <c r="Z77">
        <v>30</v>
      </c>
      <c r="AA77">
        <v>30</v>
      </c>
      <c r="AB77">
        <v>0.64573304799999998</v>
      </c>
      <c r="AC77">
        <v>0.62087172619999997</v>
      </c>
      <c r="AD77" t="s">
        <v>548</v>
      </c>
    </row>
    <row r="78" spans="1:30" x14ac:dyDescent="0.25">
      <c r="A78" s="22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405</v>
      </c>
      <c r="V78" s="22">
        <v>44013</v>
      </c>
      <c r="W78" s="2">
        <v>259.101</v>
      </c>
      <c r="X78">
        <v>31</v>
      </c>
      <c r="Y78">
        <v>0.98608182530370636</v>
      </c>
      <c r="Z78">
        <v>31</v>
      </c>
      <c r="AA78">
        <v>31</v>
      </c>
      <c r="AB78">
        <v>0.98608182499999997</v>
      </c>
      <c r="AC78">
        <v>0.78095987789999999</v>
      </c>
      <c r="AD78" t="s">
        <v>549</v>
      </c>
    </row>
    <row r="79" spans="1:30" x14ac:dyDescent="0.25">
      <c r="A79" s="22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407</v>
      </c>
      <c r="J79" t="s">
        <v>408</v>
      </c>
      <c r="K79" t="s">
        <v>409</v>
      </c>
      <c r="L79" t="s">
        <v>410</v>
      </c>
      <c r="V79" s="22">
        <v>44044</v>
      </c>
      <c r="W79" s="2">
        <v>259.91800000000001</v>
      </c>
      <c r="X79">
        <v>32</v>
      </c>
      <c r="Y79">
        <v>1.3096453823307064</v>
      </c>
      <c r="Z79">
        <v>32</v>
      </c>
      <c r="AA79">
        <v>32</v>
      </c>
      <c r="AB79">
        <v>1.309645382</v>
      </c>
      <c r="AC79">
        <v>0.9410480296</v>
      </c>
      <c r="AD79" t="s">
        <v>454</v>
      </c>
    </row>
    <row r="80" spans="1:30" x14ac:dyDescent="0.25">
      <c r="A80" s="22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411</v>
      </c>
      <c r="J80">
        <v>17</v>
      </c>
      <c r="K80">
        <v>500.02344547889999</v>
      </c>
      <c r="L80">
        <v>29.413143851699999</v>
      </c>
      <c r="V80" s="22">
        <v>44075</v>
      </c>
      <c r="W80" s="2">
        <v>260.27999999999997</v>
      </c>
      <c r="X80">
        <v>33</v>
      </c>
      <c r="Y80">
        <v>1.3713248610564608</v>
      </c>
      <c r="Z80">
        <v>33</v>
      </c>
      <c r="AA80">
        <v>33</v>
      </c>
      <c r="AB80">
        <v>1.371324861</v>
      </c>
      <c r="AC80">
        <v>1.1011361814</v>
      </c>
      <c r="AD80" t="s">
        <v>455</v>
      </c>
    </row>
    <row r="81" spans="1:30" x14ac:dyDescent="0.25">
      <c r="A81" s="22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I81" t="s">
        <v>412</v>
      </c>
      <c r="J81">
        <v>82</v>
      </c>
      <c r="K81">
        <v>19.2902045921</v>
      </c>
      <c r="L81">
        <v>0.23524639750000001</v>
      </c>
      <c r="V81" s="22">
        <v>44105</v>
      </c>
      <c r="W81" s="2">
        <v>260.38799999999998</v>
      </c>
      <c r="X81">
        <v>34</v>
      </c>
      <c r="Y81">
        <v>1.1820661677274849</v>
      </c>
      <c r="Z81">
        <v>34</v>
      </c>
      <c r="AA81">
        <v>34</v>
      </c>
      <c r="AB81">
        <v>1.182066168</v>
      </c>
      <c r="AC81">
        <v>1.2612243330999999</v>
      </c>
      <c r="AD81" t="s">
        <v>550</v>
      </c>
    </row>
    <row r="82" spans="1:30" x14ac:dyDescent="0.25">
      <c r="A82" s="22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I82" t="s">
        <v>413</v>
      </c>
      <c r="J82">
        <v>99</v>
      </c>
      <c r="K82">
        <v>519.31365007099998</v>
      </c>
      <c r="V82" s="22">
        <v>44136</v>
      </c>
      <c r="W82" s="2">
        <v>260.22899999999998</v>
      </c>
      <c r="X82">
        <v>35</v>
      </c>
      <c r="Y82">
        <v>1.1745357842679691</v>
      </c>
      <c r="Z82">
        <v>35</v>
      </c>
      <c r="AA82">
        <v>35</v>
      </c>
      <c r="AB82">
        <v>1.1745357839999999</v>
      </c>
      <c r="AC82">
        <v>1.4213124849000001</v>
      </c>
      <c r="AD82" t="s">
        <v>551</v>
      </c>
    </row>
    <row r="83" spans="1:30" x14ac:dyDescent="0.25">
      <c r="A83" s="22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I83" t="s">
        <v>649</v>
      </c>
      <c r="V83" s="22">
        <v>44166</v>
      </c>
      <c r="W83" s="2">
        <v>260.47399999999999</v>
      </c>
      <c r="X83">
        <v>36</v>
      </c>
      <c r="Y83">
        <v>1.3620054947193101</v>
      </c>
      <c r="Z83">
        <v>36</v>
      </c>
      <c r="AA83">
        <v>36</v>
      </c>
      <c r="AB83">
        <v>1.362005495</v>
      </c>
      <c r="AC83">
        <v>1.5814006366</v>
      </c>
      <c r="AD83" t="s">
        <v>552</v>
      </c>
    </row>
    <row r="84" spans="1:30" x14ac:dyDescent="0.25">
      <c r="A84" s="22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V84" s="22">
        <v>44197</v>
      </c>
      <c r="W84" s="2">
        <v>261.58199999999999</v>
      </c>
      <c r="X84">
        <v>37</v>
      </c>
      <c r="Y84">
        <v>1.399769741560094</v>
      </c>
      <c r="Z84">
        <v>37</v>
      </c>
      <c r="AA84">
        <v>37</v>
      </c>
      <c r="AB84">
        <v>1.3997697419999999</v>
      </c>
      <c r="AC84">
        <v>1.7414887883000001</v>
      </c>
      <c r="AD84" t="s">
        <v>459</v>
      </c>
    </row>
    <row r="85" spans="1:30" x14ac:dyDescent="0.25">
      <c r="A85" s="22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K85">
        <f>1-(K81/K82)</f>
        <v>0.9628544241241056</v>
      </c>
      <c r="V85" s="22">
        <v>44228</v>
      </c>
      <c r="W85" s="2">
        <v>263.01400000000001</v>
      </c>
      <c r="X85">
        <v>38</v>
      </c>
      <c r="Y85">
        <v>1.6762152173745015</v>
      </c>
      <c r="Z85">
        <v>38</v>
      </c>
      <c r="AA85">
        <v>38</v>
      </c>
      <c r="AB85">
        <v>1.676215217</v>
      </c>
      <c r="AC85">
        <v>1.9015769401</v>
      </c>
      <c r="AD85" t="s">
        <v>460</v>
      </c>
    </row>
    <row r="86" spans="1:30" x14ac:dyDescent="0.25">
      <c r="A86" s="22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V86" s="22">
        <v>44256</v>
      </c>
      <c r="W86" s="2">
        <v>264.87700000000001</v>
      </c>
      <c r="X86">
        <v>39</v>
      </c>
      <c r="Y86">
        <v>2.6197625089591847</v>
      </c>
      <c r="Z86">
        <v>39</v>
      </c>
      <c r="AA86">
        <v>39</v>
      </c>
      <c r="AB86">
        <v>2.6197625090000001</v>
      </c>
      <c r="AC86">
        <v>2.0616650918000001</v>
      </c>
      <c r="AD86" t="s">
        <v>652</v>
      </c>
    </row>
    <row r="87" spans="1:30" x14ac:dyDescent="0.25">
      <c r="A87" s="22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V87" s="22">
        <v>44287</v>
      </c>
      <c r="W87" s="2">
        <v>267.05399999999997</v>
      </c>
      <c r="X87">
        <v>40</v>
      </c>
      <c r="Y87">
        <v>4.159694838702114</v>
      </c>
      <c r="Z87">
        <v>40</v>
      </c>
      <c r="AA87">
        <v>40</v>
      </c>
      <c r="AB87">
        <v>4.1596948390000001</v>
      </c>
      <c r="AC87">
        <v>4.3008498952999998</v>
      </c>
      <c r="AD87" t="s">
        <v>653</v>
      </c>
    </row>
    <row r="88" spans="1:30" x14ac:dyDescent="0.25">
      <c r="A88" s="22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V88" s="22">
        <v>44317</v>
      </c>
      <c r="W88" s="2">
        <v>269.19499999999999</v>
      </c>
      <c r="X88">
        <v>41</v>
      </c>
      <c r="Y88">
        <v>4.9927065375944784</v>
      </c>
      <c r="Z88">
        <v>41</v>
      </c>
      <c r="AA88">
        <v>41</v>
      </c>
      <c r="AB88">
        <v>4.9927065380000002</v>
      </c>
      <c r="AC88">
        <v>4.6427428989999999</v>
      </c>
      <c r="AD88" t="s">
        <v>654</v>
      </c>
    </row>
    <row r="89" spans="1:30" x14ac:dyDescent="0.25">
      <c r="A89" s="22">
        <v>44348</v>
      </c>
      <c r="B89" s="2">
        <v>271.69600000000003</v>
      </c>
      <c r="C89">
        <v>66</v>
      </c>
      <c r="D89">
        <f t="shared" ref="D89:D123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V89" s="22">
        <v>44348</v>
      </c>
      <c r="W89" s="2">
        <v>271.69600000000003</v>
      </c>
      <c r="X89">
        <v>42</v>
      </c>
      <c r="Y89">
        <v>5.3914514133213345</v>
      </c>
      <c r="Z89">
        <v>42</v>
      </c>
      <c r="AA89">
        <v>42</v>
      </c>
      <c r="AB89">
        <v>5.3914514130000004</v>
      </c>
      <c r="AC89">
        <v>4.9846359027</v>
      </c>
      <c r="AD89" t="s">
        <v>647</v>
      </c>
    </row>
    <row r="90" spans="1:30" x14ac:dyDescent="0.25">
      <c r="A90" s="22">
        <v>44378</v>
      </c>
      <c r="B90" s="2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V90" s="22">
        <v>44378</v>
      </c>
      <c r="W90" s="2">
        <v>273.00299999999999</v>
      </c>
      <c r="X90">
        <v>43</v>
      </c>
      <c r="Y90">
        <v>5.3654752393854084</v>
      </c>
      <c r="Z90">
        <v>43</v>
      </c>
      <c r="AA90">
        <v>43</v>
      </c>
      <c r="AB90">
        <v>5.3654752390000002</v>
      </c>
      <c r="AC90">
        <v>5.3265289064000001</v>
      </c>
      <c r="AD90" t="s">
        <v>648</v>
      </c>
    </row>
    <row r="91" spans="1:30" x14ac:dyDescent="0.25">
      <c r="A91" s="22">
        <v>44409</v>
      </c>
      <c r="B91" s="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V91" s="22">
        <v>44409</v>
      </c>
      <c r="W91" s="2">
        <v>273.56700000000001</v>
      </c>
      <c r="X91">
        <v>44</v>
      </c>
      <c r="Y91">
        <v>5.2512715548749993</v>
      </c>
      <c r="Z91">
        <v>44</v>
      </c>
      <c r="AA91">
        <v>44</v>
      </c>
      <c r="AB91">
        <v>5.2512715549999998</v>
      </c>
      <c r="AC91">
        <v>5.6684219101000002</v>
      </c>
    </row>
    <row r="92" spans="1:30" x14ac:dyDescent="0.25">
      <c r="A92" s="22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V92" s="22">
        <v>44440</v>
      </c>
      <c r="W92" s="2">
        <v>274.31</v>
      </c>
      <c r="X92">
        <v>45</v>
      </c>
      <c r="Y92">
        <v>5.3903488550791572</v>
      </c>
      <c r="Z92">
        <v>45</v>
      </c>
      <c r="AA92">
        <v>45</v>
      </c>
      <c r="AB92">
        <v>5.3903488550000001</v>
      </c>
      <c r="AC92">
        <v>6.0103149138000003</v>
      </c>
    </row>
    <row r="93" spans="1:30" x14ac:dyDescent="0.25">
      <c r="A93" s="22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V93" s="22">
        <v>44470</v>
      </c>
      <c r="W93" s="2">
        <v>276.589</v>
      </c>
      <c r="X93">
        <v>46</v>
      </c>
      <c r="Y93">
        <v>6.221868903328887</v>
      </c>
      <c r="Z93">
        <v>46</v>
      </c>
      <c r="AA93">
        <v>46</v>
      </c>
      <c r="AB93">
        <v>6.2218689029999998</v>
      </c>
      <c r="AC93">
        <v>6.3522079176000004</v>
      </c>
    </row>
    <row r="94" spans="1:30" x14ac:dyDescent="0.25">
      <c r="A94" s="22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V94" s="22">
        <v>44501</v>
      </c>
      <c r="W94" s="2">
        <v>277.94799999999998</v>
      </c>
      <c r="X94">
        <v>47</v>
      </c>
      <c r="Y94">
        <v>6.8090028398064764</v>
      </c>
      <c r="Z94">
        <v>47</v>
      </c>
      <c r="AA94">
        <v>47</v>
      </c>
      <c r="AB94">
        <v>6.8090028399999998</v>
      </c>
      <c r="AC94">
        <v>6.6941009212999996</v>
      </c>
    </row>
    <row r="95" spans="1:30" x14ac:dyDescent="0.25">
      <c r="A95" s="22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V95" s="22">
        <v>44531</v>
      </c>
      <c r="W95" s="2">
        <v>278.80200000000002</v>
      </c>
      <c r="X95">
        <v>48</v>
      </c>
      <c r="Y95">
        <v>7.0364028655451341</v>
      </c>
      <c r="Z95">
        <v>48</v>
      </c>
      <c r="AA95">
        <v>48</v>
      </c>
      <c r="AB95">
        <v>7.0364028660000004</v>
      </c>
      <c r="AC95">
        <v>7.0359939249999996</v>
      </c>
    </row>
    <row r="96" spans="1:30" x14ac:dyDescent="0.25">
      <c r="A96" s="22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V96" s="22">
        <v>44562</v>
      </c>
      <c r="W96" s="2">
        <v>281.14800000000002</v>
      </c>
      <c r="X96">
        <v>49</v>
      </c>
      <c r="Y96">
        <v>7.4798724682891145</v>
      </c>
      <c r="Z96">
        <v>49</v>
      </c>
      <c r="AA96">
        <v>49</v>
      </c>
      <c r="AB96">
        <v>7.4798724679999999</v>
      </c>
      <c r="AC96">
        <v>7.3778869286999997</v>
      </c>
    </row>
    <row r="97" spans="1:29" x14ac:dyDescent="0.25">
      <c r="A97" s="22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V97" s="22">
        <v>44593</v>
      </c>
      <c r="W97" s="2">
        <v>283.71600000000001</v>
      </c>
      <c r="X97">
        <v>50</v>
      </c>
      <c r="Y97">
        <v>7.8710638977392833</v>
      </c>
      <c r="Z97">
        <v>50</v>
      </c>
      <c r="AA97">
        <v>50</v>
      </c>
      <c r="AB97">
        <v>7.8710638980000001</v>
      </c>
      <c r="AC97">
        <v>7.7197799323999998</v>
      </c>
    </row>
    <row r="98" spans="1:29" x14ac:dyDescent="0.25">
      <c r="A98" s="22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V98" s="22">
        <v>44621</v>
      </c>
      <c r="W98" s="2">
        <v>287.50400000000002</v>
      </c>
      <c r="X98">
        <v>51</v>
      </c>
      <c r="Y98">
        <v>8.542455554842439</v>
      </c>
      <c r="Z98">
        <v>51</v>
      </c>
      <c r="AA98">
        <v>51</v>
      </c>
      <c r="AB98">
        <v>8.5424555550000001</v>
      </c>
      <c r="AC98">
        <v>8.0616729361000008</v>
      </c>
    </row>
    <row r="99" spans="1:29" x14ac:dyDescent="0.25">
      <c r="A99" s="22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V99" s="22">
        <v>44652</v>
      </c>
      <c r="W99" s="2">
        <v>289.10899999999998</v>
      </c>
      <c r="X99">
        <v>52</v>
      </c>
      <c r="Y99">
        <v>8.2586293408823721</v>
      </c>
      <c r="Z99">
        <v>52</v>
      </c>
      <c r="AA99">
        <v>52</v>
      </c>
      <c r="AB99">
        <v>8.2586293410000007</v>
      </c>
      <c r="AC99">
        <v>8.4035659398</v>
      </c>
    </row>
    <row r="100" spans="1:29" x14ac:dyDescent="0.25">
      <c r="A100" s="22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V100" s="22">
        <v>44682</v>
      </c>
      <c r="W100" s="2">
        <v>292.29599999999999</v>
      </c>
      <c r="X100">
        <v>53</v>
      </c>
      <c r="Y100">
        <v>8.5815115436765161</v>
      </c>
      <c r="Z100">
        <v>53</v>
      </c>
      <c r="AA100">
        <v>53</v>
      </c>
      <c r="AB100">
        <v>8.5815115439999996</v>
      </c>
      <c r="AC100">
        <v>8.7454589435999992</v>
      </c>
    </row>
    <row r="101" spans="1:29" x14ac:dyDescent="0.25">
      <c r="A101" s="22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V101" s="22">
        <v>44713</v>
      </c>
      <c r="W101" s="2">
        <v>296.31099999999998</v>
      </c>
      <c r="X101">
        <v>54</v>
      </c>
      <c r="Y101">
        <v>9.0597579647841524</v>
      </c>
      <c r="Z101">
        <v>54</v>
      </c>
      <c r="AA101">
        <v>54</v>
      </c>
      <c r="AB101">
        <v>9.0597579649999993</v>
      </c>
      <c r="AC101">
        <v>9.0873519473000002</v>
      </c>
    </row>
    <row r="102" spans="1:29" x14ac:dyDescent="0.25">
      <c r="A102" s="22">
        <v>44743</v>
      </c>
      <c r="B102" s="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V102" s="22">
        <v>44743</v>
      </c>
      <c r="W102" s="2">
        <v>296.27600000000001</v>
      </c>
      <c r="X102">
        <v>55</v>
      </c>
      <c r="Y102">
        <v>8.5248147456255161</v>
      </c>
      <c r="Z102">
        <v>55</v>
      </c>
      <c r="AA102">
        <v>55</v>
      </c>
      <c r="AB102">
        <v>8.5248147460000006</v>
      </c>
      <c r="AC102">
        <v>8.8591541390999993</v>
      </c>
    </row>
    <row r="103" spans="1:29" x14ac:dyDescent="0.25">
      <c r="A103" s="22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V103" s="22">
        <v>44774</v>
      </c>
      <c r="W103" s="2">
        <v>296.17099999999999</v>
      </c>
      <c r="X103">
        <v>56</v>
      </c>
      <c r="Y103">
        <v>8.2626925031162344</v>
      </c>
      <c r="Z103">
        <v>56</v>
      </c>
      <c r="AA103">
        <v>56</v>
      </c>
      <c r="AB103">
        <v>8.2626925030000002</v>
      </c>
      <c r="AC103">
        <v>8.4092868056000007</v>
      </c>
    </row>
    <row r="104" spans="1:29" x14ac:dyDescent="0.25">
      <c r="A104" s="22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V104" s="22">
        <v>44805</v>
      </c>
      <c r="W104" s="2">
        <v>296.80799999999999</v>
      </c>
      <c r="X104">
        <v>57</v>
      </c>
      <c r="Y104">
        <v>8.2016696438336165</v>
      </c>
      <c r="Z104">
        <v>57</v>
      </c>
      <c r="AA104">
        <v>57</v>
      </c>
      <c r="AB104">
        <v>8.2016696440000008</v>
      </c>
      <c r="AC104">
        <v>7.9594194720999996</v>
      </c>
    </row>
    <row r="105" spans="1:29" x14ac:dyDescent="0.25">
      <c r="A105" s="22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V105" s="22">
        <v>44835</v>
      </c>
      <c r="W105" s="2">
        <v>298.012</v>
      </c>
      <c r="X105">
        <v>58</v>
      </c>
      <c r="Y105">
        <v>7.7454273308049135</v>
      </c>
      <c r="Z105">
        <v>58</v>
      </c>
      <c r="AA105">
        <v>58</v>
      </c>
      <c r="AB105">
        <v>7.7454273310000001</v>
      </c>
      <c r="AC105">
        <v>7.5095521387000002</v>
      </c>
    </row>
    <row r="106" spans="1:29" x14ac:dyDescent="0.25">
      <c r="A106" s="22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V106" s="22">
        <v>44866</v>
      </c>
      <c r="W106" s="2">
        <v>297.71100000000001</v>
      </c>
      <c r="X106">
        <v>59</v>
      </c>
      <c r="Y106">
        <v>7.110322794191732</v>
      </c>
      <c r="Z106">
        <v>59</v>
      </c>
      <c r="AA106">
        <v>59</v>
      </c>
      <c r="AB106">
        <v>7.110322794</v>
      </c>
      <c r="AC106">
        <v>7.0596848051999999</v>
      </c>
    </row>
    <row r="107" spans="1:29" x14ac:dyDescent="0.25">
      <c r="A107" s="22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V107" s="22">
        <v>44896</v>
      </c>
      <c r="W107" s="2">
        <v>296.79700000000003</v>
      </c>
      <c r="X107">
        <v>60</v>
      </c>
      <c r="Y107">
        <v>6.4544013314108231</v>
      </c>
      <c r="Z107">
        <v>60</v>
      </c>
      <c r="AA107">
        <v>60</v>
      </c>
      <c r="AB107">
        <v>6.4544013309999997</v>
      </c>
      <c r="AC107">
        <v>6.6098174716999996</v>
      </c>
    </row>
    <row r="108" spans="1:29" x14ac:dyDescent="0.25">
      <c r="A108" s="22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V108" s="22">
        <v>44927</v>
      </c>
      <c r="W108" s="2">
        <v>299.17</v>
      </c>
      <c r="X108">
        <v>61</v>
      </c>
      <c r="Y108">
        <v>6.4101469688562576</v>
      </c>
      <c r="Z108">
        <v>61</v>
      </c>
      <c r="AA108">
        <v>61</v>
      </c>
      <c r="AB108">
        <v>6.4101469690000004</v>
      </c>
      <c r="AC108">
        <v>6.1599501383000002</v>
      </c>
    </row>
    <row r="109" spans="1:29" x14ac:dyDescent="0.25">
      <c r="A109" s="22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V109" s="22">
        <v>44958</v>
      </c>
      <c r="W109" s="2">
        <v>300.83999999999997</v>
      </c>
      <c r="X109">
        <v>62</v>
      </c>
      <c r="Y109">
        <v>6.0356130778665875</v>
      </c>
      <c r="Z109">
        <v>62</v>
      </c>
      <c r="AA109">
        <v>62</v>
      </c>
      <c r="AB109">
        <v>6.0356130779999999</v>
      </c>
      <c r="AC109">
        <v>5.7100828047999999</v>
      </c>
    </row>
    <row r="110" spans="1:29" x14ac:dyDescent="0.25">
      <c r="A110" s="22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V110" s="22">
        <v>44986</v>
      </c>
      <c r="W110" s="2">
        <v>301.83600000000001</v>
      </c>
      <c r="X110">
        <v>63</v>
      </c>
      <c r="Y110">
        <v>4.9849741220991683</v>
      </c>
      <c r="Z110">
        <v>63</v>
      </c>
      <c r="AA110">
        <v>63</v>
      </c>
      <c r="AB110">
        <v>4.9849741219999997</v>
      </c>
      <c r="AC110">
        <v>5.2602154712999996</v>
      </c>
    </row>
    <row r="111" spans="1:29" x14ac:dyDescent="0.25">
      <c r="A111" s="22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V111" s="22">
        <v>45017</v>
      </c>
      <c r="W111" s="2">
        <v>303.363</v>
      </c>
      <c r="X111">
        <v>64</v>
      </c>
      <c r="Y111">
        <v>4.9303203981889254</v>
      </c>
      <c r="Z111">
        <v>64</v>
      </c>
      <c r="AA111">
        <v>64</v>
      </c>
      <c r="AB111">
        <v>4.9303203980000001</v>
      </c>
      <c r="AC111">
        <v>4.8103481378000001</v>
      </c>
    </row>
    <row r="112" spans="1:29" x14ac:dyDescent="0.25">
      <c r="A112" s="22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V112" s="22">
        <v>45047</v>
      </c>
      <c r="W112" s="2">
        <v>304.12700000000001</v>
      </c>
      <c r="X112">
        <v>65</v>
      </c>
      <c r="Y112">
        <v>4.0476092727919699</v>
      </c>
      <c r="Z112">
        <v>65</v>
      </c>
      <c r="AA112">
        <v>65</v>
      </c>
      <c r="AB112">
        <v>4.047609273</v>
      </c>
      <c r="AC112">
        <v>4.3604808043999999</v>
      </c>
    </row>
    <row r="113" spans="1:31" x14ac:dyDescent="0.25">
      <c r="A113" s="14">
        <v>45078</v>
      </c>
      <c r="B113" s="8">
        <v>305.10899999999998</v>
      </c>
      <c r="C113" s="6">
        <v>90</v>
      </c>
      <c r="D113" s="6">
        <f t="shared" si="1"/>
        <v>2.9691776545588935</v>
      </c>
      <c r="E113" s="6">
        <v>90</v>
      </c>
      <c r="F113" s="6">
        <v>90</v>
      </c>
      <c r="G113" s="6">
        <v>2.9691776550000002</v>
      </c>
      <c r="H113" s="6">
        <v>3.2793338250000001</v>
      </c>
      <c r="V113" s="14">
        <v>45078</v>
      </c>
      <c r="W113" s="8">
        <v>305.10899999999998</v>
      </c>
      <c r="X113" s="6">
        <v>66</v>
      </c>
      <c r="Y113" s="6">
        <v>2.9691776545588935</v>
      </c>
      <c r="Z113" s="6">
        <v>66</v>
      </c>
      <c r="AA113" s="6">
        <v>66</v>
      </c>
      <c r="AB113" s="6">
        <v>2.9691776550000002</v>
      </c>
      <c r="AC113" s="6">
        <v>3.2793338250000001</v>
      </c>
    </row>
    <row r="114" spans="1:31" x14ac:dyDescent="0.25">
      <c r="A114" s="22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3.2838509046</v>
      </c>
      <c r="V114" s="22">
        <v>45108</v>
      </c>
      <c r="W114" s="24">
        <v>305.69099999999997</v>
      </c>
      <c r="X114" s="21">
        <v>67</v>
      </c>
      <c r="Y114" s="21">
        <v>3.1777801779421768</v>
      </c>
      <c r="Z114" s="21">
        <v>67</v>
      </c>
      <c r="AA114" s="21">
        <v>67</v>
      </c>
      <c r="AB114" s="21">
        <v>3.1777801779999999</v>
      </c>
      <c r="AC114" s="21">
        <v>3.2838509046</v>
      </c>
    </row>
    <row r="115" spans="1:31" x14ac:dyDescent="0.25">
      <c r="A115" s="22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3.2883679842000002</v>
      </c>
      <c r="V115" s="22">
        <v>45139</v>
      </c>
      <c r="W115" s="2">
        <v>307.02600000000001</v>
      </c>
      <c r="X115">
        <v>68</v>
      </c>
      <c r="Y115">
        <v>3.665112384399559</v>
      </c>
      <c r="Z115">
        <v>68</v>
      </c>
      <c r="AA115">
        <v>68</v>
      </c>
      <c r="AB115">
        <v>3.6651123839999999</v>
      </c>
      <c r="AC115">
        <v>3.2883679842000002</v>
      </c>
    </row>
    <row r="116" spans="1:31" x14ac:dyDescent="0.25">
      <c r="A116" s="22">
        <v>45170</v>
      </c>
      <c r="B116" s="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3.2928850638</v>
      </c>
      <c r="V116" s="22">
        <v>45170</v>
      </c>
      <c r="W116" s="2">
        <v>307.78899999999999</v>
      </c>
      <c r="X116">
        <v>69</v>
      </c>
      <c r="Y116">
        <v>3.6996981213444364</v>
      </c>
      <c r="Z116">
        <v>69</v>
      </c>
      <c r="AA116">
        <v>69</v>
      </c>
      <c r="AB116">
        <v>3.699698121</v>
      </c>
      <c r="AC116">
        <v>3.2928850638</v>
      </c>
    </row>
    <row r="117" spans="1:31" x14ac:dyDescent="0.25">
      <c r="A117" s="22">
        <v>45200</v>
      </c>
      <c r="B117" s="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3.2974021432999998</v>
      </c>
      <c r="V117" s="22">
        <v>45200</v>
      </c>
      <c r="W117" s="2">
        <v>307.67099999999999</v>
      </c>
      <c r="X117">
        <v>70</v>
      </c>
      <c r="Y117">
        <v>3.2411446518932094</v>
      </c>
      <c r="Z117">
        <v>70</v>
      </c>
      <c r="AA117">
        <v>70</v>
      </c>
      <c r="AB117">
        <v>3.241144652</v>
      </c>
      <c r="AC117">
        <v>3.2974021432999998</v>
      </c>
    </row>
    <row r="118" spans="1:31" x14ac:dyDescent="0.25">
      <c r="A118" s="22">
        <v>45231</v>
      </c>
      <c r="B118" s="2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3.3019192229000001</v>
      </c>
      <c r="V118" s="22">
        <v>45231</v>
      </c>
      <c r="W118" s="2">
        <v>307.05099999999999</v>
      </c>
      <c r="X118">
        <v>71</v>
      </c>
      <c r="Y118">
        <v>3.1372707088417875</v>
      </c>
      <c r="Z118">
        <v>71</v>
      </c>
      <c r="AA118">
        <v>71</v>
      </c>
      <c r="AB118">
        <v>3.137270709</v>
      </c>
      <c r="AC118">
        <v>3.3019192229000001</v>
      </c>
    </row>
    <row r="119" spans="1:31" x14ac:dyDescent="0.25">
      <c r="A119" s="22">
        <v>45261</v>
      </c>
      <c r="B119" s="2">
        <v>306.74599999999998</v>
      </c>
      <c r="C119">
        <v>96</v>
      </c>
      <c r="D119">
        <f t="shared" si="1"/>
        <v>3.3521228314302216</v>
      </c>
      <c r="E119">
        <v>96</v>
      </c>
      <c r="F119">
        <v>96</v>
      </c>
      <c r="G119">
        <v>3.352122831</v>
      </c>
      <c r="H119">
        <v>3.3064363024999999</v>
      </c>
      <c r="V119" s="22">
        <v>45261</v>
      </c>
      <c r="W119" s="2">
        <v>306.74599999999998</v>
      </c>
      <c r="X119">
        <v>72</v>
      </c>
      <c r="Y119">
        <v>3.3521228314302216</v>
      </c>
      <c r="Z119">
        <v>72</v>
      </c>
      <c r="AA119">
        <v>72</v>
      </c>
      <c r="AB119">
        <v>3.352122831</v>
      </c>
      <c r="AC119">
        <v>3.3064363024999999</v>
      </c>
    </row>
    <row r="120" spans="1:31" x14ac:dyDescent="0.25">
      <c r="A120" s="22">
        <v>45292</v>
      </c>
      <c r="B120" s="2">
        <v>308.41699999999997</v>
      </c>
      <c r="C120">
        <v>97</v>
      </c>
      <c r="D120">
        <f t="shared" si="1"/>
        <v>3.0908847812280498</v>
      </c>
      <c r="E120">
        <v>97</v>
      </c>
      <c r="F120">
        <v>97</v>
      </c>
      <c r="G120">
        <v>3.0908847810000002</v>
      </c>
      <c r="H120">
        <v>3.3109533821000001</v>
      </c>
      <c r="I120">
        <f>RSQ(G$113:$G120,F$113:$F120)</f>
        <v>1.2234481793740913E-3</v>
      </c>
      <c r="V120" s="22">
        <v>45292</v>
      </c>
      <c r="W120" s="2">
        <v>308.41699999999997</v>
      </c>
      <c r="X120">
        <v>73</v>
      </c>
      <c r="Y120">
        <v>3.0908847812280498</v>
      </c>
      <c r="Z120">
        <v>73</v>
      </c>
      <c r="AA120">
        <v>73</v>
      </c>
      <c r="AB120">
        <v>3.0908847810000002</v>
      </c>
      <c r="AC120">
        <v>3.3109533821000001</v>
      </c>
    </row>
    <row r="121" spans="1:31" x14ac:dyDescent="0.25">
      <c r="A121" s="22">
        <v>45323</v>
      </c>
      <c r="B121" s="2">
        <v>310.32600000000002</v>
      </c>
      <c r="C121">
        <v>98</v>
      </c>
      <c r="D121">
        <f t="shared" si="1"/>
        <v>3.1531711208616033</v>
      </c>
      <c r="E121">
        <v>98</v>
      </c>
      <c r="F121">
        <v>98</v>
      </c>
      <c r="G121">
        <v>3.1531711210000002</v>
      </c>
      <c r="H121">
        <v>3.3154704615999999</v>
      </c>
      <c r="I121">
        <f>RSQ(G$113:$G121,F$113:$F121)</f>
        <v>1.6608321577018834E-2</v>
      </c>
      <c r="V121" s="22">
        <v>45323</v>
      </c>
      <c r="W121" s="2">
        <v>310.32600000000002</v>
      </c>
      <c r="X121">
        <v>74</v>
      </c>
      <c r="Y121">
        <v>3.1531711208616033</v>
      </c>
      <c r="Z121">
        <v>74</v>
      </c>
      <c r="AA121">
        <v>74</v>
      </c>
      <c r="AB121">
        <v>3.1531711210000002</v>
      </c>
      <c r="AC121">
        <v>3.3154704615999999</v>
      </c>
      <c r="AD121">
        <f>RSQ($AB$113:AB121,$AA$113:AA121)</f>
        <v>1.6608321577018834E-2</v>
      </c>
    </row>
    <row r="122" spans="1:31" x14ac:dyDescent="0.25">
      <c r="A122" s="22">
        <v>45352</v>
      </c>
      <c r="B122" s="2">
        <v>312.33199999999999</v>
      </c>
      <c r="C122">
        <v>99</v>
      </c>
      <c r="D122">
        <f t="shared" si="1"/>
        <v>3.4773850700380273</v>
      </c>
      <c r="E122">
        <v>99</v>
      </c>
      <c r="F122">
        <v>99</v>
      </c>
      <c r="G122">
        <v>3.47738507</v>
      </c>
      <c r="H122">
        <v>3.3199875412000002</v>
      </c>
      <c r="I122">
        <f>RSQ(G$113:$G122,F$113:$F122)</f>
        <v>8.1671614414292448E-4</v>
      </c>
      <c r="V122" s="22">
        <v>45352</v>
      </c>
      <c r="W122" s="2">
        <v>312.33199999999999</v>
      </c>
      <c r="X122">
        <v>75</v>
      </c>
      <c r="Y122">
        <v>3.4773850700380273</v>
      </c>
      <c r="Z122">
        <v>75</v>
      </c>
      <c r="AA122">
        <v>75</v>
      </c>
      <c r="AB122">
        <v>3.47738507</v>
      </c>
      <c r="AC122">
        <v>3.3199875412000002</v>
      </c>
      <c r="AD122">
        <f>RSQ($AB$113:AB122,$AA$113:AA122)</f>
        <v>8.1671614414292448E-4</v>
      </c>
    </row>
    <row r="123" spans="1:31" x14ac:dyDescent="0.25">
      <c r="A123" s="22">
        <v>45383</v>
      </c>
      <c r="B123" s="2">
        <v>313.548</v>
      </c>
      <c r="C123">
        <v>100</v>
      </c>
      <c r="D123">
        <f t="shared" si="1"/>
        <v>3.357363950119165</v>
      </c>
      <c r="E123">
        <v>100</v>
      </c>
      <c r="F123">
        <v>100</v>
      </c>
      <c r="G123">
        <v>3.3573639499999999</v>
      </c>
      <c r="H123">
        <v>3.3245046208</v>
      </c>
      <c r="I123">
        <f>RSQ(G$113:$G123,F$113:$F123)</f>
        <v>4.0799724032000431E-3</v>
      </c>
      <c r="V123" s="22">
        <v>45383</v>
      </c>
      <c r="W123" s="2">
        <v>313.548</v>
      </c>
      <c r="X123">
        <v>76</v>
      </c>
      <c r="Y123">
        <v>3.357363950119165</v>
      </c>
      <c r="Z123">
        <v>76</v>
      </c>
      <c r="AA123">
        <v>76</v>
      </c>
      <c r="AB123">
        <v>3.3573639499999999</v>
      </c>
      <c r="AC123">
        <v>3.3245046208</v>
      </c>
      <c r="AD123">
        <f>RSQ($AB$113:AB123,$AA$113:AA123)</f>
        <v>4.0799724032000431E-3</v>
      </c>
      <c r="AE123">
        <f>SLOPE(AB122:AB123,AA122:AA123)</f>
        <v>-0.12002112000000009</v>
      </c>
    </row>
    <row r="124" spans="1:31" x14ac:dyDescent="0.25">
      <c r="V124" s="22"/>
      <c r="W124" s="2"/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D623-7095-4166-B7B5-7F5510C1CE61}">
  <dimension ref="A1:AC122"/>
  <sheetViews>
    <sheetView topLeftCell="M42" workbookViewId="0">
      <selection activeCell="X123" sqref="X123"/>
    </sheetView>
  </sheetViews>
  <sheetFormatPr defaultRowHeight="13.2" x14ac:dyDescent="0.25"/>
  <cols>
    <col min="1" max="1" width="17.109375" customWidth="1"/>
    <col min="2" max="2" width="8.77734375" customWidth="1"/>
    <col min="4" max="4" width="3.5546875" bestFit="1" customWidth="1"/>
    <col min="5" max="5" width="11" bestFit="1" customWidth="1"/>
    <col min="6" max="7" width="3.5546875" bestFit="1" customWidth="1"/>
    <col min="23" max="23" width="3.5546875" bestFit="1" customWidth="1"/>
    <col min="25" max="26" width="3.554687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8" spans="1:3" x14ac:dyDescent="0.25">
      <c r="A8" t="s">
        <v>6</v>
      </c>
      <c r="C8" t="s">
        <v>422</v>
      </c>
    </row>
    <row r="10" spans="1:3" x14ac:dyDescent="0.25">
      <c r="A10" t="s">
        <v>7</v>
      </c>
    </row>
    <row r="11" spans="1:3" x14ac:dyDescent="0.25">
      <c r="A11" t="s">
        <v>8</v>
      </c>
      <c r="C11" t="s">
        <v>6</v>
      </c>
    </row>
    <row r="12" spans="1:3" x14ac:dyDescent="0.25">
      <c r="A12" s="1">
        <v>42005</v>
      </c>
      <c r="B12" s="1"/>
      <c r="C12" s="2">
        <v>233.70699999999999</v>
      </c>
    </row>
    <row r="13" spans="1:3" x14ac:dyDescent="0.25">
      <c r="A13" s="1">
        <v>42036</v>
      </c>
      <c r="B13" s="1"/>
      <c r="C13" s="2">
        <v>234.72200000000001</v>
      </c>
    </row>
    <row r="14" spans="1:3" x14ac:dyDescent="0.25">
      <c r="A14" s="1">
        <v>42064</v>
      </c>
      <c r="B14" s="1"/>
      <c r="C14" s="2">
        <v>236.119</v>
      </c>
    </row>
    <row r="15" spans="1:3" x14ac:dyDescent="0.25">
      <c r="A15" s="1">
        <v>42095</v>
      </c>
      <c r="B15" s="1"/>
      <c r="C15" s="2">
        <v>236.59899999999999</v>
      </c>
    </row>
    <row r="16" spans="1:3" x14ac:dyDescent="0.25">
      <c r="A16" s="1">
        <v>42125</v>
      </c>
      <c r="B16" s="1"/>
      <c r="C16" s="2">
        <v>237.80500000000001</v>
      </c>
    </row>
    <row r="17" spans="1:10" x14ac:dyDescent="0.25">
      <c r="A17" s="1">
        <v>42156</v>
      </c>
      <c r="B17" s="1"/>
      <c r="C17" s="2">
        <v>238.63800000000001</v>
      </c>
    </row>
    <row r="18" spans="1:10" x14ac:dyDescent="0.25">
      <c r="A18" s="1">
        <v>42186</v>
      </c>
      <c r="B18" s="1"/>
      <c r="C18" s="2">
        <v>238.654</v>
      </c>
    </row>
    <row r="19" spans="1:10" x14ac:dyDescent="0.25">
      <c r="A19" s="1">
        <v>42217</v>
      </c>
      <c r="B19" s="1"/>
      <c r="C19" s="2">
        <v>238.316</v>
      </c>
    </row>
    <row r="20" spans="1:10" x14ac:dyDescent="0.25">
      <c r="A20" s="1">
        <v>42248</v>
      </c>
      <c r="B20" s="1"/>
      <c r="C20" s="2">
        <v>237.94499999999999</v>
      </c>
    </row>
    <row r="21" spans="1:10" x14ac:dyDescent="0.25">
      <c r="A21" s="1">
        <v>42278</v>
      </c>
      <c r="B21" s="1"/>
      <c r="C21" s="2">
        <v>237.83799999999999</v>
      </c>
    </row>
    <row r="22" spans="1:10" x14ac:dyDescent="0.25">
      <c r="A22" s="1">
        <v>42309</v>
      </c>
      <c r="B22" s="1"/>
      <c r="C22" s="2">
        <v>237.33600000000001</v>
      </c>
    </row>
    <row r="23" spans="1:10" x14ac:dyDescent="0.25">
      <c r="A23" s="1">
        <v>42339</v>
      </c>
      <c r="B23" s="1"/>
      <c r="C23" s="2">
        <v>236.52500000000001</v>
      </c>
    </row>
    <row r="24" spans="1:10" ht="13.8" x14ac:dyDescent="0.25">
      <c r="A24" s="22">
        <v>42370</v>
      </c>
      <c r="B24" s="22"/>
      <c r="C24" s="2">
        <v>236.916</v>
      </c>
      <c r="D24">
        <v>1</v>
      </c>
      <c r="E24">
        <f>100*(C24-C12)/C12</f>
        <v>1.3730868138309948</v>
      </c>
      <c r="F24">
        <v>1</v>
      </c>
      <c r="G24">
        <v>1</v>
      </c>
      <c r="H24">
        <v>1.3730868140000001</v>
      </c>
      <c r="I24">
        <v>1.1509081140999999</v>
      </c>
      <c r="J24" t="s">
        <v>313</v>
      </c>
    </row>
    <row r="25" spans="1:10" x14ac:dyDescent="0.25">
      <c r="A25" s="22">
        <v>42401</v>
      </c>
      <c r="B25" s="22"/>
      <c r="C25" s="2">
        <v>237.11099999999999</v>
      </c>
      <c r="D25">
        <v>2</v>
      </c>
      <c r="E25">
        <f>100*(C25-C13)/C13</f>
        <v>1.0177997801654646</v>
      </c>
      <c r="F25">
        <v>2</v>
      </c>
      <c r="G25">
        <v>2</v>
      </c>
      <c r="H25">
        <v>1.01779978</v>
      </c>
      <c r="I25">
        <v>1.1176199263</v>
      </c>
      <c r="J25" t="s">
        <v>632</v>
      </c>
    </row>
    <row r="26" spans="1:10" x14ac:dyDescent="0.25">
      <c r="A26" s="22">
        <v>42430</v>
      </c>
      <c r="B26" s="22"/>
      <c r="C26" s="2">
        <v>238.13200000000001</v>
      </c>
      <c r="D26">
        <v>3</v>
      </c>
      <c r="E26">
        <f t="shared" ref="E26:E88" si="0">100*(C26-C14)/C14</f>
        <v>0.85253622114273109</v>
      </c>
      <c r="F26">
        <v>3</v>
      </c>
      <c r="G26">
        <v>3</v>
      </c>
      <c r="H26">
        <v>0.85253622100000004</v>
      </c>
      <c r="I26">
        <v>1.0843317386</v>
      </c>
      <c r="J26" t="s">
        <v>315</v>
      </c>
    </row>
    <row r="27" spans="1:10" x14ac:dyDescent="0.25">
      <c r="A27" s="22">
        <v>42461</v>
      </c>
      <c r="B27" s="22"/>
      <c r="C27" s="2">
        <v>239.261</v>
      </c>
      <c r="D27">
        <v>4</v>
      </c>
      <c r="E27">
        <f t="shared" si="0"/>
        <v>1.125110418894419</v>
      </c>
      <c r="F27">
        <v>4</v>
      </c>
      <c r="G27">
        <v>4</v>
      </c>
      <c r="H27">
        <v>1.1251104190000001</v>
      </c>
      <c r="I27">
        <v>1.0510435509</v>
      </c>
      <c r="J27" t="s">
        <v>316</v>
      </c>
    </row>
    <row r="28" spans="1:10" x14ac:dyDescent="0.25">
      <c r="A28" s="22">
        <v>42491</v>
      </c>
      <c r="B28" s="22"/>
      <c r="C28" s="2">
        <v>240.22900000000001</v>
      </c>
      <c r="D28">
        <v>5</v>
      </c>
      <c r="E28">
        <f t="shared" si="0"/>
        <v>1.0193225541935647</v>
      </c>
      <c r="F28">
        <v>5</v>
      </c>
      <c r="G28">
        <v>5</v>
      </c>
      <c r="H28">
        <v>1.0193225539999999</v>
      </c>
      <c r="I28">
        <v>1.0177553631</v>
      </c>
      <c r="J28" t="s">
        <v>317</v>
      </c>
    </row>
    <row r="29" spans="1:10" x14ac:dyDescent="0.25">
      <c r="A29" s="22">
        <v>42522</v>
      </c>
      <c r="B29" s="22"/>
      <c r="C29" s="2">
        <v>241.018</v>
      </c>
      <c r="D29">
        <v>6</v>
      </c>
      <c r="E29">
        <f t="shared" si="0"/>
        <v>0.9973264945230832</v>
      </c>
      <c r="F29">
        <v>6</v>
      </c>
      <c r="G29">
        <v>6</v>
      </c>
      <c r="H29">
        <v>0.99732649500000004</v>
      </c>
      <c r="I29">
        <v>0.98446717539999995</v>
      </c>
      <c r="J29" t="s">
        <v>318</v>
      </c>
    </row>
    <row r="30" spans="1:10" x14ac:dyDescent="0.25">
      <c r="A30" s="22">
        <v>42552</v>
      </c>
      <c r="B30" s="22"/>
      <c r="C30" s="2">
        <v>240.62799999999999</v>
      </c>
      <c r="D30">
        <v>7</v>
      </c>
      <c r="E30">
        <f t="shared" si="0"/>
        <v>0.82713887049870927</v>
      </c>
      <c r="F30">
        <v>7</v>
      </c>
      <c r="G30">
        <v>7</v>
      </c>
      <c r="H30">
        <v>0.82713886999999997</v>
      </c>
      <c r="I30">
        <v>0.95117898769999998</v>
      </c>
      <c r="J30" t="s">
        <v>319</v>
      </c>
    </row>
    <row r="31" spans="1:10" x14ac:dyDescent="0.25">
      <c r="A31" s="22">
        <v>42583</v>
      </c>
      <c r="B31" s="22"/>
      <c r="C31" s="2">
        <v>240.84899999999999</v>
      </c>
      <c r="D31">
        <v>8</v>
      </c>
      <c r="E31">
        <f t="shared" si="0"/>
        <v>1.0628745027610345</v>
      </c>
      <c r="F31">
        <v>8</v>
      </c>
      <c r="G31">
        <v>8</v>
      </c>
      <c r="H31">
        <v>1.062874503</v>
      </c>
      <c r="I31">
        <v>0.9178907999</v>
      </c>
    </row>
    <row r="32" spans="1:10" x14ac:dyDescent="0.25">
      <c r="A32" s="22">
        <v>42614</v>
      </c>
      <c r="B32" s="22"/>
      <c r="C32" s="2">
        <v>241.428</v>
      </c>
      <c r="D32">
        <v>9</v>
      </c>
      <c r="E32">
        <f t="shared" si="0"/>
        <v>1.4637836474815626</v>
      </c>
      <c r="F32">
        <v>9</v>
      </c>
      <c r="G32">
        <v>9</v>
      </c>
      <c r="H32">
        <v>1.4637836470000001</v>
      </c>
      <c r="I32">
        <v>1.5674811744999999</v>
      </c>
      <c r="J32" t="s">
        <v>376</v>
      </c>
    </row>
    <row r="33" spans="1:29" x14ac:dyDescent="0.25">
      <c r="A33" s="22">
        <v>42644</v>
      </c>
      <c r="B33" s="22"/>
      <c r="C33" s="2">
        <v>241.72900000000001</v>
      </c>
      <c r="D33">
        <v>10</v>
      </c>
      <c r="E33">
        <f t="shared" si="0"/>
        <v>1.6359875209176076</v>
      </c>
      <c r="F33">
        <v>10</v>
      </c>
      <c r="G33">
        <v>10</v>
      </c>
      <c r="H33">
        <v>1.6359875209999999</v>
      </c>
      <c r="I33">
        <v>1.7155305944999999</v>
      </c>
      <c r="J33" t="s">
        <v>377</v>
      </c>
    </row>
    <row r="34" spans="1:29" x14ac:dyDescent="0.25">
      <c r="A34" s="22">
        <v>42675</v>
      </c>
      <c r="B34" s="22"/>
      <c r="C34" s="2">
        <v>241.35300000000001</v>
      </c>
      <c r="D34">
        <v>11</v>
      </c>
      <c r="E34">
        <f t="shared" si="0"/>
        <v>1.6925371625037904</v>
      </c>
      <c r="F34">
        <v>11</v>
      </c>
      <c r="G34">
        <v>11</v>
      </c>
      <c r="H34">
        <v>1.6925371629999999</v>
      </c>
      <c r="I34">
        <v>1.8635800144000001</v>
      </c>
      <c r="J34" t="s">
        <v>378</v>
      </c>
    </row>
    <row r="35" spans="1:29" x14ac:dyDescent="0.25">
      <c r="A35" s="22">
        <v>42705</v>
      </c>
      <c r="B35" s="22"/>
      <c r="C35" s="2">
        <v>241.43199999999999</v>
      </c>
      <c r="D35">
        <v>12</v>
      </c>
      <c r="E35">
        <f t="shared" si="0"/>
        <v>2.0746221329669092</v>
      </c>
      <c r="F35">
        <v>12</v>
      </c>
      <c r="G35">
        <v>12</v>
      </c>
      <c r="H35">
        <v>2.0746221330000001</v>
      </c>
      <c r="I35">
        <v>2.0116294344000001</v>
      </c>
      <c r="J35" t="s">
        <v>379</v>
      </c>
    </row>
    <row r="36" spans="1:29" x14ac:dyDescent="0.25">
      <c r="A36" s="22">
        <v>42736</v>
      </c>
      <c r="B36" s="22"/>
      <c r="C36" s="2">
        <v>242.839</v>
      </c>
      <c r="D36">
        <v>13</v>
      </c>
      <c r="E36">
        <f t="shared" si="0"/>
        <v>2.5000422090529986</v>
      </c>
      <c r="F36">
        <v>13</v>
      </c>
      <c r="G36">
        <v>13</v>
      </c>
      <c r="H36">
        <v>2.5000422090000001</v>
      </c>
      <c r="I36">
        <v>2.1596788544000001</v>
      </c>
      <c r="J36" t="s">
        <v>380</v>
      </c>
    </row>
    <row r="37" spans="1:29" x14ac:dyDescent="0.25">
      <c r="A37" s="22">
        <v>42767</v>
      </c>
      <c r="B37" s="22"/>
      <c r="C37" s="2">
        <v>243.60300000000001</v>
      </c>
      <c r="D37">
        <v>14</v>
      </c>
      <c r="E37">
        <f t="shared" si="0"/>
        <v>2.7379581714893106</v>
      </c>
      <c r="F37">
        <v>14</v>
      </c>
      <c r="G37">
        <v>14</v>
      </c>
      <c r="H37">
        <v>2.7379581709999998</v>
      </c>
      <c r="I37">
        <v>2.3077282743</v>
      </c>
      <c r="J37" t="s">
        <v>381</v>
      </c>
    </row>
    <row r="38" spans="1:29" x14ac:dyDescent="0.25">
      <c r="A38" s="22">
        <v>42795</v>
      </c>
      <c r="B38" s="22"/>
      <c r="C38" s="2">
        <v>243.80099999999999</v>
      </c>
      <c r="D38">
        <v>15</v>
      </c>
      <c r="E38">
        <f t="shared" si="0"/>
        <v>2.3806124334402696</v>
      </c>
      <c r="F38">
        <v>15</v>
      </c>
      <c r="G38">
        <v>15</v>
      </c>
      <c r="H38">
        <v>2.380612433</v>
      </c>
      <c r="I38">
        <v>2.4557776943</v>
      </c>
      <c r="J38" t="s">
        <v>382</v>
      </c>
    </row>
    <row r="39" spans="1:29" x14ac:dyDescent="0.25">
      <c r="A39" s="22">
        <v>42826</v>
      </c>
      <c r="B39" s="22"/>
      <c r="C39" s="2">
        <v>244.524</v>
      </c>
      <c r="D39">
        <v>16</v>
      </c>
      <c r="E39">
        <f t="shared" si="0"/>
        <v>2.1996898784172956</v>
      </c>
      <c r="F39">
        <v>16</v>
      </c>
      <c r="G39">
        <v>16</v>
      </c>
      <c r="H39">
        <v>2.199689878</v>
      </c>
      <c r="I39">
        <v>2.6038271142</v>
      </c>
      <c r="J39" t="s">
        <v>383</v>
      </c>
    </row>
    <row r="40" spans="1:29" x14ac:dyDescent="0.25">
      <c r="A40" s="22">
        <v>42856</v>
      </c>
      <c r="B40" s="22"/>
      <c r="C40" s="2">
        <v>244.733</v>
      </c>
      <c r="D40">
        <v>17</v>
      </c>
      <c r="E40">
        <f t="shared" si="0"/>
        <v>1.8748777208413598</v>
      </c>
      <c r="F40">
        <v>17</v>
      </c>
      <c r="G40">
        <v>17</v>
      </c>
      <c r="H40">
        <v>1.8748777210000001</v>
      </c>
      <c r="I40">
        <v>1.7318700161</v>
      </c>
      <c r="J40" t="s">
        <v>384</v>
      </c>
    </row>
    <row r="41" spans="1:29" x14ac:dyDescent="0.25">
      <c r="A41" s="22">
        <v>42887</v>
      </c>
      <c r="B41" s="22"/>
      <c r="C41" s="2">
        <v>244.95500000000001</v>
      </c>
      <c r="D41">
        <v>18</v>
      </c>
      <c r="E41">
        <f t="shared" si="0"/>
        <v>1.6334879552564587</v>
      </c>
      <c r="F41">
        <v>18</v>
      </c>
      <c r="G41">
        <v>18</v>
      </c>
      <c r="H41">
        <v>1.6334879550000001</v>
      </c>
      <c r="I41">
        <v>1.7999455945</v>
      </c>
      <c r="J41" t="s">
        <v>385</v>
      </c>
    </row>
    <row r="42" spans="1:29" x14ac:dyDescent="0.25">
      <c r="A42" s="22">
        <v>42917</v>
      </c>
      <c r="B42" s="22"/>
      <c r="C42" s="2">
        <v>244.786</v>
      </c>
      <c r="D42">
        <v>19</v>
      </c>
      <c r="E42">
        <f t="shared" si="0"/>
        <v>1.7279784563724985</v>
      </c>
      <c r="F42">
        <v>19</v>
      </c>
      <c r="G42">
        <v>19</v>
      </c>
      <c r="H42">
        <v>1.727978456</v>
      </c>
      <c r="I42">
        <v>1.868021173</v>
      </c>
      <c r="J42" t="s">
        <v>386</v>
      </c>
    </row>
    <row r="43" spans="1:29" x14ac:dyDescent="0.25">
      <c r="A43" s="22">
        <v>42948</v>
      </c>
      <c r="B43" s="22"/>
      <c r="C43" s="2">
        <v>245.51900000000001</v>
      </c>
      <c r="D43">
        <v>20</v>
      </c>
      <c r="E43">
        <f t="shared" si="0"/>
        <v>1.9389742120581843</v>
      </c>
      <c r="F43">
        <v>20</v>
      </c>
      <c r="G43">
        <v>20</v>
      </c>
      <c r="H43">
        <v>1.938974212</v>
      </c>
      <c r="I43">
        <v>1.9360967514</v>
      </c>
      <c r="J43" t="s">
        <v>387</v>
      </c>
    </row>
    <row r="44" spans="1:29" x14ac:dyDescent="0.25">
      <c r="A44" s="22">
        <v>42979</v>
      </c>
      <c r="B44" s="22"/>
      <c r="C44" s="2">
        <v>246.81899999999999</v>
      </c>
      <c r="D44">
        <v>21</v>
      </c>
      <c r="E44">
        <f t="shared" si="0"/>
        <v>2.2329638650032271</v>
      </c>
      <c r="F44">
        <v>21</v>
      </c>
      <c r="G44">
        <v>21</v>
      </c>
      <c r="H44">
        <v>2.2329638649999999</v>
      </c>
      <c r="I44">
        <v>2.0041723297999998</v>
      </c>
      <c r="J44" t="s">
        <v>388</v>
      </c>
    </row>
    <row r="45" spans="1:29" x14ac:dyDescent="0.25">
      <c r="A45" s="22">
        <v>43009</v>
      </c>
      <c r="B45" s="22"/>
      <c r="C45" s="2">
        <v>246.66300000000001</v>
      </c>
      <c r="D45">
        <v>22</v>
      </c>
      <c r="E45">
        <f t="shared" si="0"/>
        <v>2.0411287019761786</v>
      </c>
      <c r="F45">
        <v>22</v>
      </c>
      <c r="G45">
        <v>22</v>
      </c>
      <c r="H45">
        <v>2.041128702</v>
      </c>
      <c r="I45">
        <v>2.0722479083000001</v>
      </c>
      <c r="J45" t="s">
        <v>389</v>
      </c>
    </row>
    <row r="46" spans="1:29" x14ac:dyDescent="0.25">
      <c r="A46" s="22">
        <v>43040</v>
      </c>
      <c r="B46" s="22"/>
      <c r="C46" s="2">
        <v>246.66900000000001</v>
      </c>
      <c r="D46">
        <v>23</v>
      </c>
      <c r="E46">
        <f t="shared" si="0"/>
        <v>2.2025829386831748</v>
      </c>
      <c r="F46">
        <v>23</v>
      </c>
      <c r="G46">
        <v>23</v>
      </c>
      <c r="H46">
        <v>2.202582939</v>
      </c>
      <c r="I46">
        <v>2.1403234866999998</v>
      </c>
      <c r="J46" t="s">
        <v>390</v>
      </c>
    </row>
    <row r="47" spans="1:29" x14ac:dyDescent="0.25">
      <c r="A47" s="22">
        <v>43070</v>
      </c>
      <c r="B47" s="22"/>
      <c r="C47" s="2">
        <v>246.524</v>
      </c>
      <c r="D47">
        <v>24</v>
      </c>
      <c r="E47">
        <f t="shared" si="0"/>
        <v>2.1090824745684138</v>
      </c>
      <c r="F47">
        <v>24</v>
      </c>
      <c r="G47">
        <v>24</v>
      </c>
      <c r="H47">
        <v>2.1090824750000001</v>
      </c>
      <c r="I47">
        <v>2.2083990652000001</v>
      </c>
      <c r="J47" t="s">
        <v>391</v>
      </c>
    </row>
    <row r="48" spans="1:29" ht="13.8" x14ac:dyDescent="0.25">
      <c r="A48" s="22">
        <v>43101</v>
      </c>
      <c r="B48" s="23">
        <v>1</v>
      </c>
      <c r="C48" s="2">
        <v>247.86699999999999</v>
      </c>
      <c r="D48">
        <v>25</v>
      </c>
      <c r="E48">
        <f t="shared" si="0"/>
        <v>2.0705076202751584</v>
      </c>
      <c r="F48">
        <v>25</v>
      </c>
      <c r="G48">
        <v>25</v>
      </c>
      <c r="H48">
        <v>2.0705076199999999</v>
      </c>
      <c r="I48">
        <v>2.1381231918000001</v>
      </c>
      <c r="J48" t="s">
        <v>392</v>
      </c>
      <c r="V48" s="22">
        <v>43101</v>
      </c>
      <c r="W48">
        <v>1</v>
      </c>
      <c r="X48">
        <v>2.0705076199999999</v>
      </c>
      <c r="Y48">
        <v>1</v>
      </c>
      <c r="Z48">
        <v>1</v>
      </c>
      <c r="AA48">
        <v>2.0705076199999999</v>
      </c>
      <c r="AB48">
        <v>2.2641256846000002</v>
      </c>
      <c r="AC48" t="s">
        <v>313</v>
      </c>
    </row>
    <row r="49" spans="1:29" x14ac:dyDescent="0.25">
      <c r="A49" s="22">
        <v>43132</v>
      </c>
      <c r="B49" s="23">
        <v>2</v>
      </c>
      <c r="C49" s="2">
        <v>248.99100000000001</v>
      </c>
      <c r="D49">
        <v>26</v>
      </c>
      <c r="E49">
        <f t="shared" si="0"/>
        <v>2.2117954212386568</v>
      </c>
      <c r="F49">
        <v>26</v>
      </c>
      <c r="G49">
        <v>26</v>
      </c>
      <c r="H49">
        <v>2.2117954210000002</v>
      </c>
      <c r="I49">
        <v>2.2567313202000001</v>
      </c>
      <c r="J49" t="s">
        <v>393</v>
      </c>
      <c r="V49" s="22">
        <v>43132</v>
      </c>
      <c r="W49">
        <v>2</v>
      </c>
      <c r="X49">
        <v>2.2117954210000002</v>
      </c>
      <c r="Y49">
        <v>2</v>
      </c>
      <c r="Z49">
        <v>2</v>
      </c>
      <c r="AA49">
        <v>2.2117954210000002</v>
      </c>
      <c r="AB49">
        <v>2.3287327445999999</v>
      </c>
      <c r="AC49" t="s">
        <v>639</v>
      </c>
    </row>
    <row r="50" spans="1:29" x14ac:dyDescent="0.25">
      <c r="A50" s="22">
        <v>43160</v>
      </c>
      <c r="B50" s="23">
        <v>3</v>
      </c>
      <c r="C50" s="2">
        <v>249.554</v>
      </c>
      <c r="D50">
        <v>27</v>
      </c>
      <c r="E50">
        <f t="shared" si="0"/>
        <v>2.3597114039729181</v>
      </c>
      <c r="F50">
        <v>27</v>
      </c>
      <c r="G50">
        <v>27</v>
      </c>
      <c r="H50">
        <v>2.359711404</v>
      </c>
      <c r="I50">
        <v>2.3753394486000001</v>
      </c>
      <c r="J50" t="s">
        <v>353</v>
      </c>
      <c r="V50" s="22">
        <v>43160</v>
      </c>
      <c r="W50">
        <v>3</v>
      </c>
      <c r="X50">
        <v>2.359711404</v>
      </c>
      <c r="Y50">
        <v>3</v>
      </c>
      <c r="Z50">
        <v>3</v>
      </c>
      <c r="AA50">
        <v>2.359711404</v>
      </c>
      <c r="AB50">
        <v>2.3933398047000001</v>
      </c>
      <c r="AC50" t="s">
        <v>315</v>
      </c>
    </row>
    <row r="51" spans="1:29" x14ac:dyDescent="0.25">
      <c r="A51" s="22">
        <v>43191</v>
      </c>
      <c r="B51" s="23">
        <v>4</v>
      </c>
      <c r="C51" s="2">
        <v>250.54599999999999</v>
      </c>
      <c r="D51">
        <v>28</v>
      </c>
      <c r="E51">
        <f t="shared" si="0"/>
        <v>2.462743943334802</v>
      </c>
      <c r="F51">
        <v>28</v>
      </c>
      <c r="G51">
        <v>28</v>
      </c>
      <c r="H51">
        <v>2.462743943</v>
      </c>
      <c r="I51">
        <v>2.4939475769000001</v>
      </c>
      <c r="J51" t="s">
        <v>354</v>
      </c>
      <c r="V51" s="22">
        <v>43191</v>
      </c>
      <c r="W51">
        <v>4</v>
      </c>
      <c r="X51">
        <v>2.462743943</v>
      </c>
      <c r="Y51">
        <v>4</v>
      </c>
      <c r="Z51">
        <v>4</v>
      </c>
      <c r="AA51">
        <v>2.462743943</v>
      </c>
      <c r="AB51">
        <v>2.4579468646999998</v>
      </c>
      <c r="AC51" t="s">
        <v>316</v>
      </c>
    </row>
    <row r="52" spans="1:29" x14ac:dyDescent="0.25">
      <c r="A52" s="22">
        <v>43221</v>
      </c>
      <c r="B52" s="23">
        <v>5</v>
      </c>
      <c r="C52" s="2">
        <v>251.58799999999999</v>
      </c>
      <c r="D52">
        <v>29</v>
      </c>
      <c r="E52">
        <f t="shared" si="0"/>
        <v>2.8010117148075615</v>
      </c>
      <c r="F52">
        <v>29</v>
      </c>
      <c r="G52">
        <v>29</v>
      </c>
      <c r="H52">
        <v>2.801011715</v>
      </c>
      <c r="I52">
        <v>2.6125557053000001</v>
      </c>
      <c r="J52" t="s">
        <v>394</v>
      </c>
      <c r="V52" s="22">
        <v>43221</v>
      </c>
      <c r="W52">
        <v>5</v>
      </c>
      <c r="X52">
        <v>2.801011715</v>
      </c>
      <c r="Y52">
        <v>5</v>
      </c>
      <c r="Z52">
        <v>5</v>
      </c>
      <c r="AA52">
        <v>2.801011715</v>
      </c>
      <c r="AB52">
        <v>2.5225539248</v>
      </c>
      <c r="AC52" t="s">
        <v>317</v>
      </c>
    </row>
    <row r="53" spans="1:29" x14ac:dyDescent="0.25">
      <c r="A53" s="22">
        <v>43252</v>
      </c>
      <c r="B53" s="23">
        <v>6</v>
      </c>
      <c r="C53" s="2">
        <v>251.989</v>
      </c>
      <c r="D53">
        <v>30</v>
      </c>
      <c r="E53">
        <f t="shared" si="0"/>
        <v>2.8715478353166874</v>
      </c>
      <c r="F53">
        <v>30</v>
      </c>
      <c r="G53">
        <v>30</v>
      </c>
      <c r="H53">
        <v>2.8715478349999999</v>
      </c>
      <c r="I53">
        <v>2.7311638337000002</v>
      </c>
      <c r="J53" t="s">
        <v>395</v>
      </c>
      <c r="V53" s="22">
        <v>43252</v>
      </c>
      <c r="W53">
        <v>6</v>
      </c>
      <c r="X53">
        <v>2.8715478349999999</v>
      </c>
      <c r="Y53">
        <v>6</v>
      </c>
      <c r="Z53">
        <v>6</v>
      </c>
      <c r="AA53">
        <v>2.8715478349999999</v>
      </c>
      <c r="AB53">
        <v>2.5871609848000001</v>
      </c>
      <c r="AC53" t="s">
        <v>425</v>
      </c>
    </row>
    <row r="54" spans="1:29" x14ac:dyDescent="0.25">
      <c r="A54" s="22">
        <v>43282</v>
      </c>
      <c r="B54" s="23">
        <v>7</v>
      </c>
      <c r="C54" s="2">
        <v>252.006</v>
      </c>
      <c r="D54">
        <v>31</v>
      </c>
      <c r="E54">
        <f t="shared" si="0"/>
        <v>2.9495150866471116</v>
      </c>
      <c r="F54">
        <v>31</v>
      </c>
      <c r="G54">
        <v>31</v>
      </c>
      <c r="H54">
        <v>2.949515087</v>
      </c>
      <c r="I54">
        <v>2.8497719620000002</v>
      </c>
      <c r="J54" t="s">
        <v>396</v>
      </c>
      <c r="V54" s="22">
        <v>43282</v>
      </c>
      <c r="W54">
        <v>7</v>
      </c>
      <c r="X54">
        <v>2.949515087</v>
      </c>
      <c r="Y54">
        <v>7</v>
      </c>
      <c r="Z54">
        <v>7</v>
      </c>
      <c r="AA54">
        <v>2.949515087</v>
      </c>
      <c r="AB54">
        <v>2.6517680448999998</v>
      </c>
      <c r="AC54" t="s">
        <v>319</v>
      </c>
    </row>
    <row r="55" spans="1:29" x14ac:dyDescent="0.25">
      <c r="A55" s="22">
        <v>43313</v>
      </c>
      <c r="B55" s="23">
        <v>8</v>
      </c>
      <c r="C55" s="2">
        <v>252.14599999999999</v>
      </c>
      <c r="D55">
        <v>32</v>
      </c>
      <c r="E55">
        <f t="shared" si="0"/>
        <v>2.6991801041874481</v>
      </c>
      <c r="F55">
        <v>32</v>
      </c>
      <c r="G55">
        <v>32</v>
      </c>
      <c r="H55">
        <v>2.6991801039999999</v>
      </c>
      <c r="I55">
        <v>2.9683800904000002</v>
      </c>
      <c r="J55" t="s">
        <v>358</v>
      </c>
      <c r="V55" s="22">
        <v>43313</v>
      </c>
      <c r="W55">
        <v>8</v>
      </c>
      <c r="X55">
        <v>2.6991801039999999</v>
      </c>
      <c r="Y55">
        <v>8</v>
      </c>
      <c r="Z55">
        <v>8</v>
      </c>
      <c r="AA55">
        <v>2.6991801039999999</v>
      </c>
      <c r="AB55">
        <v>2.7163751049</v>
      </c>
    </row>
    <row r="56" spans="1:29" x14ac:dyDescent="0.25">
      <c r="A56" s="22">
        <v>43344</v>
      </c>
      <c r="B56" s="23">
        <v>9</v>
      </c>
      <c r="C56" s="2">
        <v>252.43899999999999</v>
      </c>
      <c r="D56">
        <v>33</v>
      </c>
      <c r="E56">
        <f t="shared" si="0"/>
        <v>2.27697219419899</v>
      </c>
      <c r="F56">
        <v>33</v>
      </c>
      <c r="G56">
        <v>33</v>
      </c>
      <c r="H56">
        <v>2.2769721939999998</v>
      </c>
      <c r="I56">
        <v>2.2933911937000002</v>
      </c>
      <c r="J56" t="s">
        <v>359</v>
      </c>
      <c r="V56" s="22">
        <v>43344</v>
      </c>
      <c r="W56">
        <v>9</v>
      </c>
      <c r="X56">
        <v>2.2769721939999998</v>
      </c>
      <c r="Y56">
        <v>9</v>
      </c>
      <c r="Z56">
        <v>9</v>
      </c>
      <c r="AA56">
        <v>2.2769721939999998</v>
      </c>
      <c r="AB56">
        <v>2.7809821650000002</v>
      </c>
      <c r="AC56" t="s">
        <v>531</v>
      </c>
    </row>
    <row r="57" spans="1:29" x14ac:dyDescent="0.25">
      <c r="A57" s="22">
        <v>43374</v>
      </c>
      <c r="B57" s="23">
        <v>10</v>
      </c>
      <c r="C57" s="2">
        <v>252.88499999999999</v>
      </c>
      <c r="D57">
        <v>34</v>
      </c>
      <c r="E57">
        <f t="shared" si="0"/>
        <v>2.5224699286070384</v>
      </c>
      <c r="F57">
        <v>34</v>
      </c>
      <c r="G57">
        <v>34</v>
      </c>
      <c r="H57">
        <v>2.5224699290000001</v>
      </c>
      <c r="I57">
        <v>2.2030128143000001</v>
      </c>
      <c r="J57" t="s">
        <v>397</v>
      </c>
      <c r="V57" s="22">
        <v>43374</v>
      </c>
      <c r="W57">
        <v>10</v>
      </c>
      <c r="X57">
        <v>2.5224699290000001</v>
      </c>
      <c r="Y57">
        <v>10</v>
      </c>
      <c r="Z57">
        <v>10</v>
      </c>
      <c r="AA57">
        <v>2.5224699290000001</v>
      </c>
      <c r="AB57">
        <v>2.1645557166999998</v>
      </c>
      <c r="AC57" t="s">
        <v>532</v>
      </c>
    </row>
    <row r="58" spans="1:29" x14ac:dyDescent="0.25">
      <c r="A58" s="22">
        <v>43405</v>
      </c>
      <c r="B58" s="23">
        <v>11</v>
      </c>
      <c r="C58" s="2">
        <v>252.03800000000001</v>
      </c>
      <c r="D58">
        <v>35</v>
      </c>
      <c r="E58">
        <f t="shared" si="0"/>
        <v>2.1766010321523983</v>
      </c>
      <c r="F58">
        <v>35</v>
      </c>
      <c r="G58">
        <v>35</v>
      </c>
      <c r="H58">
        <v>2.1766010320000002</v>
      </c>
      <c r="I58">
        <v>2.1126344347999999</v>
      </c>
      <c r="J58" t="s">
        <v>398</v>
      </c>
      <c r="V58" s="22">
        <v>43405</v>
      </c>
      <c r="W58">
        <v>11</v>
      </c>
      <c r="X58">
        <v>2.1766010320000002</v>
      </c>
      <c r="Y58">
        <v>11</v>
      </c>
      <c r="Z58">
        <v>11</v>
      </c>
      <c r="AA58">
        <v>2.1766010320000002</v>
      </c>
      <c r="AB58">
        <v>2.0950355613</v>
      </c>
      <c r="AC58" t="s">
        <v>533</v>
      </c>
    </row>
    <row r="59" spans="1:29" x14ac:dyDescent="0.25">
      <c r="A59" s="22">
        <v>43435</v>
      </c>
      <c r="B59" s="23">
        <v>12</v>
      </c>
      <c r="C59" s="2">
        <v>251.233</v>
      </c>
      <c r="D59">
        <v>36</v>
      </c>
      <c r="E59">
        <f t="shared" si="0"/>
        <v>1.9101588486313719</v>
      </c>
      <c r="F59">
        <v>36</v>
      </c>
      <c r="G59">
        <v>36</v>
      </c>
      <c r="H59">
        <v>1.9101588490000001</v>
      </c>
      <c r="I59">
        <v>2.0222560554000002</v>
      </c>
      <c r="J59" t="s">
        <v>399</v>
      </c>
      <c r="V59" s="22">
        <v>43435</v>
      </c>
      <c r="W59">
        <v>12</v>
      </c>
      <c r="X59">
        <v>1.9101588490000001</v>
      </c>
      <c r="Y59">
        <v>12</v>
      </c>
      <c r="Z59">
        <v>12</v>
      </c>
      <c r="AA59">
        <v>1.9101588490000001</v>
      </c>
      <c r="AB59">
        <v>2.0255154058999998</v>
      </c>
      <c r="AC59" t="s">
        <v>534</v>
      </c>
    </row>
    <row r="60" spans="1:29" x14ac:dyDescent="0.25">
      <c r="A60" s="22">
        <v>43466</v>
      </c>
      <c r="B60" s="23">
        <v>13</v>
      </c>
      <c r="C60" s="2">
        <v>251.71199999999999</v>
      </c>
      <c r="D60">
        <v>37</v>
      </c>
      <c r="E60">
        <f t="shared" si="0"/>
        <v>1.5512351381991145</v>
      </c>
      <c r="F60">
        <v>37</v>
      </c>
      <c r="G60">
        <v>37</v>
      </c>
      <c r="H60">
        <v>1.551235138</v>
      </c>
      <c r="I60">
        <v>1.9318776759</v>
      </c>
      <c r="J60" t="s">
        <v>363</v>
      </c>
      <c r="V60" s="22">
        <v>43466</v>
      </c>
      <c r="W60">
        <v>13</v>
      </c>
      <c r="X60">
        <v>1.551235138</v>
      </c>
      <c r="Y60">
        <v>13</v>
      </c>
      <c r="Z60">
        <v>13</v>
      </c>
      <c r="AA60">
        <v>1.551235138</v>
      </c>
      <c r="AB60">
        <v>1.9559952505</v>
      </c>
      <c r="AC60" t="s">
        <v>535</v>
      </c>
    </row>
    <row r="61" spans="1:29" x14ac:dyDescent="0.25">
      <c r="A61" s="22">
        <v>43497</v>
      </c>
      <c r="B61" s="23">
        <v>14</v>
      </c>
      <c r="C61" s="2">
        <v>252.77600000000001</v>
      </c>
      <c r="D61">
        <v>38</v>
      </c>
      <c r="E61">
        <f t="shared" si="0"/>
        <v>1.5201352659333054</v>
      </c>
      <c r="F61">
        <v>38</v>
      </c>
      <c r="G61">
        <v>38</v>
      </c>
      <c r="H61">
        <v>1.520135266</v>
      </c>
      <c r="I61">
        <v>1.8414992964000001</v>
      </c>
      <c r="J61" t="s">
        <v>364</v>
      </c>
      <c r="V61" s="22">
        <v>43497</v>
      </c>
      <c r="W61">
        <v>14</v>
      </c>
      <c r="X61">
        <v>1.520135266</v>
      </c>
      <c r="Y61">
        <v>14</v>
      </c>
      <c r="Z61">
        <v>14</v>
      </c>
      <c r="AA61">
        <v>1.520135266</v>
      </c>
      <c r="AB61">
        <v>1.8864750951</v>
      </c>
      <c r="AC61" t="s">
        <v>536</v>
      </c>
    </row>
    <row r="62" spans="1:29" x14ac:dyDescent="0.25">
      <c r="A62" s="22">
        <v>43525</v>
      </c>
      <c r="B62" s="23">
        <v>15</v>
      </c>
      <c r="C62" s="2">
        <v>254.202</v>
      </c>
      <c r="D62">
        <v>39</v>
      </c>
      <c r="E62">
        <f t="shared" si="0"/>
        <v>1.8625227405691738</v>
      </c>
      <c r="F62">
        <v>39</v>
      </c>
      <c r="G62">
        <v>39</v>
      </c>
      <c r="H62">
        <v>1.862522741</v>
      </c>
      <c r="I62">
        <v>1.7511209169999999</v>
      </c>
      <c r="J62" t="s">
        <v>400</v>
      </c>
      <c r="V62" s="22">
        <v>43525</v>
      </c>
      <c r="W62">
        <v>15</v>
      </c>
      <c r="X62">
        <v>1.862522741</v>
      </c>
      <c r="Y62">
        <v>15</v>
      </c>
      <c r="Z62">
        <v>15</v>
      </c>
      <c r="AA62">
        <v>1.862522741</v>
      </c>
      <c r="AB62">
        <v>1.8169549397</v>
      </c>
      <c r="AC62" t="s">
        <v>537</v>
      </c>
    </row>
    <row r="63" spans="1:29" x14ac:dyDescent="0.25">
      <c r="A63" s="22">
        <v>43556</v>
      </c>
      <c r="B63" s="23">
        <v>16</v>
      </c>
      <c r="C63" s="2">
        <v>255.548</v>
      </c>
      <c r="D63">
        <v>40</v>
      </c>
      <c r="E63">
        <f t="shared" si="0"/>
        <v>1.9964397755302459</v>
      </c>
      <c r="F63">
        <v>40</v>
      </c>
      <c r="G63">
        <v>40</v>
      </c>
      <c r="H63">
        <v>1.9964397760000001</v>
      </c>
      <c r="I63">
        <v>1.6607425375</v>
      </c>
      <c r="J63" t="s">
        <v>401</v>
      </c>
      <c r="V63" s="22">
        <v>43556</v>
      </c>
      <c r="W63">
        <v>16</v>
      </c>
      <c r="X63">
        <v>1.9964397760000001</v>
      </c>
      <c r="Y63">
        <v>16</v>
      </c>
      <c r="Z63">
        <v>16</v>
      </c>
      <c r="AA63">
        <v>1.9964397760000001</v>
      </c>
      <c r="AB63">
        <v>1.7474347843</v>
      </c>
      <c r="AC63" t="s">
        <v>538</v>
      </c>
    </row>
    <row r="64" spans="1:29" x14ac:dyDescent="0.25">
      <c r="A64" s="22">
        <v>43586</v>
      </c>
      <c r="B64" s="23">
        <v>17</v>
      </c>
      <c r="C64" s="2">
        <v>256.09199999999998</v>
      </c>
      <c r="D64">
        <v>41</v>
      </c>
      <c r="E64">
        <f t="shared" si="0"/>
        <v>1.7902284687663923</v>
      </c>
      <c r="F64">
        <v>41</v>
      </c>
      <c r="G64">
        <v>41</v>
      </c>
      <c r="H64">
        <v>1.7902284690000001</v>
      </c>
      <c r="I64">
        <v>1.5789347337999999</v>
      </c>
      <c r="J64" t="s">
        <v>402</v>
      </c>
      <c r="V64" s="22">
        <v>43586</v>
      </c>
      <c r="W64">
        <v>17</v>
      </c>
      <c r="X64">
        <v>1.7902284690000001</v>
      </c>
      <c r="Y64">
        <v>17</v>
      </c>
      <c r="Z64">
        <v>17</v>
      </c>
      <c r="AA64">
        <v>1.7902284690000001</v>
      </c>
      <c r="AB64">
        <v>1.6779146289</v>
      </c>
      <c r="AC64" t="s">
        <v>539</v>
      </c>
    </row>
    <row r="65" spans="1:29" x14ac:dyDescent="0.25">
      <c r="A65" s="22">
        <v>43617</v>
      </c>
      <c r="B65" s="23">
        <v>18</v>
      </c>
      <c r="C65" s="2">
        <v>256.14299999999997</v>
      </c>
      <c r="D65">
        <v>42</v>
      </c>
      <c r="E65">
        <f t="shared" si="0"/>
        <v>1.6484846560762445</v>
      </c>
      <c r="F65">
        <v>42</v>
      </c>
      <c r="G65">
        <v>42</v>
      </c>
      <c r="H65">
        <v>1.6484846559999999</v>
      </c>
      <c r="I65">
        <v>1.6643527600000001</v>
      </c>
      <c r="J65" t="s">
        <v>368</v>
      </c>
      <c r="V65" s="22">
        <v>43617</v>
      </c>
      <c r="W65">
        <v>18</v>
      </c>
      <c r="X65">
        <v>1.6484846559999999</v>
      </c>
      <c r="Y65">
        <v>18</v>
      </c>
      <c r="Z65">
        <v>18</v>
      </c>
      <c r="AA65">
        <v>1.6484846559999999</v>
      </c>
      <c r="AB65">
        <v>1.6083944735</v>
      </c>
      <c r="AC65" t="s">
        <v>540</v>
      </c>
    </row>
    <row r="66" spans="1:29" x14ac:dyDescent="0.25">
      <c r="A66" s="22">
        <v>43647</v>
      </c>
      <c r="B66" s="23">
        <v>19</v>
      </c>
      <c r="C66" s="2">
        <v>256.57100000000003</v>
      </c>
      <c r="D66">
        <v>43</v>
      </c>
      <c r="E66">
        <f t="shared" si="0"/>
        <v>1.811464806393509</v>
      </c>
      <c r="F66">
        <v>43</v>
      </c>
      <c r="G66">
        <v>43</v>
      </c>
      <c r="H66">
        <v>1.811464806</v>
      </c>
      <c r="I66">
        <v>1.7497707862</v>
      </c>
      <c r="J66" t="s">
        <v>369</v>
      </c>
      <c r="V66" s="22">
        <v>43647</v>
      </c>
      <c r="W66">
        <v>19</v>
      </c>
      <c r="X66">
        <v>1.811464806</v>
      </c>
      <c r="Y66">
        <v>19</v>
      </c>
      <c r="Z66">
        <v>19</v>
      </c>
      <c r="AA66">
        <v>1.811464806</v>
      </c>
      <c r="AB66">
        <v>1.7878623906</v>
      </c>
      <c r="AC66" t="s">
        <v>541</v>
      </c>
    </row>
    <row r="67" spans="1:29" x14ac:dyDescent="0.25">
      <c r="A67" s="22">
        <v>43678</v>
      </c>
      <c r="B67" s="23">
        <v>20</v>
      </c>
      <c r="C67" s="2">
        <v>256.55799999999999</v>
      </c>
      <c r="D67">
        <v>44</v>
      </c>
      <c r="E67">
        <f t="shared" si="0"/>
        <v>1.7497798894291428</v>
      </c>
      <c r="F67">
        <v>44</v>
      </c>
      <c r="G67">
        <v>44</v>
      </c>
      <c r="H67">
        <v>1.749779889</v>
      </c>
      <c r="I67">
        <v>1.8351888125</v>
      </c>
      <c r="J67" t="s">
        <v>461</v>
      </c>
      <c r="V67" s="22">
        <v>43678</v>
      </c>
      <c r="W67">
        <v>20</v>
      </c>
      <c r="X67">
        <v>1.749779889</v>
      </c>
      <c r="Y67">
        <v>20</v>
      </c>
      <c r="Z67">
        <v>20</v>
      </c>
      <c r="AA67">
        <v>1.749779889</v>
      </c>
      <c r="AB67">
        <v>1.8335015814</v>
      </c>
      <c r="AC67" t="s">
        <v>542</v>
      </c>
    </row>
    <row r="68" spans="1:29" x14ac:dyDescent="0.25">
      <c r="A68" s="22">
        <v>43709</v>
      </c>
      <c r="B68" s="23">
        <v>21</v>
      </c>
      <c r="C68" s="2">
        <v>256.75900000000001</v>
      </c>
      <c r="D68">
        <v>45</v>
      </c>
      <c r="E68">
        <f t="shared" si="0"/>
        <v>1.7113045131695268</v>
      </c>
      <c r="F68">
        <v>45</v>
      </c>
      <c r="G68">
        <v>45</v>
      </c>
      <c r="H68">
        <v>1.711304513</v>
      </c>
      <c r="I68">
        <v>1.9206068386999999</v>
      </c>
      <c r="J68" t="s">
        <v>462</v>
      </c>
      <c r="V68" s="22">
        <v>43709</v>
      </c>
      <c r="W68">
        <v>21</v>
      </c>
      <c r="X68">
        <v>1.711304513</v>
      </c>
      <c r="Y68">
        <v>21</v>
      </c>
      <c r="Z68">
        <v>21</v>
      </c>
      <c r="AA68">
        <v>1.711304513</v>
      </c>
      <c r="AB68">
        <v>1.8791407723</v>
      </c>
      <c r="AC68" t="s">
        <v>543</v>
      </c>
    </row>
    <row r="69" spans="1:29" x14ac:dyDescent="0.25">
      <c r="A69" s="22">
        <v>43739</v>
      </c>
      <c r="B69" s="23">
        <v>22</v>
      </c>
      <c r="C69" s="2">
        <v>257.346</v>
      </c>
      <c r="D69">
        <v>46</v>
      </c>
      <c r="E69">
        <f t="shared" si="0"/>
        <v>1.7640429444213823</v>
      </c>
      <c r="F69">
        <v>46</v>
      </c>
      <c r="G69">
        <v>46</v>
      </c>
      <c r="H69">
        <v>1.7640429440000001</v>
      </c>
      <c r="I69">
        <v>2.0060248649000001</v>
      </c>
      <c r="J69" t="s">
        <v>508</v>
      </c>
      <c r="V69" s="22">
        <v>43739</v>
      </c>
      <c r="W69">
        <v>22</v>
      </c>
      <c r="X69">
        <v>1.7640429440000001</v>
      </c>
      <c r="Y69">
        <v>22</v>
      </c>
      <c r="Z69">
        <v>22</v>
      </c>
      <c r="AA69">
        <v>1.7640429440000001</v>
      </c>
      <c r="AB69">
        <v>1.9247799631</v>
      </c>
      <c r="AC69" t="s">
        <v>444</v>
      </c>
    </row>
    <row r="70" spans="1:29" x14ac:dyDescent="0.25">
      <c r="A70" s="22">
        <v>43770</v>
      </c>
      <c r="B70" s="23">
        <v>23</v>
      </c>
      <c r="C70" s="2">
        <v>257.20800000000003</v>
      </c>
      <c r="D70">
        <v>47</v>
      </c>
      <c r="E70">
        <f t="shared" si="0"/>
        <v>2.0512779818916256</v>
      </c>
      <c r="F70">
        <v>47</v>
      </c>
      <c r="G70">
        <v>47</v>
      </c>
      <c r="H70">
        <v>2.0512779820000002</v>
      </c>
      <c r="I70">
        <v>2.0914428910999998</v>
      </c>
      <c r="J70" t="s">
        <v>463</v>
      </c>
      <c r="V70" s="22">
        <v>43770</v>
      </c>
      <c r="W70">
        <v>23</v>
      </c>
      <c r="X70">
        <v>2.0512779820000002</v>
      </c>
      <c r="Y70">
        <v>23</v>
      </c>
      <c r="Z70">
        <v>23</v>
      </c>
      <c r="AA70">
        <v>2.0512779820000002</v>
      </c>
      <c r="AB70">
        <v>1.9704191539</v>
      </c>
      <c r="AC70" t="s">
        <v>445</v>
      </c>
    </row>
    <row r="71" spans="1:29" x14ac:dyDescent="0.25">
      <c r="A71" s="22">
        <v>43800</v>
      </c>
      <c r="B71" s="23">
        <v>24</v>
      </c>
      <c r="C71" s="2">
        <v>256.97399999999999</v>
      </c>
      <c r="D71">
        <v>48</v>
      </c>
      <c r="E71">
        <f t="shared" si="0"/>
        <v>2.2851297401217137</v>
      </c>
      <c r="F71">
        <v>48</v>
      </c>
      <c r="G71">
        <v>48</v>
      </c>
      <c r="H71">
        <v>2.2851297399999999</v>
      </c>
      <c r="I71">
        <v>2.1768609174</v>
      </c>
      <c r="J71" t="s">
        <v>464</v>
      </c>
      <c r="V71" s="22">
        <v>43800</v>
      </c>
      <c r="W71">
        <v>24</v>
      </c>
      <c r="X71">
        <v>2.2851297399999999</v>
      </c>
      <c r="Y71">
        <v>24</v>
      </c>
      <c r="Z71">
        <v>24</v>
      </c>
      <c r="AA71">
        <v>2.2851297399999999</v>
      </c>
      <c r="AB71">
        <v>2.0160583446999998</v>
      </c>
      <c r="AC71" t="s">
        <v>544</v>
      </c>
    </row>
    <row r="72" spans="1:29" x14ac:dyDescent="0.25">
      <c r="A72" s="22">
        <v>43831</v>
      </c>
      <c r="B72" s="23">
        <v>25</v>
      </c>
      <c r="C72" s="2">
        <v>257.971</v>
      </c>
      <c r="D72">
        <v>49</v>
      </c>
      <c r="E72">
        <f t="shared" si="0"/>
        <v>2.4865719552504508</v>
      </c>
      <c r="F72">
        <v>49</v>
      </c>
      <c r="G72">
        <v>49</v>
      </c>
      <c r="H72">
        <v>2.4865719550000001</v>
      </c>
      <c r="I72">
        <v>2.2622789436000001</v>
      </c>
      <c r="J72" t="s">
        <v>633</v>
      </c>
      <c r="V72" s="22">
        <v>43831</v>
      </c>
      <c r="W72">
        <v>25</v>
      </c>
      <c r="X72">
        <v>2.4865719550000001</v>
      </c>
      <c r="Y72">
        <v>25</v>
      </c>
      <c r="Z72">
        <v>25</v>
      </c>
      <c r="AA72">
        <v>2.4865719550000001</v>
      </c>
      <c r="AB72">
        <v>2.0616975355</v>
      </c>
      <c r="AC72" t="s">
        <v>545</v>
      </c>
    </row>
    <row r="73" spans="1:29" x14ac:dyDescent="0.25">
      <c r="A73" s="22">
        <v>43862</v>
      </c>
      <c r="B73" s="23">
        <v>26</v>
      </c>
      <c r="C73" s="2">
        <v>258.678</v>
      </c>
      <c r="D73">
        <v>50</v>
      </c>
      <c r="E73">
        <f t="shared" si="0"/>
        <v>2.3348735639459388</v>
      </c>
      <c r="F73">
        <v>50</v>
      </c>
      <c r="G73">
        <v>50</v>
      </c>
      <c r="H73">
        <v>2.334873564</v>
      </c>
      <c r="I73">
        <v>2.3476969697999999</v>
      </c>
      <c r="J73" t="s">
        <v>634</v>
      </c>
      <c r="V73" s="22">
        <v>43862</v>
      </c>
      <c r="W73">
        <v>26</v>
      </c>
      <c r="X73">
        <v>2.334873564</v>
      </c>
      <c r="Y73">
        <v>26</v>
      </c>
      <c r="Z73">
        <v>26</v>
      </c>
      <c r="AA73">
        <v>2.334873564</v>
      </c>
      <c r="AB73">
        <v>2.1073367262999998</v>
      </c>
      <c r="AC73" t="s">
        <v>546</v>
      </c>
    </row>
    <row r="74" spans="1:29" x14ac:dyDescent="0.25">
      <c r="A74" s="22">
        <v>43891</v>
      </c>
      <c r="B74" s="23">
        <v>27</v>
      </c>
      <c r="C74" s="2">
        <v>258.11500000000001</v>
      </c>
      <c r="D74">
        <v>51</v>
      </c>
      <c r="E74">
        <f t="shared" si="0"/>
        <v>1.539326991919816</v>
      </c>
      <c r="F74">
        <v>51</v>
      </c>
      <c r="G74">
        <v>51</v>
      </c>
      <c r="H74">
        <v>1.5393269919999999</v>
      </c>
      <c r="I74">
        <v>-0.61609132300000002</v>
      </c>
      <c r="J74" t="s">
        <v>638</v>
      </c>
      <c r="V74" s="22">
        <v>43891</v>
      </c>
      <c r="W74">
        <v>27</v>
      </c>
      <c r="X74">
        <v>1.5393269919999999</v>
      </c>
      <c r="Y74">
        <v>27</v>
      </c>
      <c r="Z74">
        <v>27</v>
      </c>
      <c r="AA74">
        <v>1.5393269919999999</v>
      </c>
      <c r="AB74">
        <v>2.1529759172</v>
      </c>
      <c r="AC74" t="s">
        <v>449</v>
      </c>
    </row>
    <row r="75" spans="1:29" x14ac:dyDescent="0.25">
      <c r="A75" s="22">
        <v>43922</v>
      </c>
      <c r="B75" s="23">
        <v>28</v>
      </c>
      <c r="C75" s="2">
        <v>256.38900000000001</v>
      </c>
      <c r="D75">
        <v>52</v>
      </c>
      <c r="E75">
        <f t="shared" si="0"/>
        <v>0.32909668633681666</v>
      </c>
      <c r="F75">
        <v>52</v>
      </c>
      <c r="G75">
        <v>52</v>
      </c>
      <c r="H75">
        <v>0.32909668600000003</v>
      </c>
      <c r="I75">
        <v>-0.2650655422</v>
      </c>
      <c r="J75" t="s">
        <v>635</v>
      </c>
      <c r="V75" s="22">
        <v>43922</v>
      </c>
      <c r="W75">
        <v>28</v>
      </c>
      <c r="X75">
        <v>0.32909668600000003</v>
      </c>
      <c r="Y75">
        <v>28</v>
      </c>
      <c r="Z75">
        <v>28</v>
      </c>
      <c r="AA75">
        <v>0.32909668600000003</v>
      </c>
      <c r="AB75">
        <v>0.30069542269999999</v>
      </c>
      <c r="AC75" t="s">
        <v>450</v>
      </c>
    </row>
    <row r="76" spans="1:29" x14ac:dyDescent="0.25">
      <c r="A76" s="22">
        <v>43952</v>
      </c>
      <c r="B76" s="23">
        <v>29</v>
      </c>
      <c r="C76" s="2">
        <v>256.39400000000001</v>
      </c>
      <c r="D76">
        <v>53</v>
      </c>
      <c r="E76">
        <f t="shared" si="0"/>
        <v>0.1179263702107137</v>
      </c>
      <c r="F76">
        <v>53</v>
      </c>
      <c r="G76">
        <v>53</v>
      </c>
      <c r="H76">
        <v>0.11792637</v>
      </c>
      <c r="I76">
        <v>8.5960238600000002E-2</v>
      </c>
      <c r="J76" t="s">
        <v>636</v>
      </c>
      <c r="V76" s="22">
        <v>43952</v>
      </c>
      <c r="W76">
        <v>29</v>
      </c>
      <c r="X76">
        <v>0.11792637</v>
      </c>
      <c r="Y76">
        <v>29</v>
      </c>
      <c r="Z76">
        <v>29</v>
      </c>
      <c r="AA76">
        <v>0.11792637</v>
      </c>
      <c r="AB76">
        <v>0.46078357440000001</v>
      </c>
      <c r="AC76" t="s">
        <v>547</v>
      </c>
    </row>
    <row r="77" spans="1:29" x14ac:dyDescent="0.25">
      <c r="A77" s="22">
        <v>43983</v>
      </c>
      <c r="B77" s="23">
        <v>30</v>
      </c>
      <c r="C77" s="2">
        <v>257.79700000000003</v>
      </c>
      <c r="D77">
        <v>54</v>
      </c>
      <c r="E77">
        <f t="shared" si="0"/>
        <v>0.64573304755548788</v>
      </c>
      <c r="F77">
        <v>54</v>
      </c>
      <c r="G77">
        <v>54</v>
      </c>
      <c r="H77">
        <v>0.64573304799999998</v>
      </c>
      <c r="I77">
        <v>0.43698601939999998</v>
      </c>
      <c r="V77" s="22">
        <v>43983</v>
      </c>
      <c r="W77">
        <v>30</v>
      </c>
      <c r="X77">
        <v>0.64573304799999998</v>
      </c>
      <c r="Y77">
        <v>30</v>
      </c>
      <c r="Z77">
        <v>30</v>
      </c>
      <c r="AA77">
        <v>0.64573304799999998</v>
      </c>
      <c r="AB77">
        <v>0.62087172619999997</v>
      </c>
      <c r="AC77" t="s">
        <v>548</v>
      </c>
    </row>
    <row r="78" spans="1:29" x14ac:dyDescent="0.25">
      <c r="A78" s="22">
        <v>44013</v>
      </c>
      <c r="B78" s="23">
        <v>31</v>
      </c>
      <c r="C78" s="2">
        <v>259.101</v>
      </c>
      <c r="D78">
        <v>55</v>
      </c>
      <c r="E78">
        <f t="shared" si="0"/>
        <v>0.98608182530370636</v>
      </c>
      <c r="F78">
        <v>55</v>
      </c>
      <c r="G78">
        <v>55</v>
      </c>
      <c r="H78">
        <v>0.98608182499999997</v>
      </c>
      <c r="I78">
        <v>0.78801180029999995</v>
      </c>
      <c r="J78" t="s">
        <v>405</v>
      </c>
      <c r="V78" s="22">
        <v>44013</v>
      </c>
      <c r="W78">
        <v>31</v>
      </c>
      <c r="X78">
        <v>0.98608182499999997</v>
      </c>
      <c r="Y78">
        <v>31</v>
      </c>
      <c r="Z78">
        <v>31</v>
      </c>
      <c r="AA78">
        <v>0.98608182499999997</v>
      </c>
      <c r="AB78">
        <v>0.78095987789999999</v>
      </c>
      <c r="AC78" t="s">
        <v>549</v>
      </c>
    </row>
    <row r="79" spans="1:29" x14ac:dyDescent="0.25">
      <c r="A79" s="22">
        <v>44044</v>
      </c>
      <c r="B79" s="23">
        <v>32</v>
      </c>
      <c r="C79" s="2">
        <v>259.91800000000001</v>
      </c>
      <c r="D79">
        <v>56</v>
      </c>
      <c r="E79">
        <f t="shared" si="0"/>
        <v>1.3096453823307064</v>
      </c>
      <c r="F79">
        <v>56</v>
      </c>
      <c r="G79">
        <v>56</v>
      </c>
      <c r="H79">
        <v>1.309645382</v>
      </c>
      <c r="I79">
        <v>1.1390375811</v>
      </c>
      <c r="J79" t="s">
        <v>407</v>
      </c>
      <c r="K79" t="s">
        <v>408</v>
      </c>
      <c r="L79" t="s">
        <v>409</v>
      </c>
      <c r="M79" t="s">
        <v>410</v>
      </c>
      <c r="V79" s="22">
        <v>44044</v>
      </c>
      <c r="W79">
        <v>32</v>
      </c>
      <c r="X79">
        <v>1.309645382</v>
      </c>
      <c r="Y79">
        <v>32</v>
      </c>
      <c r="Z79">
        <v>32</v>
      </c>
      <c r="AA79">
        <v>1.309645382</v>
      </c>
      <c r="AB79">
        <v>0.9410480296</v>
      </c>
      <c r="AC79" t="s">
        <v>454</v>
      </c>
    </row>
    <row r="80" spans="1:29" x14ac:dyDescent="0.25">
      <c r="A80" s="22">
        <v>44075</v>
      </c>
      <c r="B80" s="23">
        <v>33</v>
      </c>
      <c r="C80" s="2">
        <v>260.27999999999997</v>
      </c>
      <c r="D80">
        <v>57</v>
      </c>
      <c r="E80">
        <f t="shared" si="0"/>
        <v>1.3713248610564608</v>
      </c>
      <c r="F80">
        <v>57</v>
      </c>
      <c r="G80">
        <v>57</v>
      </c>
      <c r="H80">
        <v>1.371324861</v>
      </c>
      <c r="I80">
        <v>1.4900633619000001</v>
      </c>
      <c r="J80" t="s">
        <v>411</v>
      </c>
      <c r="K80">
        <v>17</v>
      </c>
      <c r="L80">
        <v>500.00527329869999</v>
      </c>
      <c r="M80">
        <v>29.412074899899999</v>
      </c>
      <c r="V80" s="22">
        <v>44075</v>
      </c>
      <c r="W80">
        <v>33</v>
      </c>
      <c r="X80">
        <v>1.371324861</v>
      </c>
      <c r="Y80">
        <v>33</v>
      </c>
      <c r="Z80">
        <v>33</v>
      </c>
      <c r="AA80">
        <v>1.371324861</v>
      </c>
      <c r="AB80">
        <v>1.1011361814</v>
      </c>
      <c r="AC80" t="s">
        <v>455</v>
      </c>
    </row>
    <row r="81" spans="1:29" x14ac:dyDescent="0.25">
      <c r="A81" s="22">
        <v>44105</v>
      </c>
      <c r="B81" s="23">
        <v>34</v>
      </c>
      <c r="C81" s="2">
        <v>260.38799999999998</v>
      </c>
      <c r="D81">
        <v>58</v>
      </c>
      <c r="E81">
        <f t="shared" si="0"/>
        <v>1.1820661677274849</v>
      </c>
      <c r="F81">
        <v>58</v>
      </c>
      <c r="G81">
        <v>58</v>
      </c>
      <c r="H81">
        <v>1.182066168</v>
      </c>
      <c r="I81">
        <v>1.8410891427</v>
      </c>
      <c r="J81" t="s">
        <v>412</v>
      </c>
      <c r="K81">
        <v>81</v>
      </c>
      <c r="L81">
        <v>19.288620980000001</v>
      </c>
      <c r="M81">
        <v>0.23813112319999999</v>
      </c>
      <c r="V81" s="22">
        <v>44105</v>
      </c>
      <c r="W81">
        <v>34</v>
      </c>
      <c r="X81">
        <v>1.182066168</v>
      </c>
      <c r="Y81">
        <v>34</v>
      </c>
      <c r="Z81">
        <v>34</v>
      </c>
      <c r="AA81">
        <v>1.182066168</v>
      </c>
      <c r="AB81">
        <v>1.2612243330999999</v>
      </c>
      <c r="AC81" t="s">
        <v>550</v>
      </c>
    </row>
    <row r="82" spans="1:29" x14ac:dyDescent="0.25">
      <c r="A82" s="22">
        <v>44136</v>
      </c>
      <c r="B82" s="23">
        <v>35</v>
      </c>
      <c r="C82" s="2">
        <v>260.22899999999998</v>
      </c>
      <c r="D82">
        <v>59</v>
      </c>
      <c r="E82">
        <f t="shared" si="0"/>
        <v>1.1745357842679691</v>
      </c>
      <c r="F82">
        <v>59</v>
      </c>
      <c r="G82">
        <v>59</v>
      </c>
      <c r="H82">
        <v>1.1745357839999999</v>
      </c>
      <c r="I82">
        <v>2.1921149235000001</v>
      </c>
      <c r="J82" t="s">
        <v>413</v>
      </c>
      <c r="K82">
        <v>98</v>
      </c>
      <c r="L82">
        <v>519.29389427870001</v>
      </c>
      <c r="V82" s="22">
        <v>44136</v>
      </c>
      <c r="W82">
        <v>35</v>
      </c>
      <c r="X82">
        <v>1.1745357839999999</v>
      </c>
      <c r="Y82">
        <v>35</v>
      </c>
      <c r="Z82">
        <v>35</v>
      </c>
      <c r="AA82">
        <v>1.1745357839999999</v>
      </c>
      <c r="AB82">
        <v>1.4213124849000001</v>
      </c>
      <c r="AC82" t="s">
        <v>551</v>
      </c>
    </row>
    <row r="83" spans="1:29" x14ac:dyDescent="0.25">
      <c r="A83" s="22">
        <v>44166</v>
      </c>
      <c r="B83" s="23">
        <v>36</v>
      </c>
      <c r="C83" s="2">
        <v>260.47399999999999</v>
      </c>
      <c r="D83">
        <v>60</v>
      </c>
      <c r="E83">
        <f t="shared" si="0"/>
        <v>1.3620054947193101</v>
      </c>
      <c r="F83">
        <v>60</v>
      </c>
      <c r="G83">
        <v>60</v>
      </c>
      <c r="H83">
        <v>1.362005495</v>
      </c>
      <c r="I83">
        <v>2.5431407042999998</v>
      </c>
      <c r="J83" t="s">
        <v>637</v>
      </c>
      <c r="V83" s="22">
        <v>44166</v>
      </c>
      <c r="W83">
        <v>36</v>
      </c>
      <c r="X83">
        <v>1.362005495</v>
      </c>
      <c r="Y83">
        <v>36</v>
      </c>
      <c r="Z83">
        <v>36</v>
      </c>
      <c r="AA83">
        <v>1.362005495</v>
      </c>
      <c r="AB83">
        <v>1.5814006366</v>
      </c>
      <c r="AC83" t="s">
        <v>552</v>
      </c>
    </row>
    <row r="84" spans="1:29" x14ac:dyDescent="0.25">
      <c r="A84" s="22">
        <v>44197</v>
      </c>
      <c r="B84" s="23">
        <v>37</v>
      </c>
      <c r="C84" s="2">
        <v>261.58199999999999</v>
      </c>
      <c r="D84">
        <v>61</v>
      </c>
      <c r="E84">
        <f t="shared" si="0"/>
        <v>1.399769741560094</v>
      </c>
      <c r="F84">
        <v>61</v>
      </c>
      <c r="G84">
        <v>61</v>
      </c>
      <c r="H84">
        <v>1.3997697419999999</v>
      </c>
      <c r="I84">
        <v>2.8941664852</v>
      </c>
      <c r="V84" s="22">
        <v>44197</v>
      </c>
      <c r="W84">
        <v>37</v>
      </c>
      <c r="X84">
        <v>1.3997697419999999</v>
      </c>
      <c r="Y84">
        <v>37</v>
      </c>
      <c r="Z84">
        <v>37</v>
      </c>
      <c r="AA84">
        <v>1.3997697419999999</v>
      </c>
      <c r="AB84">
        <v>1.7414887883000001</v>
      </c>
      <c r="AC84" t="s">
        <v>459</v>
      </c>
    </row>
    <row r="85" spans="1:29" x14ac:dyDescent="0.25">
      <c r="A85" s="22">
        <v>44228</v>
      </c>
      <c r="B85" s="23">
        <v>38</v>
      </c>
      <c r="C85" s="2">
        <v>263.01400000000001</v>
      </c>
      <c r="D85">
        <v>62</v>
      </c>
      <c r="E85">
        <f t="shared" si="0"/>
        <v>1.6762152173745015</v>
      </c>
      <c r="F85">
        <v>62</v>
      </c>
      <c r="G85">
        <v>62</v>
      </c>
      <c r="H85">
        <v>1.676215217</v>
      </c>
      <c r="I85">
        <v>3.2451922660000001</v>
      </c>
      <c r="L85">
        <f>1-(L81/L82)</f>
        <v>0.96285606052273742</v>
      </c>
      <c r="V85" s="22">
        <v>44228</v>
      </c>
      <c r="W85">
        <v>38</v>
      </c>
      <c r="X85">
        <v>1.676215217</v>
      </c>
      <c r="Y85">
        <v>38</v>
      </c>
      <c r="Z85">
        <v>38</v>
      </c>
      <c r="AA85">
        <v>1.676215217</v>
      </c>
      <c r="AB85">
        <v>1.9015769401</v>
      </c>
      <c r="AC85" t="s">
        <v>460</v>
      </c>
    </row>
    <row r="86" spans="1:29" x14ac:dyDescent="0.25">
      <c r="A86" s="22">
        <v>44256</v>
      </c>
      <c r="B86" s="23">
        <v>39</v>
      </c>
      <c r="C86" s="2">
        <v>264.87700000000001</v>
      </c>
      <c r="D86">
        <v>63</v>
      </c>
      <c r="E86">
        <f t="shared" si="0"/>
        <v>2.6197625089591847</v>
      </c>
      <c r="F86">
        <v>63</v>
      </c>
      <c r="G86">
        <v>63</v>
      </c>
      <c r="H86">
        <v>2.6197625090000001</v>
      </c>
      <c r="I86">
        <v>3.5962180467999998</v>
      </c>
      <c r="V86" s="22">
        <v>44256</v>
      </c>
      <c r="W86">
        <v>39</v>
      </c>
      <c r="X86">
        <v>2.6197625090000001</v>
      </c>
      <c r="Y86">
        <v>39</v>
      </c>
      <c r="Z86">
        <v>39</v>
      </c>
      <c r="AA86">
        <v>2.6197625090000001</v>
      </c>
      <c r="AB86">
        <v>2.0616650918000001</v>
      </c>
      <c r="AC86" t="s">
        <v>640</v>
      </c>
    </row>
    <row r="87" spans="1:29" x14ac:dyDescent="0.25">
      <c r="A87" s="22">
        <v>44287</v>
      </c>
      <c r="B87" s="23">
        <v>40</v>
      </c>
      <c r="C87" s="2">
        <v>267.05399999999997</v>
      </c>
      <c r="D87">
        <v>64</v>
      </c>
      <c r="E87">
        <f t="shared" si="0"/>
        <v>4.159694838702114</v>
      </c>
      <c r="F87">
        <v>64</v>
      </c>
      <c r="G87">
        <v>64</v>
      </c>
      <c r="H87">
        <v>4.1596948390000001</v>
      </c>
      <c r="I87">
        <v>3.9472438275999999</v>
      </c>
      <c r="V87" s="22">
        <v>44287</v>
      </c>
      <c r="W87">
        <v>40</v>
      </c>
      <c r="X87">
        <v>4.1596948390000001</v>
      </c>
      <c r="Y87">
        <v>40</v>
      </c>
      <c r="Z87">
        <v>40</v>
      </c>
      <c r="AA87">
        <v>4.1596948390000001</v>
      </c>
      <c r="AB87">
        <v>4.3008498952999998</v>
      </c>
      <c r="AC87" t="s">
        <v>641</v>
      </c>
    </row>
    <row r="88" spans="1:29" x14ac:dyDescent="0.25">
      <c r="A88" s="22">
        <v>44317</v>
      </c>
      <c r="B88" s="23">
        <v>41</v>
      </c>
      <c r="C88" s="2">
        <v>269.19499999999999</v>
      </c>
      <c r="D88">
        <v>65</v>
      </c>
      <c r="E88">
        <f t="shared" si="0"/>
        <v>4.9927065375944784</v>
      </c>
      <c r="F88">
        <v>65</v>
      </c>
      <c r="G88">
        <v>65</v>
      </c>
      <c r="H88">
        <v>4.9927065380000002</v>
      </c>
      <c r="I88">
        <v>4.2982696084000001</v>
      </c>
      <c r="V88" s="22">
        <v>44317</v>
      </c>
      <c r="W88">
        <v>41</v>
      </c>
      <c r="X88">
        <v>4.9927065380000002</v>
      </c>
      <c r="Y88">
        <v>41</v>
      </c>
      <c r="Z88">
        <v>41</v>
      </c>
      <c r="AA88">
        <v>4.9927065380000002</v>
      </c>
      <c r="AB88">
        <v>4.6427428989999999</v>
      </c>
      <c r="AC88" t="s">
        <v>642</v>
      </c>
    </row>
    <row r="89" spans="1:29" x14ac:dyDescent="0.25">
      <c r="A89" s="22">
        <v>44348</v>
      </c>
      <c r="B89" s="23">
        <v>42</v>
      </c>
      <c r="C89" s="2">
        <v>271.69600000000003</v>
      </c>
      <c r="D89">
        <v>66</v>
      </c>
      <c r="E89">
        <f t="shared" ref="E89:E122" si="1">100*(C89-C77)/C77</f>
        <v>5.3914514133213345</v>
      </c>
      <c r="F89">
        <v>66</v>
      </c>
      <c r="G89">
        <v>66</v>
      </c>
      <c r="H89">
        <v>5.3914514130000004</v>
      </c>
      <c r="I89">
        <v>4.6492953891999997</v>
      </c>
      <c r="V89" s="22">
        <v>44348</v>
      </c>
      <c r="W89">
        <v>42</v>
      </c>
      <c r="X89">
        <v>5.3914514130000004</v>
      </c>
      <c r="Y89">
        <v>42</v>
      </c>
      <c r="Z89">
        <v>42</v>
      </c>
      <c r="AA89">
        <v>5.3914514130000004</v>
      </c>
      <c r="AB89">
        <v>4.9846359027</v>
      </c>
      <c r="AC89" t="s">
        <v>635</v>
      </c>
    </row>
    <row r="90" spans="1:29" x14ac:dyDescent="0.25">
      <c r="A90" s="22">
        <v>44378</v>
      </c>
      <c r="B90" s="23">
        <v>43</v>
      </c>
      <c r="C90" s="2">
        <v>273.00299999999999</v>
      </c>
      <c r="D90">
        <v>67</v>
      </c>
      <c r="E90">
        <f t="shared" si="1"/>
        <v>5.3654752393854084</v>
      </c>
      <c r="F90">
        <v>67</v>
      </c>
      <c r="G90">
        <v>67</v>
      </c>
      <c r="H90">
        <v>5.3654752390000002</v>
      </c>
      <c r="I90">
        <v>5.0003211700000003</v>
      </c>
      <c r="V90" s="22">
        <v>44378</v>
      </c>
      <c r="W90">
        <v>43</v>
      </c>
      <c r="X90">
        <v>5.3654752390000002</v>
      </c>
      <c r="Y90">
        <v>43</v>
      </c>
      <c r="Z90">
        <v>43</v>
      </c>
      <c r="AA90">
        <v>5.3654752390000002</v>
      </c>
      <c r="AB90">
        <v>5.3265289064000001</v>
      </c>
      <c r="AC90" t="s">
        <v>636</v>
      </c>
    </row>
    <row r="91" spans="1:29" x14ac:dyDescent="0.25">
      <c r="A91" s="22">
        <v>44409</v>
      </c>
      <c r="B91" s="23">
        <v>44</v>
      </c>
      <c r="C91" s="2">
        <v>273.56700000000001</v>
      </c>
      <c r="D91">
        <v>68</v>
      </c>
      <c r="E91">
        <f t="shared" si="1"/>
        <v>5.2512715548749993</v>
      </c>
      <c r="F91">
        <v>68</v>
      </c>
      <c r="G91">
        <v>68</v>
      </c>
      <c r="H91">
        <v>5.2512715549999998</v>
      </c>
      <c r="I91">
        <v>5.3513469509</v>
      </c>
      <c r="V91" s="22">
        <v>44409</v>
      </c>
      <c r="W91">
        <v>44</v>
      </c>
      <c r="X91">
        <v>5.2512715549999998</v>
      </c>
      <c r="Y91">
        <v>44</v>
      </c>
      <c r="Z91">
        <v>44</v>
      </c>
      <c r="AA91">
        <v>5.2512715549999998</v>
      </c>
      <c r="AB91">
        <v>5.6684219101000002</v>
      </c>
    </row>
    <row r="92" spans="1:29" x14ac:dyDescent="0.25">
      <c r="A92" s="22">
        <v>44440</v>
      </c>
      <c r="B92" s="23">
        <v>45</v>
      </c>
      <c r="C92" s="2">
        <v>274.31</v>
      </c>
      <c r="D92">
        <v>69</v>
      </c>
      <c r="E92">
        <f t="shared" si="1"/>
        <v>5.3903488550791572</v>
      </c>
      <c r="F92">
        <v>69</v>
      </c>
      <c r="G92">
        <v>69</v>
      </c>
      <c r="H92">
        <v>5.3903488550000001</v>
      </c>
      <c r="I92">
        <v>5.7023727316999997</v>
      </c>
      <c r="V92" s="22">
        <v>44440</v>
      </c>
      <c r="W92">
        <v>45</v>
      </c>
      <c r="X92">
        <v>5.3903488550000001</v>
      </c>
      <c r="Y92">
        <v>45</v>
      </c>
      <c r="Z92">
        <v>45</v>
      </c>
      <c r="AA92">
        <v>5.3903488550000001</v>
      </c>
      <c r="AB92">
        <v>6.0103149138000003</v>
      </c>
    </row>
    <row r="93" spans="1:29" x14ac:dyDescent="0.25">
      <c r="A93" s="22">
        <v>44470</v>
      </c>
      <c r="B93" s="23">
        <v>46</v>
      </c>
      <c r="C93" s="2">
        <v>276.589</v>
      </c>
      <c r="D93">
        <v>70</v>
      </c>
      <c r="E93">
        <f t="shared" si="1"/>
        <v>6.221868903328887</v>
      </c>
      <c r="F93">
        <v>70</v>
      </c>
      <c r="G93">
        <v>70</v>
      </c>
      <c r="H93">
        <v>6.2218689029999998</v>
      </c>
      <c r="I93">
        <v>6.0533985125000003</v>
      </c>
      <c r="V93" s="22">
        <v>44470</v>
      </c>
      <c r="W93">
        <v>46</v>
      </c>
      <c r="X93">
        <v>6.2218689029999998</v>
      </c>
      <c r="Y93">
        <v>46</v>
      </c>
      <c r="Z93">
        <v>46</v>
      </c>
      <c r="AA93">
        <v>6.2218689029999998</v>
      </c>
      <c r="AB93">
        <v>6.3522079176000004</v>
      </c>
    </row>
    <row r="94" spans="1:29" x14ac:dyDescent="0.25">
      <c r="A94" s="22">
        <v>44501</v>
      </c>
      <c r="B94" s="23">
        <v>47</v>
      </c>
      <c r="C94" s="2">
        <v>277.94799999999998</v>
      </c>
      <c r="D94">
        <v>71</v>
      </c>
      <c r="E94">
        <f t="shared" si="1"/>
        <v>6.8090028398064764</v>
      </c>
      <c r="F94">
        <v>71</v>
      </c>
      <c r="G94">
        <v>71</v>
      </c>
      <c r="H94">
        <v>6.8090028399999998</v>
      </c>
      <c r="I94">
        <v>6.4044242933</v>
      </c>
      <c r="V94" s="22">
        <v>44501</v>
      </c>
      <c r="W94">
        <v>47</v>
      </c>
      <c r="X94">
        <v>6.8090028399999998</v>
      </c>
      <c r="Y94">
        <v>47</v>
      </c>
      <c r="Z94">
        <v>47</v>
      </c>
      <c r="AA94">
        <v>6.8090028399999998</v>
      </c>
      <c r="AB94">
        <v>6.6941009212999996</v>
      </c>
    </row>
    <row r="95" spans="1:29" x14ac:dyDescent="0.25">
      <c r="A95" s="22">
        <v>44531</v>
      </c>
      <c r="B95" s="23">
        <v>48</v>
      </c>
      <c r="C95" s="2">
        <v>278.80200000000002</v>
      </c>
      <c r="D95">
        <v>72</v>
      </c>
      <c r="E95">
        <f t="shared" si="1"/>
        <v>7.0364028655451341</v>
      </c>
      <c r="F95">
        <v>72</v>
      </c>
      <c r="G95">
        <v>72</v>
      </c>
      <c r="H95">
        <v>7.0364028660000004</v>
      </c>
      <c r="I95">
        <v>6.7554500740999996</v>
      </c>
      <c r="V95" s="22">
        <v>44531</v>
      </c>
      <c r="W95">
        <v>48</v>
      </c>
      <c r="X95">
        <v>7.0364028660000004</v>
      </c>
      <c r="Y95">
        <v>48</v>
      </c>
      <c r="Z95">
        <v>48</v>
      </c>
      <c r="AA95">
        <v>7.0364028660000004</v>
      </c>
      <c r="AB95">
        <v>7.0359939249999996</v>
      </c>
    </row>
    <row r="96" spans="1:29" x14ac:dyDescent="0.25">
      <c r="A96" s="22">
        <v>44562</v>
      </c>
      <c r="B96" s="23">
        <v>49</v>
      </c>
      <c r="C96" s="2">
        <v>281.14800000000002</v>
      </c>
      <c r="D96">
        <v>73</v>
      </c>
      <c r="E96">
        <f t="shared" si="1"/>
        <v>7.4798724682891145</v>
      </c>
      <c r="F96">
        <v>73</v>
      </c>
      <c r="G96">
        <v>73</v>
      </c>
      <c r="H96">
        <v>7.4798724679999999</v>
      </c>
      <c r="I96">
        <v>7.1064758549000002</v>
      </c>
      <c r="V96" s="22">
        <v>44562</v>
      </c>
      <c r="W96">
        <v>49</v>
      </c>
      <c r="X96">
        <v>7.4798724679999999</v>
      </c>
      <c r="Y96">
        <v>49</v>
      </c>
      <c r="Z96">
        <v>49</v>
      </c>
      <c r="AA96">
        <v>7.4798724679999999</v>
      </c>
      <c r="AB96">
        <v>7.3778869286999997</v>
      </c>
    </row>
    <row r="97" spans="1:28" x14ac:dyDescent="0.25">
      <c r="A97" s="22">
        <v>44593</v>
      </c>
      <c r="B97" s="23">
        <v>50</v>
      </c>
      <c r="C97" s="2">
        <v>283.71600000000001</v>
      </c>
      <c r="D97">
        <v>74</v>
      </c>
      <c r="E97">
        <f t="shared" si="1"/>
        <v>7.8710638977392833</v>
      </c>
      <c r="F97">
        <v>74</v>
      </c>
      <c r="G97">
        <v>74</v>
      </c>
      <c r="H97">
        <v>7.8710638980000001</v>
      </c>
      <c r="I97">
        <v>7.4575016357999999</v>
      </c>
      <c r="V97" s="22">
        <v>44593</v>
      </c>
      <c r="W97">
        <v>50</v>
      </c>
      <c r="X97">
        <v>7.8710638980000001</v>
      </c>
      <c r="Y97">
        <v>50</v>
      </c>
      <c r="Z97">
        <v>50</v>
      </c>
      <c r="AA97">
        <v>7.8710638980000001</v>
      </c>
      <c r="AB97">
        <v>7.7197799323999998</v>
      </c>
    </row>
    <row r="98" spans="1:28" x14ac:dyDescent="0.25">
      <c r="A98" s="22">
        <v>44621</v>
      </c>
      <c r="B98" s="23">
        <v>51</v>
      </c>
      <c r="C98" s="2">
        <v>287.50400000000002</v>
      </c>
      <c r="D98">
        <v>75</v>
      </c>
      <c r="E98">
        <f t="shared" si="1"/>
        <v>8.542455554842439</v>
      </c>
      <c r="F98">
        <v>75</v>
      </c>
      <c r="G98">
        <v>75</v>
      </c>
      <c r="H98">
        <v>8.5424555550000001</v>
      </c>
      <c r="I98">
        <v>7.8085274165999996</v>
      </c>
      <c r="V98" s="22">
        <v>44621</v>
      </c>
      <c r="W98">
        <v>51</v>
      </c>
      <c r="X98">
        <v>8.5424555550000001</v>
      </c>
      <c r="Y98">
        <v>51</v>
      </c>
      <c r="Z98">
        <v>51</v>
      </c>
      <c r="AA98">
        <v>8.5424555550000001</v>
      </c>
      <c r="AB98">
        <v>8.0616729361000008</v>
      </c>
    </row>
    <row r="99" spans="1:28" x14ac:dyDescent="0.25">
      <c r="A99" s="22">
        <v>44652</v>
      </c>
      <c r="B99" s="23">
        <v>52</v>
      </c>
      <c r="C99" s="2">
        <v>289.10899999999998</v>
      </c>
      <c r="D99">
        <v>76</v>
      </c>
      <c r="E99">
        <f t="shared" si="1"/>
        <v>8.2586293408823721</v>
      </c>
      <c r="F99">
        <v>76</v>
      </c>
      <c r="G99">
        <v>76</v>
      </c>
      <c r="H99">
        <v>8.2586293410000007</v>
      </c>
      <c r="I99">
        <v>8.1595531973999993</v>
      </c>
      <c r="V99" s="22">
        <v>44652</v>
      </c>
      <c r="W99">
        <v>52</v>
      </c>
      <c r="X99">
        <v>8.2586293410000007</v>
      </c>
      <c r="Y99">
        <v>52</v>
      </c>
      <c r="Z99">
        <v>52</v>
      </c>
      <c r="AA99">
        <v>8.2586293410000007</v>
      </c>
      <c r="AB99">
        <v>8.4035659398</v>
      </c>
    </row>
    <row r="100" spans="1:28" x14ac:dyDescent="0.25">
      <c r="A100" s="22">
        <v>44682</v>
      </c>
      <c r="B100" s="23">
        <v>53</v>
      </c>
      <c r="C100" s="2">
        <v>292.29599999999999</v>
      </c>
      <c r="D100">
        <v>77</v>
      </c>
      <c r="E100">
        <f t="shared" si="1"/>
        <v>8.5815115436765161</v>
      </c>
      <c r="F100">
        <v>77</v>
      </c>
      <c r="G100">
        <v>77</v>
      </c>
      <c r="H100">
        <v>8.5815115439999996</v>
      </c>
      <c r="I100">
        <v>8.5105789781999999</v>
      </c>
      <c r="V100" s="22">
        <v>44682</v>
      </c>
      <c r="W100">
        <v>53</v>
      </c>
      <c r="X100">
        <v>8.5815115439999996</v>
      </c>
      <c r="Y100">
        <v>53</v>
      </c>
      <c r="Z100">
        <v>53</v>
      </c>
      <c r="AA100">
        <v>8.5815115439999996</v>
      </c>
      <c r="AB100">
        <v>8.7454589435999992</v>
      </c>
    </row>
    <row r="101" spans="1:28" x14ac:dyDescent="0.25">
      <c r="A101" s="22">
        <v>44713</v>
      </c>
      <c r="B101" s="23">
        <v>54</v>
      </c>
      <c r="C101" s="2">
        <v>296.31099999999998</v>
      </c>
      <c r="D101">
        <v>78</v>
      </c>
      <c r="E101">
        <f t="shared" si="1"/>
        <v>9.0597579647841524</v>
      </c>
      <c r="F101">
        <v>78</v>
      </c>
      <c r="G101">
        <v>78</v>
      </c>
      <c r="H101">
        <v>9.0597579649999993</v>
      </c>
      <c r="I101">
        <v>8.8616047590000004</v>
      </c>
      <c r="V101" s="22">
        <v>44713</v>
      </c>
      <c r="W101">
        <v>54</v>
      </c>
      <c r="X101">
        <v>9.0597579649999993</v>
      </c>
      <c r="Y101">
        <v>54</v>
      </c>
      <c r="Z101">
        <v>54</v>
      </c>
      <c r="AA101">
        <v>9.0597579649999993</v>
      </c>
      <c r="AB101">
        <v>9.0873519473000002</v>
      </c>
    </row>
    <row r="102" spans="1:28" x14ac:dyDescent="0.25">
      <c r="A102" s="22">
        <v>44743</v>
      </c>
      <c r="B102" s="23">
        <v>55</v>
      </c>
      <c r="C102" s="2">
        <v>296.27600000000001</v>
      </c>
      <c r="D102">
        <v>79</v>
      </c>
      <c r="E102">
        <f t="shared" si="1"/>
        <v>8.5248147456255161</v>
      </c>
      <c r="F102">
        <v>79</v>
      </c>
      <c r="G102">
        <v>79</v>
      </c>
      <c r="H102">
        <v>8.5248147460000006</v>
      </c>
      <c r="I102">
        <v>9.2126305397999992</v>
      </c>
      <c r="V102" s="22">
        <v>44743</v>
      </c>
      <c r="W102">
        <v>55</v>
      </c>
      <c r="X102">
        <v>8.5248147460000006</v>
      </c>
      <c r="Y102">
        <v>55</v>
      </c>
      <c r="Z102">
        <v>55</v>
      </c>
      <c r="AA102">
        <v>8.5248147460000006</v>
      </c>
      <c r="AB102">
        <v>8.8591541390999993</v>
      </c>
    </row>
    <row r="103" spans="1:28" x14ac:dyDescent="0.25">
      <c r="A103" s="22">
        <v>44774</v>
      </c>
      <c r="B103" s="23">
        <v>56</v>
      </c>
      <c r="C103" s="2">
        <v>296.17099999999999</v>
      </c>
      <c r="D103">
        <v>80</v>
      </c>
      <c r="E103">
        <f t="shared" si="1"/>
        <v>8.2626925031162344</v>
      </c>
      <c r="F103">
        <v>80</v>
      </c>
      <c r="G103">
        <v>80</v>
      </c>
      <c r="H103">
        <v>8.2626925030000002</v>
      </c>
      <c r="I103">
        <v>8.5430225628999992</v>
      </c>
      <c r="V103" s="22">
        <v>44774</v>
      </c>
      <c r="W103">
        <v>56</v>
      </c>
      <c r="X103">
        <v>8.2626925030000002</v>
      </c>
      <c r="Y103">
        <v>56</v>
      </c>
      <c r="Z103">
        <v>56</v>
      </c>
      <c r="AA103">
        <v>8.2626925030000002</v>
      </c>
      <c r="AB103">
        <v>8.4092868056000007</v>
      </c>
    </row>
    <row r="104" spans="1:28" x14ac:dyDescent="0.25">
      <c r="A104" s="22">
        <v>44805</v>
      </c>
      <c r="B104" s="23">
        <v>57</v>
      </c>
      <c r="C104" s="2">
        <v>296.80799999999999</v>
      </c>
      <c r="D104">
        <v>81</v>
      </c>
      <c r="E104">
        <f t="shared" si="1"/>
        <v>8.2016696438336165</v>
      </c>
      <c r="F104">
        <v>81</v>
      </c>
      <c r="G104">
        <v>81</v>
      </c>
      <c r="H104">
        <v>8.2016696440000008</v>
      </c>
      <c r="I104">
        <v>8.0708659365000006</v>
      </c>
      <c r="V104" s="22">
        <v>44805</v>
      </c>
      <c r="W104">
        <v>57</v>
      </c>
      <c r="X104">
        <v>8.2016696440000008</v>
      </c>
      <c r="Y104">
        <v>57</v>
      </c>
      <c r="Z104">
        <v>57</v>
      </c>
      <c r="AA104">
        <v>8.2016696440000008</v>
      </c>
      <c r="AB104">
        <v>7.9594194720999996</v>
      </c>
    </row>
    <row r="105" spans="1:28" x14ac:dyDescent="0.25">
      <c r="A105" s="22">
        <v>44835</v>
      </c>
      <c r="B105" s="23">
        <v>58</v>
      </c>
      <c r="C105" s="2">
        <v>298.012</v>
      </c>
      <c r="D105">
        <v>82</v>
      </c>
      <c r="E105">
        <f t="shared" si="1"/>
        <v>7.7454273308049135</v>
      </c>
      <c r="F105">
        <v>82</v>
      </c>
      <c r="G105">
        <v>82</v>
      </c>
      <c r="H105">
        <v>7.7454273310000001</v>
      </c>
      <c r="I105">
        <v>7.5987093102000003</v>
      </c>
      <c r="V105" s="22">
        <v>44835</v>
      </c>
      <c r="W105">
        <v>58</v>
      </c>
      <c r="X105">
        <v>7.7454273310000001</v>
      </c>
      <c r="Y105">
        <v>58</v>
      </c>
      <c r="Z105">
        <v>58</v>
      </c>
      <c r="AA105">
        <v>7.7454273310000001</v>
      </c>
      <c r="AB105">
        <v>7.5095521387000002</v>
      </c>
    </row>
    <row r="106" spans="1:28" x14ac:dyDescent="0.25">
      <c r="A106" s="22">
        <v>44866</v>
      </c>
      <c r="B106" s="23">
        <v>59</v>
      </c>
      <c r="C106" s="2">
        <v>297.71100000000001</v>
      </c>
      <c r="D106">
        <v>83</v>
      </c>
      <c r="E106">
        <f t="shared" si="1"/>
        <v>7.110322794191732</v>
      </c>
      <c r="F106">
        <v>83</v>
      </c>
      <c r="G106">
        <v>83</v>
      </c>
      <c r="H106">
        <v>7.110322794</v>
      </c>
      <c r="I106">
        <v>7.1265526838</v>
      </c>
      <c r="V106" s="22">
        <v>44866</v>
      </c>
      <c r="W106">
        <v>59</v>
      </c>
      <c r="X106">
        <v>7.110322794</v>
      </c>
      <c r="Y106">
        <v>59</v>
      </c>
      <c r="Z106">
        <v>59</v>
      </c>
      <c r="AA106">
        <v>7.110322794</v>
      </c>
      <c r="AB106">
        <v>7.0596848051999999</v>
      </c>
    </row>
    <row r="107" spans="1:28" x14ac:dyDescent="0.25">
      <c r="A107" s="22">
        <v>44896</v>
      </c>
      <c r="B107" s="23">
        <v>60</v>
      </c>
      <c r="C107" s="2">
        <v>296.79700000000003</v>
      </c>
      <c r="D107">
        <v>84</v>
      </c>
      <c r="E107">
        <f t="shared" si="1"/>
        <v>6.4544013314108231</v>
      </c>
      <c r="F107">
        <v>84</v>
      </c>
      <c r="G107">
        <v>84</v>
      </c>
      <c r="H107">
        <v>6.4544013309999997</v>
      </c>
      <c r="I107">
        <v>6.6543960574999996</v>
      </c>
      <c r="V107" s="22">
        <v>44896</v>
      </c>
      <c r="W107">
        <v>60</v>
      </c>
      <c r="X107">
        <v>6.4544013309999997</v>
      </c>
      <c r="Y107">
        <v>60</v>
      </c>
      <c r="Z107">
        <v>60</v>
      </c>
      <c r="AA107">
        <v>6.4544013309999997</v>
      </c>
      <c r="AB107">
        <v>6.6098174716999996</v>
      </c>
    </row>
    <row r="108" spans="1:28" x14ac:dyDescent="0.25">
      <c r="A108" s="22">
        <v>44927</v>
      </c>
      <c r="B108" s="23">
        <v>61</v>
      </c>
      <c r="C108" s="2">
        <v>299.17</v>
      </c>
      <c r="D108">
        <v>85</v>
      </c>
      <c r="E108">
        <f t="shared" si="1"/>
        <v>6.4101469688562576</v>
      </c>
      <c r="F108">
        <v>85</v>
      </c>
      <c r="G108">
        <v>85</v>
      </c>
      <c r="H108">
        <v>6.4101469690000004</v>
      </c>
      <c r="I108">
        <v>6.1822394311000002</v>
      </c>
      <c r="V108" s="22">
        <v>44927</v>
      </c>
      <c r="W108">
        <v>61</v>
      </c>
      <c r="X108">
        <v>6.4101469690000004</v>
      </c>
      <c r="Y108">
        <v>61</v>
      </c>
      <c r="Z108">
        <v>61</v>
      </c>
      <c r="AA108">
        <v>6.4101469690000004</v>
      </c>
      <c r="AB108">
        <v>6.1599501383000002</v>
      </c>
    </row>
    <row r="109" spans="1:28" x14ac:dyDescent="0.25">
      <c r="A109" s="22">
        <v>44958</v>
      </c>
      <c r="B109" s="23">
        <v>62</v>
      </c>
      <c r="C109" s="2">
        <v>300.83999999999997</v>
      </c>
      <c r="D109">
        <v>86</v>
      </c>
      <c r="E109">
        <f t="shared" si="1"/>
        <v>6.0356130778665875</v>
      </c>
      <c r="F109">
        <v>86</v>
      </c>
      <c r="G109">
        <v>86</v>
      </c>
      <c r="H109">
        <v>6.0356130779999999</v>
      </c>
      <c r="I109">
        <v>5.7100828047999999</v>
      </c>
      <c r="V109" s="22">
        <v>44958</v>
      </c>
      <c r="W109">
        <v>62</v>
      </c>
      <c r="X109">
        <v>6.0356130779999999</v>
      </c>
      <c r="Y109">
        <v>62</v>
      </c>
      <c r="Z109">
        <v>62</v>
      </c>
      <c r="AA109">
        <v>6.0356130779999999</v>
      </c>
      <c r="AB109">
        <v>5.7100828047999999</v>
      </c>
    </row>
    <row r="110" spans="1:28" x14ac:dyDescent="0.25">
      <c r="A110" s="22">
        <v>44986</v>
      </c>
      <c r="B110" s="23">
        <v>63</v>
      </c>
      <c r="C110" s="2">
        <v>301.83600000000001</v>
      </c>
      <c r="D110">
        <v>87</v>
      </c>
      <c r="E110">
        <f t="shared" si="1"/>
        <v>4.9849741220991683</v>
      </c>
      <c r="F110">
        <v>87</v>
      </c>
      <c r="G110">
        <v>87</v>
      </c>
      <c r="H110">
        <v>4.9849741219999997</v>
      </c>
      <c r="I110">
        <v>5.2379261784000004</v>
      </c>
      <c r="V110" s="22">
        <v>44986</v>
      </c>
      <c r="W110">
        <v>63</v>
      </c>
      <c r="X110">
        <v>4.9849741219999997</v>
      </c>
      <c r="Y110">
        <v>63</v>
      </c>
      <c r="Z110">
        <v>63</v>
      </c>
      <c r="AA110">
        <v>4.9849741219999997</v>
      </c>
      <c r="AB110">
        <v>5.2602154712999996</v>
      </c>
    </row>
    <row r="111" spans="1:28" x14ac:dyDescent="0.25">
      <c r="A111" s="22">
        <v>45017</v>
      </c>
      <c r="B111" s="23">
        <v>64</v>
      </c>
      <c r="C111" s="2">
        <v>303.363</v>
      </c>
      <c r="D111">
        <v>88</v>
      </c>
      <c r="E111">
        <f t="shared" si="1"/>
        <v>4.9303203981889254</v>
      </c>
      <c r="F111">
        <v>88</v>
      </c>
      <c r="G111">
        <v>88</v>
      </c>
      <c r="H111">
        <v>4.9303203980000001</v>
      </c>
      <c r="I111">
        <v>4.7657695521000001</v>
      </c>
      <c r="V111" s="22">
        <v>45017</v>
      </c>
      <c r="W111">
        <v>64</v>
      </c>
      <c r="X111">
        <v>4.9303203980000001</v>
      </c>
      <c r="Y111">
        <v>64</v>
      </c>
      <c r="Z111">
        <v>64</v>
      </c>
      <c r="AA111">
        <v>4.9303203980000001</v>
      </c>
      <c r="AB111">
        <v>4.8103481378000001</v>
      </c>
    </row>
    <row r="112" spans="1:28" x14ac:dyDescent="0.25">
      <c r="A112" s="22">
        <v>45047</v>
      </c>
      <c r="B112" s="23">
        <v>65</v>
      </c>
      <c r="C112" s="2">
        <v>304.12700000000001</v>
      </c>
      <c r="D112">
        <v>89</v>
      </c>
      <c r="E112">
        <f t="shared" si="1"/>
        <v>4.0476092727919699</v>
      </c>
      <c r="F112">
        <v>89</v>
      </c>
      <c r="G112">
        <v>89</v>
      </c>
      <c r="H112">
        <v>4.047609273</v>
      </c>
      <c r="I112">
        <v>4.2936129256999997</v>
      </c>
      <c r="V112" s="22">
        <v>45047</v>
      </c>
      <c r="W112">
        <v>65</v>
      </c>
      <c r="X112">
        <v>4.047609273</v>
      </c>
      <c r="Y112">
        <v>65</v>
      </c>
      <c r="Z112">
        <v>65</v>
      </c>
      <c r="AA112">
        <v>4.047609273</v>
      </c>
      <c r="AB112">
        <v>4.3604808043999999</v>
      </c>
    </row>
    <row r="113" spans="1:28" x14ac:dyDescent="0.25">
      <c r="A113" s="14">
        <v>45078</v>
      </c>
      <c r="B113" s="15">
        <v>66</v>
      </c>
      <c r="C113" s="8">
        <v>305.10899999999998</v>
      </c>
      <c r="D113" s="6">
        <v>90</v>
      </c>
      <c r="E113" s="6">
        <f t="shared" si="1"/>
        <v>2.9691776545588935</v>
      </c>
      <c r="F113" s="6">
        <v>90</v>
      </c>
      <c r="G113" s="6">
        <v>90</v>
      </c>
      <c r="H113" s="6">
        <v>2.9691776550000002</v>
      </c>
      <c r="I113" s="6">
        <v>3.2859056909</v>
      </c>
      <c r="V113" s="14">
        <v>45078</v>
      </c>
      <c r="W113">
        <v>66</v>
      </c>
      <c r="X113" s="6">
        <v>2.9691776550000002</v>
      </c>
      <c r="Y113">
        <v>66</v>
      </c>
      <c r="Z113">
        <v>66</v>
      </c>
      <c r="AA113">
        <v>2.9691776550000002</v>
      </c>
      <c r="AB113">
        <v>3.2859056909</v>
      </c>
    </row>
    <row r="114" spans="1:28" x14ac:dyDescent="0.25">
      <c r="A114" s="22">
        <v>45108</v>
      </c>
      <c r="B114" s="23">
        <v>67</v>
      </c>
      <c r="C114" s="2">
        <v>305.69099999999997</v>
      </c>
      <c r="D114">
        <v>91</v>
      </c>
      <c r="E114">
        <f t="shared" si="1"/>
        <v>3.1777801779421768</v>
      </c>
      <c r="F114">
        <v>91</v>
      </c>
      <c r="G114">
        <v>91</v>
      </c>
      <c r="H114">
        <v>3.1777801779999999</v>
      </c>
      <c r="I114">
        <v>3.2882321485000001</v>
      </c>
      <c r="V114" s="22">
        <v>45108</v>
      </c>
      <c r="W114">
        <v>67</v>
      </c>
      <c r="X114">
        <v>3.1777801779999999</v>
      </c>
      <c r="Y114">
        <v>67</v>
      </c>
      <c r="Z114">
        <v>67</v>
      </c>
      <c r="AA114">
        <v>3.1777801779999999</v>
      </c>
      <c r="AB114">
        <v>3.2882321485000001</v>
      </c>
    </row>
    <row r="115" spans="1:28" x14ac:dyDescent="0.25">
      <c r="A115" s="22">
        <v>45139</v>
      </c>
      <c r="B115" s="23">
        <v>68</v>
      </c>
      <c r="C115" s="2">
        <v>307.02600000000001</v>
      </c>
      <c r="D115">
        <v>92</v>
      </c>
      <c r="E115">
        <f t="shared" si="1"/>
        <v>3.665112384399559</v>
      </c>
      <c r="F115">
        <v>92</v>
      </c>
      <c r="G115">
        <v>92</v>
      </c>
      <c r="H115">
        <v>3.6651123839999999</v>
      </c>
      <c r="I115">
        <v>3.2905586060999998</v>
      </c>
      <c r="V115" s="22">
        <v>45139</v>
      </c>
      <c r="W115">
        <v>68</v>
      </c>
      <c r="X115">
        <v>3.6651123839999999</v>
      </c>
      <c r="Y115">
        <v>68</v>
      </c>
      <c r="Z115">
        <v>68</v>
      </c>
      <c r="AA115">
        <v>3.6651123839999999</v>
      </c>
      <c r="AB115">
        <v>3.2905586060999998</v>
      </c>
    </row>
    <row r="116" spans="1:28" x14ac:dyDescent="0.25">
      <c r="A116" s="22">
        <v>45170</v>
      </c>
      <c r="B116" s="23">
        <v>69</v>
      </c>
      <c r="C116" s="2">
        <v>307.78899999999999</v>
      </c>
      <c r="D116">
        <v>93</v>
      </c>
      <c r="E116">
        <f t="shared" si="1"/>
        <v>3.6996981213444364</v>
      </c>
      <c r="F116">
        <v>93</v>
      </c>
      <c r="G116">
        <v>93</v>
      </c>
      <c r="H116">
        <v>3.699698121</v>
      </c>
      <c r="I116">
        <v>3.2928850638</v>
      </c>
      <c r="V116" s="22">
        <v>45170</v>
      </c>
      <c r="W116">
        <v>69</v>
      </c>
      <c r="X116">
        <v>3.699698121</v>
      </c>
      <c r="Y116">
        <v>69</v>
      </c>
      <c r="Z116">
        <v>69</v>
      </c>
      <c r="AA116">
        <v>3.699698121</v>
      </c>
      <c r="AB116">
        <v>3.2928850638</v>
      </c>
    </row>
    <row r="117" spans="1:28" x14ac:dyDescent="0.25">
      <c r="A117" s="22">
        <v>45200</v>
      </c>
      <c r="B117" s="23">
        <v>70</v>
      </c>
      <c r="C117" s="2">
        <v>307.67099999999999</v>
      </c>
      <c r="D117">
        <v>94</v>
      </c>
      <c r="E117">
        <f t="shared" si="1"/>
        <v>3.2411446518932094</v>
      </c>
      <c r="F117">
        <v>94</v>
      </c>
      <c r="G117">
        <v>94</v>
      </c>
      <c r="H117">
        <v>3.241144652</v>
      </c>
      <c r="I117">
        <v>3.2952115214000002</v>
      </c>
      <c r="V117" s="22">
        <v>45200</v>
      </c>
      <c r="W117">
        <v>70</v>
      </c>
      <c r="X117">
        <v>3.241144652</v>
      </c>
      <c r="Y117">
        <v>70</v>
      </c>
      <c r="Z117">
        <v>70</v>
      </c>
      <c r="AA117">
        <v>3.241144652</v>
      </c>
      <c r="AB117">
        <v>3.2952115214000002</v>
      </c>
    </row>
    <row r="118" spans="1:28" x14ac:dyDescent="0.25">
      <c r="A118" s="22">
        <v>45231</v>
      </c>
      <c r="B118" s="23">
        <v>71</v>
      </c>
      <c r="C118" s="2">
        <v>307.05099999999999</v>
      </c>
      <c r="D118">
        <v>95</v>
      </c>
      <c r="E118">
        <f t="shared" si="1"/>
        <v>3.1372707088417875</v>
      </c>
      <c r="F118">
        <v>95</v>
      </c>
      <c r="G118">
        <v>95</v>
      </c>
      <c r="H118">
        <v>3.137270709</v>
      </c>
      <c r="I118">
        <v>3.2975379789999999</v>
      </c>
      <c r="V118" s="22">
        <v>45231</v>
      </c>
      <c r="W118">
        <v>71</v>
      </c>
      <c r="X118">
        <v>3.137270709</v>
      </c>
      <c r="Y118">
        <v>71</v>
      </c>
      <c r="Z118">
        <v>71</v>
      </c>
      <c r="AA118">
        <v>3.137270709</v>
      </c>
      <c r="AB118">
        <v>3.2975379789999999</v>
      </c>
    </row>
    <row r="119" spans="1:28" x14ac:dyDescent="0.25">
      <c r="A119" s="22">
        <v>45261</v>
      </c>
      <c r="B119" s="23">
        <v>72</v>
      </c>
      <c r="C119" s="2">
        <v>306.74599999999998</v>
      </c>
      <c r="D119">
        <v>96</v>
      </c>
      <c r="E119">
        <f t="shared" si="1"/>
        <v>3.3521228314302216</v>
      </c>
      <c r="F119">
        <v>96</v>
      </c>
      <c r="G119">
        <v>96</v>
      </c>
      <c r="H119">
        <v>3.352122831</v>
      </c>
      <c r="I119">
        <v>3.2998644366000001</v>
      </c>
      <c r="V119" s="22">
        <v>45261</v>
      </c>
      <c r="W119">
        <v>72</v>
      </c>
      <c r="X119">
        <v>3.352122831</v>
      </c>
      <c r="Y119">
        <v>72</v>
      </c>
      <c r="Z119">
        <v>72</v>
      </c>
      <c r="AA119">
        <v>3.352122831</v>
      </c>
      <c r="AB119">
        <v>3.2998644366000001</v>
      </c>
    </row>
    <row r="120" spans="1:28" x14ac:dyDescent="0.25">
      <c r="A120" s="22">
        <v>45292</v>
      </c>
      <c r="B120" s="23">
        <v>73</v>
      </c>
      <c r="C120" s="2">
        <v>308.41699999999997</v>
      </c>
      <c r="D120">
        <v>97</v>
      </c>
      <c r="E120">
        <f t="shared" si="1"/>
        <v>3.0908847812280498</v>
      </c>
      <c r="F120">
        <v>97</v>
      </c>
      <c r="G120">
        <v>97</v>
      </c>
      <c r="H120">
        <v>3.0908847810000002</v>
      </c>
      <c r="I120">
        <v>3.3021908942999998</v>
      </c>
      <c r="J120">
        <f>RSQ($H$113:H120,$G$113:G120)</f>
        <v>1.2234481793740913E-3</v>
      </c>
      <c r="V120" s="22">
        <v>45292</v>
      </c>
      <c r="W120">
        <v>73</v>
      </c>
      <c r="X120">
        <v>3.0908847810000002</v>
      </c>
      <c r="Y120">
        <v>73</v>
      </c>
      <c r="Z120">
        <v>73</v>
      </c>
      <c r="AA120">
        <v>3.0908847810000002</v>
      </c>
      <c r="AB120">
        <v>3.3021908942999998</v>
      </c>
    </row>
    <row r="121" spans="1:28" x14ac:dyDescent="0.25">
      <c r="A121" s="22">
        <v>45323</v>
      </c>
      <c r="B121" s="23">
        <v>74</v>
      </c>
      <c r="C121" s="2">
        <v>310.32600000000002</v>
      </c>
      <c r="D121">
        <v>98</v>
      </c>
      <c r="E121">
        <f t="shared" si="1"/>
        <v>3.1531711208616033</v>
      </c>
      <c r="F121">
        <v>98</v>
      </c>
      <c r="G121">
        <v>98</v>
      </c>
      <c r="H121">
        <v>3.1531711210000002</v>
      </c>
      <c r="I121">
        <v>3.3045173519</v>
      </c>
      <c r="J121">
        <f>RSQ($H$113:H121,$G$113:G121)</f>
        <v>1.6608321577018834E-2</v>
      </c>
      <c r="V121" s="22">
        <v>45323</v>
      </c>
      <c r="W121">
        <v>74</v>
      </c>
      <c r="X121">
        <v>3.1531711210000002</v>
      </c>
      <c r="Y121">
        <v>74</v>
      </c>
      <c r="Z121">
        <v>74</v>
      </c>
      <c r="AA121">
        <v>3.1531711210000002</v>
      </c>
      <c r="AB121">
        <v>3.3045173519</v>
      </c>
    </row>
    <row r="122" spans="1:28" x14ac:dyDescent="0.25">
      <c r="A122" s="14">
        <v>45352</v>
      </c>
      <c r="B122" s="15">
        <v>75</v>
      </c>
      <c r="C122" s="8">
        <v>312.33199999999999</v>
      </c>
      <c r="D122" s="6">
        <v>99</v>
      </c>
      <c r="E122" s="6">
        <f t="shared" si="1"/>
        <v>3.4773850700380273</v>
      </c>
      <c r="F122" s="6">
        <v>99</v>
      </c>
      <c r="G122" s="6">
        <v>99</v>
      </c>
      <c r="H122" s="6">
        <v>3.47738507</v>
      </c>
      <c r="I122" s="6">
        <v>3.3068438095000001</v>
      </c>
      <c r="J122" s="6">
        <f>RSQ($H$113:H122,$G$113:G122)</f>
        <v>8.1671614414292448E-4</v>
      </c>
      <c r="V122" s="14">
        <v>45352</v>
      </c>
      <c r="W122">
        <v>75</v>
      </c>
      <c r="X122" s="6">
        <v>3.47738507</v>
      </c>
      <c r="Y122">
        <v>75</v>
      </c>
      <c r="Z122">
        <v>75</v>
      </c>
      <c r="AA122">
        <v>3.47738507</v>
      </c>
      <c r="AB122">
        <v>3.3068438095000001</v>
      </c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879C-1608-4ADF-81E6-9B1E752C27A1}">
  <dimension ref="A1:AE121"/>
  <sheetViews>
    <sheetView topLeftCell="A55" zoomScale="80" zoomScaleNormal="80" workbookViewId="0">
      <selection activeCell="N88" sqref="N88"/>
    </sheetView>
  </sheetViews>
  <sheetFormatPr defaultColWidth="20.6640625" defaultRowHeight="13.2" x14ac:dyDescent="0.25"/>
  <cols>
    <col min="1" max="1" width="20.6640625" customWidth="1"/>
    <col min="2" max="2" width="3.5546875" customWidth="1"/>
    <col min="3" max="3" width="20.6640625" customWidth="1"/>
    <col min="4" max="4" width="3.5546875" bestFit="1" customWidth="1"/>
    <col min="5" max="5" width="3.5546875" customWidth="1"/>
    <col min="6" max="6" width="11.6640625" bestFit="1" customWidth="1"/>
    <col min="7" max="8" width="4.21875" bestFit="1" customWidth="1"/>
    <col min="9" max="10" width="14.21875" bestFit="1" customWidth="1"/>
    <col min="11" max="16" width="20.6640625" customWidth="1"/>
    <col min="17" max="18" width="4.21875" bestFit="1" customWidth="1"/>
    <col min="19" max="19" width="14.21875" bestFit="1" customWidth="1"/>
    <col min="20" max="20" width="15" bestFit="1" customWidth="1"/>
    <col min="21" max="25" width="20.6640625" customWidth="1"/>
    <col min="26" max="26" width="8.6640625" bestFit="1" customWidth="1"/>
    <col min="27" max="28" width="4" bestFit="1" customWidth="1"/>
    <col min="29" max="29" width="9" bestFit="1" customWidth="1"/>
    <col min="30" max="30" width="13.441406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8" spans="1:3" x14ac:dyDescent="0.25">
      <c r="A8" t="s">
        <v>6</v>
      </c>
      <c r="C8" t="s">
        <v>422</v>
      </c>
    </row>
    <row r="10" spans="1:3" x14ac:dyDescent="0.25">
      <c r="A10" t="s">
        <v>7</v>
      </c>
    </row>
    <row r="11" spans="1:3" x14ac:dyDescent="0.25">
      <c r="A11" t="s">
        <v>8</v>
      </c>
      <c r="C11" t="s">
        <v>6</v>
      </c>
    </row>
    <row r="12" spans="1:3" x14ac:dyDescent="0.25">
      <c r="A12" s="1">
        <v>42005</v>
      </c>
      <c r="C12" s="2">
        <v>233.70699999999999</v>
      </c>
    </row>
    <row r="13" spans="1:3" x14ac:dyDescent="0.25">
      <c r="A13" s="1">
        <v>42036</v>
      </c>
      <c r="C13" s="2">
        <v>234.72200000000001</v>
      </c>
    </row>
    <row r="14" spans="1:3" x14ac:dyDescent="0.25">
      <c r="A14" s="1">
        <v>42064</v>
      </c>
      <c r="C14" s="2">
        <v>236.119</v>
      </c>
    </row>
    <row r="15" spans="1:3" x14ac:dyDescent="0.25">
      <c r="A15" s="1">
        <v>42095</v>
      </c>
      <c r="C15" s="2">
        <v>236.59899999999999</v>
      </c>
    </row>
    <row r="16" spans="1:3" x14ac:dyDescent="0.25">
      <c r="A16" s="1">
        <v>42125</v>
      </c>
      <c r="C16" s="2">
        <v>237.80500000000001</v>
      </c>
    </row>
    <row r="17" spans="1:21" x14ac:dyDescent="0.25">
      <c r="A17" s="1">
        <v>42156</v>
      </c>
      <c r="C17" s="2">
        <v>238.63800000000001</v>
      </c>
    </row>
    <row r="18" spans="1:21" x14ac:dyDescent="0.25">
      <c r="A18" s="1">
        <v>42186</v>
      </c>
      <c r="C18" s="2">
        <v>238.654</v>
      </c>
    </row>
    <row r="19" spans="1:21" x14ac:dyDescent="0.25">
      <c r="A19" s="1">
        <v>42217</v>
      </c>
      <c r="C19" s="2">
        <v>238.316</v>
      </c>
    </row>
    <row r="20" spans="1:21" x14ac:dyDescent="0.25">
      <c r="A20" s="1">
        <v>42248</v>
      </c>
      <c r="C20" s="2">
        <v>237.94499999999999</v>
      </c>
    </row>
    <row r="21" spans="1:21" x14ac:dyDescent="0.25">
      <c r="A21" s="1">
        <v>42278</v>
      </c>
      <c r="C21" s="2">
        <v>237.83799999999999</v>
      </c>
    </row>
    <row r="22" spans="1:21" x14ac:dyDescent="0.25">
      <c r="A22" s="1">
        <v>42309</v>
      </c>
      <c r="C22" s="2">
        <v>237.33600000000001</v>
      </c>
    </row>
    <row r="23" spans="1:21" x14ac:dyDescent="0.25">
      <c r="A23" s="1">
        <v>42339</v>
      </c>
      <c r="C23" s="2">
        <v>236.52500000000001</v>
      </c>
    </row>
    <row r="24" spans="1:21" ht="13.8" x14ac:dyDescent="0.25">
      <c r="A24" s="22">
        <v>42370</v>
      </c>
      <c r="C24" s="2">
        <v>236.916</v>
      </c>
      <c r="D24">
        <v>1</v>
      </c>
      <c r="F24">
        <f>100*(C24-C12)/C12</f>
        <v>1.3730868138309948</v>
      </c>
      <c r="P24" s="3">
        <v>42370</v>
      </c>
      <c r="Q24">
        <v>1</v>
      </c>
      <c r="R24">
        <v>1</v>
      </c>
      <c r="S24">
        <v>1.3730868140000001</v>
      </c>
      <c r="T24">
        <v>1.1509081140999999</v>
      </c>
      <c r="U24" t="s">
        <v>313</v>
      </c>
    </row>
    <row r="25" spans="1:21" x14ac:dyDescent="0.25">
      <c r="A25" s="22">
        <v>42401</v>
      </c>
      <c r="C25" s="2">
        <v>237.11099999999999</v>
      </c>
      <c r="D25">
        <v>2</v>
      </c>
      <c r="F25">
        <f>100*(C25-C13)/C13</f>
        <v>1.0177997801654646</v>
      </c>
      <c r="P25" s="3">
        <v>42401</v>
      </c>
      <c r="Q25">
        <v>2</v>
      </c>
      <c r="R25">
        <v>2</v>
      </c>
      <c r="S25">
        <v>1.01779978</v>
      </c>
      <c r="T25">
        <v>1.1176199263</v>
      </c>
      <c r="U25" t="s">
        <v>616</v>
      </c>
    </row>
    <row r="26" spans="1:21" x14ac:dyDescent="0.25">
      <c r="A26" s="22">
        <v>42430</v>
      </c>
      <c r="C26" s="2">
        <v>238.13200000000001</v>
      </c>
      <c r="D26">
        <v>3</v>
      </c>
      <c r="F26">
        <f>100*(C26-C14)/C14</f>
        <v>0.85253622114273109</v>
      </c>
      <c r="P26" s="3">
        <v>42430</v>
      </c>
      <c r="Q26">
        <v>3</v>
      </c>
      <c r="R26">
        <v>3</v>
      </c>
      <c r="S26">
        <v>0.85253622100000004</v>
      </c>
      <c r="T26">
        <v>1.0843317386</v>
      </c>
      <c r="U26" t="s">
        <v>315</v>
      </c>
    </row>
    <row r="27" spans="1:21" x14ac:dyDescent="0.25">
      <c r="A27" s="22">
        <v>42461</v>
      </c>
      <c r="C27" s="2">
        <v>239.261</v>
      </c>
      <c r="D27">
        <v>4</v>
      </c>
      <c r="F27">
        <f t="shared" ref="F27:F35" si="0">100*(C27-C15)/C15</f>
        <v>1.125110418894419</v>
      </c>
      <c r="P27" s="3">
        <v>42461</v>
      </c>
      <c r="Q27">
        <v>4</v>
      </c>
      <c r="R27">
        <v>4</v>
      </c>
      <c r="S27">
        <v>1.1251104190000001</v>
      </c>
      <c r="T27">
        <v>1.0510435509</v>
      </c>
      <c r="U27" t="s">
        <v>316</v>
      </c>
    </row>
    <row r="28" spans="1:21" x14ac:dyDescent="0.25">
      <c r="A28" s="22">
        <v>42491</v>
      </c>
      <c r="C28" s="2">
        <v>240.22900000000001</v>
      </c>
      <c r="D28">
        <v>5</v>
      </c>
      <c r="F28">
        <f t="shared" si="0"/>
        <v>1.0193225541935647</v>
      </c>
      <c r="P28" s="3">
        <v>42491</v>
      </c>
      <c r="Q28">
        <v>5</v>
      </c>
      <c r="R28">
        <v>5</v>
      </c>
      <c r="S28">
        <v>1.0193225539999999</v>
      </c>
      <c r="T28">
        <v>1.0177553631</v>
      </c>
      <c r="U28" t="s">
        <v>317</v>
      </c>
    </row>
    <row r="29" spans="1:21" x14ac:dyDescent="0.25">
      <c r="A29" s="22">
        <v>42522</v>
      </c>
      <c r="C29" s="2">
        <v>241.018</v>
      </c>
      <c r="D29">
        <v>6</v>
      </c>
      <c r="F29">
        <f t="shared" si="0"/>
        <v>0.9973264945230832</v>
      </c>
      <c r="P29" s="3">
        <v>42522</v>
      </c>
      <c r="Q29">
        <v>6</v>
      </c>
      <c r="R29">
        <v>6</v>
      </c>
      <c r="S29">
        <v>0.99732649500000004</v>
      </c>
      <c r="T29">
        <v>0.98446717539999995</v>
      </c>
      <c r="U29" t="s">
        <v>318</v>
      </c>
    </row>
    <row r="30" spans="1:21" x14ac:dyDescent="0.25">
      <c r="A30" s="22">
        <v>42552</v>
      </c>
      <c r="C30" s="2">
        <v>240.62799999999999</v>
      </c>
      <c r="D30">
        <v>7</v>
      </c>
      <c r="F30">
        <f t="shared" si="0"/>
        <v>0.82713887049870927</v>
      </c>
      <c r="P30" s="3">
        <v>42552</v>
      </c>
      <c r="Q30">
        <v>7</v>
      </c>
      <c r="R30">
        <v>7</v>
      </c>
      <c r="S30">
        <v>0.82713886999999997</v>
      </c>
      <c r="T30">
        <v>0.95117898769999998</v>
      </c>
      <c r="U30" t="s">
        <v>319</v>
      </c>
    </row>
    <row r="31" spans="1:21" x14ac:dyDescent="0.25">
      <c r="A31" s="22">
        <v>42583</v>
      </c>
      <c r="C31" s="2">
        <v>240.84899999999999</v>
      </c>
      <c r="D31">
        <v>8</v>
      </c>
      <c r="F31">
        <f t="shared" si="0"/>
        <v>1.0628745027610345</v>
      </c>
      <c r="P31" s="3">
        <v>42583</v>
      </c>
      <c r="Q31">
        <v>8</v>
      </c>
      <c r="R31">
        <v>8</v>
      </c>
      <c r="S31">
        <v>1.062874503</v>
      </c>
      <c r="T31">
        <v>0.9178907999</v>
      </c>
    </row>
    <row r="32" spans="1:21" x14ac:dyDescent="0.25">
      <c r="A32" s="22">
        <v>42614</v>
      </c>
      <c r="C32" s="2">
        <v>241.428</v>
      </c>
      <c r="D32">
        <v>9</v>
      </c>
      <c r="F32">
        <f t="shared" si="0"/>
        <v>1.4637836474815626</v>
      </c>
      <c r="P32" s="3">
        <v>42614</v>
      </c>
      <c r="Q32">
        <v>9</v>
      </c>
      <c r="R32">
        <v>9</v>
      </c>
      <c r="S32">
        <v>1.4637836470000001</v>
      </c>
      <c r="T32">
        <v>1.5674811744999999</v>
      </c>
      <c r="U32" t="s">
        <v>376</v>
      </c>
    </row>
    <row r="33" spans="1:31" x14ac:dyDescent="0.25">
      <c r="A33" s="22">
        <v>42644</v>
      </c>
      <c r="C33" s="2">
        <v>241.72900000000001</v>
      </c>
      <c r="D33">
        <v>10</v>
      </c>
      <c r="F33">
        <f t="shared" si="0"/>
        <v>1.6359875209176076</v>
      </c>
      <c r="P33" s="3">
        <v>42644</v>
      </c>
      <c r="Q33">
        <v>10</v>
      </c>
      <c r="R33">
        <v>10</v>
      </c>
      <c r="S33">
        <v>1.6359875209999999</v>
      </c>
      <c r="T33">
        <v>1.7155305944999999</v>
      </c>
      <c r="U33" t="s">
        <v>377</v>
      </c>
    </row>
    <row r="34" spans="1:31" x14ac:dyDescent="0.25">
      <c r="A34" s="22">
        <v>42675</v>
      </c>
      <c r="C34" s="2">
        <v>241.35300000000001</v>
      </c>
      <c r="D34">
        <v>11</v>
      </c>
      <c r="F34">
        <f t="shared" si="0"/>
        <v>1.6925371625037904</v>
      </c>
      <c r="P34" s="3">
        <v>42675</v>
      </c>
      <c r="Q34">
        <v>11</v>
      </c>
      <c r="R34">
        <v>11</v>
      </c>
      <c r="S34">
        <v>1.6925371629999999</v>
      </c>
      <c r="T34">
        <v>1.8635800144000001</v>
      </c>
      <c r="U34" t="s">
        <v>378</v>
      </c>
    </row>
    <row r="35" spans="1:31" x14ac:dyDescent="0.25">
      <c r="A35" s="22">
        <v>42705</v>
      </c>
      <c r="C35" s="2">
        <v>241.43199999999999</v>
      </c>
      <c r="D35">
        <v>12</v>
      </c>
      <c r="F35">
        <f t="shared" si="0"/>
        <v>2.0746221329669092</v>
      </c>
      <c r="P35" s="3">
        <v>42705</v>
      </c>
      <c r="Q35">
        <v>12</v>
      </c>
      <c r="R35">
        <v>12</v>
      </c>
      <c r="S35">
        <v>2.0746221330000001</v>
      </c>
      <c r="T35">
        <v>2.0116294344000001</v>
      </c>
      <c r="U35" t="s">
        <v>379</v>
      </c>
    </row>
    <row r="36" spans="1:31" x14ac:dyDescent="0.25">
      <c r="A36" s="22">
        <v>42736</v>
      </c>
      <c r="C36" s="2">
        <v>242.839</v>
      </c>
      <c r="D36">
        <v>13</v>
      </c>
      <c r="F36">
        <f>100*(C36-C24)/C24</f>
        <v>2.5000422090529986</v>
      </c>
      <c r="P36" s="3">
        <v>42736</v>
      </c>
      <c r="Q36">
        <v>13</v>
      </c>
      <c r="R36">
        <v>13</v>
      </c>
      <c r="S36">
        <v>2.5000422090000001</v>
      </c>
      <c r="T36">
        <v>2.1596788544000001</v>
      </c>
      <c r="U36" t="s">
        <v>380</v>
      </c>
    </row>
    <row r="37" spans="1:31" x14ac:dyDescent="0.25">
      <c r="A37" s="22">
        <v>42767</v>
      </c>
      <c r="C37" s="2">
        <v>243.60300000000001</v>
      </c>
      <c r="D37">
        <v>14</v>
      </c>
      <c r="F37">
        <f>100*(C37-C25)/C25</f>
        <v>2.7379581714893106</v>
      </c>
      <c r="P37" s="3">
        <v>42767</v>
      </c>
      <c r="Q37">
        <v>14</v>
      </c>
      <c r="R37">
        <v>14</v>
      </c>
      <c r="S37">
        <v>2.7379581709999998</v>
      </c>
      <c r="T37">
        <v>2.3077282743</v>
      </c>
      <c r="U37" t="s">
        <v>381</v>
      </c>
    </row>
    <row r="38" spans="1:31" x14ac:dyDescent="0.25">
      <c r="A38" s="22">
        <v>42795</v>
      </c>
      <c r="C38" s="2">
        <v>243.80099999999999</v>
      </c>
      <c r="D38">
        <v>15</v>
      </c>
      <c r="F38">
        <f>100*(C38-C26)/C26</f>
        <v>2.3806124334402696</v>
      </c>
      <c r="P38" s="3">
        <v>42795</v>
      </c>
      <c r="Q38">
        <v>15</v>
      </c>
      <c r="R38">
        <v>15</v>
      </c>
      <c r="S38">
        <v>2.380612433</v>
      </c>
      <c r="T38">
        <v>2.4557776943</v>
      </c>
      <c r="U38" t="s">
        <v>382</v>
      </c>
    </row>
    <row r="39" spans="1:31" x14ac:dyDescent="0.25">
      <c r="A39" s="22">
        <v>42826</v>
      </c>
      <c r="C39" s="2">
        <v>244.524</v>
      </c>
      <c r="D39">
        <v>16</v>
      </c>
      <c r="F39">
        <f t="shared" ref="F39:F102" si="1">100*(C39-C27)/C27</f>
        <v>2.1996898784172956</v>
      </c>
      <c r="P39" s="3">
        <v>42826</v>
      </c>
      <c r="Q39">
        <v>16</v>
      </c>
      <c r="R39">
        <v>16</v>
      </c>
      <c r="S39">
        <v>2.199689878</v>
      </c>
      <c r="T39">
        <v>2.6038271142</v>
      </c>
      <c r="U39" t="s">
        <v>383</v>
      </c>
    </row>
    <row r="40" spans="1:31" x14ac:dyDescent="0.25">
      <c r="A40" s="22">
        <v>42856</v>
      </c>
      <c r="C40" s="2">
        <v>244.733</v>
      </c>
      <c r="D40">
        <v>17</v>
      </c>
      <c r="F40">
        <f t="shared" si="1"/>
        <v>1.8748777208413598</v>
      </c>
      <c r="P40" s="3">
        <v>42856</v>
      </c>
      <c r="Q40">
        <v>17</v>
      </c>
      <c r="R40">
        <v>17</v>
      </c>
      <c r="S40">
        <v>1.8748777210000001</v>
      </c>
      <c r="T40">
        <v>1.7318700161</v>
      </c>
      <c r="U40" t="s">
        <v>384</v>
      </c>
    </row>
    <row r="41" spans="1:31" x14ac:dyDescent="0.25">
      <c r="A41" s="22">
        <v>42887</v>
      </c>
      <c r="C41" s="2">
        <v>244.95500000000001</v>
      </c>
      <c r="D41">
        <v>18</v>
      </c>
      <c r="F41">
        <f t="shared" si="1"/>
        <v>1.6334879552564587</v>
      </c>
      <c r="P41" s="3">
        <v>42887</v>
      </c>
      <c r="Q41">
        <v>18</v>
      </c>
      <c r="R41">
        <v>18</v>
      </c>
      <c r="S41">
        <v>1.6334879550000001</v>
      </c>
      <c r="T41">
        <v>1.7999455945</v>
      </c>
      <c r="U41" t="s">
        <v>385</v>
      </c>
    </row>
    <row r="42" spans="1:31" x14ac:dyDescent="0.25">
      <c r="A42" s="22">
        <v>42917</v>
      </c>
      <c r="C42" s="2">
        <v>244.786</v>
      </c>
      <c r="D42">
        <v>19</v>
      </c>
      <c r="F42">
        <f t="shared" si="1"/>
        <v>1.7279784563724985</v>
      </c>
      <c r="P42" s="3">
        <v>42917</v>
      </c>
      <c r="Q42">
        <v>19</v>
      </c>
      <c r="R42">
        <v>19</v>
      </c>
      <c r="S42">
        <v>1.727978456</v>
      </c>
      <c r="T42">
        <v>1.868021173</v>
      </c>
      <c r="U42" t="s">
        <v>386</v>
      </c>
    </row>
    <row r="43" spans="1:31" x14ac:dyDescent="0.25">
      <c r="A43" s="22">
        <v>42948</v>
      </c>
      <c r="C43" s="2">
        <v>245.51900000000001</v>
      </c>
      <c r="D43">
        <v>20</v>
      </c>
      <c r="F43">
        <f t="shared" si="1"/>
        <v>1.9389742120581843</v>
      </c>
      <c r="P43" s="3">
        <v>42948</v>
      </c>
      <c r="Q43">
        <v>20</v>
      </c>
      <c r="R43">
        <v>20</v>
      </c>
      <c r="S43">
        <v>1.938974212</v>
      </c>
      <c r="T43">
        <v>1.9360967514</v>
      </c>
      <c r="U43" t="s">
        <v>387</v>
      </c>
    </row>
    <row r="44" spans="1:31" x14ac:dyDescent="0.25">
      <c r="A44" s="22">
        <v>42979</v>
      </c>
      <c r="C44" s="2">
        <v>246.81899999999999</v>
      </c>
      <c r="D44">
        <v>21</v>
      </c>
      <c r="F44">
        <f t="shared" si="1"/>
        <v>2.2329638650032271</v>
      </c>
      <c r="P44" s="3">
        <v>42979</v>
      </c>
      <c r="Q44">
        <v>21</v>
      </c>
      <c r="R44">
        <v>21</v>
      </c>
      <c r="S44">
        <v>2.2329638649999999</v>
      </c>
      <c r="T44">
        <v>2.0041723297999998</v>
      </c>
      <c r="U44" t="s">
        <v>388</v>
      </c>
    </row>
    <row r="45" spans="1:31" x14ac:dyDescent="0.25">
      <c r="A45" s="22">
        <v>43009</v>
      </c>
      <c r="C45" s="2">
        <v>246.66300000000001</v>
      </c>
      <c r="D45">
        <v>22</v>
      </c>
      <c r="F45">
        <f t="shared" si="1"/>
        <v>2.0411287019761786</v>
      </c>
      <c r="P45" s="3">
        <v>43009</v>
      </c>
      <c r="Q45">
        <v>22</v>
      </c>
      <c r="R45">
        <v>22</v>
      </c>
      <c r="S45">
        <v>2.041128702</v>
      </c>
      <c r="T45">
        <v>2.0722479083000001</v>
      </c>
      <c r="U45" t="s">
        <v>389</v>
      </c>
    </row>
    <row r="46" spans="1:31" x14ac:dyDescent="0.25">
      <c r="A46" s="22">
        <v>43040</v>
      </c>
      <c r="C46" s="2">
        <v>246.66900000000001</v>
      </c>
      <c r="D46">
        <v>23</v>
      </c>
      <c r="F46">
        <f t="shared" si="1"/>
        <v>2.2025829386831748</v>
      </c>
      <c r="P46" s="3">
        <v>43040</v>
      </c>
      <c r="Q46">
        <v>23</v>
      </c>
      <c r="R46">
        <v>23</v>
      </c>
      <c r="S46">
        <v>2.202582939</v>
      </c>
      <c r="T46">
        <v>2.1403234866999998</v>
      </c>
      <c r="U46" t="s">
        <v>390</v>
      </c>
    </row>
    <row r="47" spans="1:31" x14ac:dyDescent="0.25">
      <c r="A47" s="22">
        <v>43070</v>
      </c>
      <c r="C47" s="2">
        <v>246.524</v>
      </c>
      <c r="D47">
        <v>24</v>
      </c>
      <c r="F47">
        <f t="shared" si="1"/>
        <v>2.1090824745684138</v>
      </c>
      <c r="P47" s="3">
        <v>43070</v>
      </c>
      <c r="Q47">
        <v>24</v>
      </c>
      <c r="R47">
        <v>24</v>
      </c>
      <c r="S47">
        <v>2.1090824750000001</v>
      </c>
      <c r="T47">
        <v>2.2083990652000001</v>
      </c>
      <c r="U47" t="s">
        <v>391</v>
      </c>
    </row>
    <row r="48" spans="1:31" ht="13.8" x14ac:dyDescent="0.25">
      <c r="A48" s="22">
        <v>43101</v>
      </c>
      <c r="B48">
        <v>1</v>
      </c>
      <c r="C48" s="2">
        <v>247.86699999999999</v>
      </c>
      <c r="D48">
        <v>25</v>
      </c>
      <c r="E48">
        <v>1</v>
      </c>
      <c r="F48">
        <f>100*(C48-C36)/C36</f>
        <v>2.0705076202751584</v>
      </c>
      <c r="G48">
        <v>1</v>
      </c>
      <c r="H48">
        <v>1</v>
      </c>
      <c r="I48">
        <v>2.0705076199999999</v>
      </c>
      <c r="J48">
        <v>2.2641256846000002</v>
      </c>
      <c r="K48" t="s">
        <v>313</v>
      </c>
      <c r="P48" s="3">
        <v>43101</v>
      </c>
      <c r="Q48">
        <v>25</v>
      </c>
      <c r="R48">
        <v>25</v>
      </c>
      <c r="S48">
        <v>2.0705076199999999</v>
      </c>
      <c r="T48">
        <v>2.1381231918000001</v>
      </c>
      <c r="U48" t="s">
        <v>392</v>
      </c>
      <c r="Z48" s="22">
        <v>43101</v>
      </c>
      <c r="AA48">
        <v>1</v>
      </c>
      <c r="AB48">
        <v>1</v>
      </c>
      <c r="AC48">
        <v>247.86699999999999</v>
      </c>
      <c r="AD48">
        <v>247.90979999999999</v>
      </c>
      <c r="AE48" t="s">
        <v>313</v>
      </c>
    </row>
    <row r="49" spans="1:31" x14ac:dyDescent="0.25">
      <c r="A49" s="22">
        <v>43132</v>
      </c>
      <c r="B49">
        <v>2</v>
      </c>
      <c r="C49" s="2">
        <v>248.99100000000001</v>
      </c>
      <c r="D49">
        <v>26</v>
      </c>
      <c r="E49">
        <v>2</v>
      </c>
      <c r="F49">
        <f t="shared" si="1"/>
        <v>2.2117954212386568</v>
      </c>
      <c r="G49">
        <v>2</v>
      </c>
      <c r="H49">
        <v>2</v>
      </c>
      <c r="I49">
        <v>2.2117954210000002</v>
      </c>
      <c r="J49">
        <v>2.3287327445999999</v>
      </c>
      <c r="K49" t="s">
        <v>623</v>
      </c>
      <c r="P49" s="3">
        <v>43132</v>
      </c>
      <c r="Q49">
        <v>26</v>
      </c>
      <c r="R49">
        <v>26</v>
      </c>
      <c r="S49">
        <v>2.2117954210000002</v>
      </c>
      <c r="T49">
        <v>2.2567313202000001</v>
      </c>
      <c r="U49" t="s">
        <v>393</v>
      </c>
      <c r="Z49" s="22">
        <v>43132</v>
      </c>
      <c r="AA49">
        <v>2</v>
      </c>
      <c r="AB49">
        <v>2</v>
      </c>
      <c r="AC49">
        <v>248.99100000000001</v>
      </c>
      <c r="AD49">
        <v>248.80950000000001</v>
      </c>
      <c r="AE49" t="s">
        <v>623</v>
      </c>
    </row>
    <row r="50" spans="1:31" x14ac:dyDescent="0.25">
      <c r="A50" s="22">
        <v>43160</v>
      </c>
      <c r="B50">
        <v>3</v>
      </c>
      <c r="C50" s="2">
        <v>249.554</v>
      </c>
      <c r="D50">
        <v>27</v>
      </c>
      <c r="E50">
        <v>3</v>
      </c>
      <c r="F50">
        <f t="shared" si="1"/>
        <v>2.3597114039729181</v>
      </c>
      <c r="G50">
        <v>3</v>
      </c>
      <c r="H50">
        <v>3</v>
      </c>
      <c r="I50">
        <v>2.359711404</v>
      </c>
      <c r="J50">
        <v>2.3933398047000001</v>
      </c>
      <c r="K50" t="s">
        <v>315</v>
      </c>
      <c r="P50" s="3">
        <v>43160</v>
      </c>
      <c r="Q50">
        <v>27</v>
      </c>
      <c r="R50">
        <v>27</v>
      </c>
      <c r="S50">
        <v>2.359711404</v>
      </c>
      <c r="T50">
        <v>2.3753394486000001</v>
      </c>
      <c r="U50" t="s">
        <v>353</v>
      </c>
      <c r="Z50" s="22">
        <v>43160</v>
      </c>
      <c r="AA50">
        <v>3</v>
      </c>
      <c r="AB50">
        <v>3</v>
      </c>
      <c r="AC50">
        <v>249.554</v>
      </c>
      <c r="AD50">
        <v>249.70920000000001</v>
      </c>
      <c r="AE50" t="s">
        <v>315</v>
      </c>
    </row>
    <row r="51" spans="1:31" x14ac:dyDescent="0.25">
      <c r="A51" s="22">
        <v>43191</v>
      </c>
      <c r="B51">
        <v>4</v>
      </c>
      <c r="C51" s="2">
        <v>250.54599999999999</v>
      </c>
      <c r="D51">
        <v>28</v>
      </c>
      <c r="E51">
        <v>4</v>
      </c>
      <c r="F51">
        <f t="shared" si="1"/>
        <v>2.462743943334802</v>
      </c>
      <c r="G51">
        <v>4</v>
      </c>
      <c r="H51">
        <v>4</v>
      </c>
      <c r="I51">
        <v>2.462743943</v>
      </c>
      <c r="J51">
        <v>2.4579468646999998</v>
      </c>
      <c r="K51" t="s">
        <v>316</v>
      </c>
      <c r="P51" s="3">
        <v>43191</v>
      </c>
      <c r="Q51">
        <v>28</v>
      </c>
      <c r="R51">
        <v>28</v>
      </c>
      <c r="S51">
        <v>2.462743943</v>
      </c>
      <c r="T51">
        <v>2.4939475769000001</v>
      </c>
      <c r="U51" t="s">
        <v>354</v>
      </c>
      <c r="Z51" s="22">
        <v>43191</v>
      </c>
      <c r="AA51">
        <v>4</v>
      </c>
      <c r="AB51">
        <v>4</v>
      </c>
      <c r="AC51">
        <v>250.54599999999999</v>
      </c>
      <c r="AD51">
        <v>250.60890000000001</v>
      </c>
      <c r="AE51" t="s">
        <v>316</v>
      </c>
    </row>
    <row r="52" spans="1:31" x14ac:dyDescent="0.25">
      <c r="A52" s="22">
        <v>43221</v>
      </c>
      <c r="B52">
        <v>5</v>
      </c>
      <c r="C52" s="2">
        <v>251.58799999999999</v>
      </c>
      <c r="D52">
        <v>29</v>
      </c>
      <c r="E52">
        <v>5</v>
      </c>
      <c r="F52">
        <f t="shared" si="1"/>
        <v>2.8010117148075615</v>
      </c>
      <c r="G52">
        <v>5</v>
      </c>
      <c r="H52">
        <v>5</v>
      </c>
      <c r="I52">
        <v>2.801011715</v>
      </c>
      <c r="J52">
        <v>2.5225539248</v>
      </c>
      <c r="K52" t="s">
        <v>317</v>
      </c>
      <c r="P52" s="3">
        <v>43221</v>
      </c>
      <c r="Q52">
        <v>29</v>
      </c>
      <c r="R52">
        <v>29</v>
      </c>
      <c r="S52">
        <v>2.801011715</v>
      </c>
      <c r="T52">
        <v>2.6125557053000001</v>
      </c>
      <c r="U52" t="s">
        <v>394</v>
      </c>
      <c r="Z52" s="22">
        <v>43221</v>
      </c>
      <c r="AA52">
        <v>5</v>
      </c>
      <c r="AB52">
        <v>5</v>
      </c>
      <c r="AC52">
        <v>251.58799999999999</v>
      </c>
      <c r="AD52">
        <v>251.5086</v>
      </c>
      <c r="AE52" t="s">
        <v>317</v>
      </c>
    </row>
    <row r="53" spans="1:31" x14ac:dyDescent="0.25">
      <c r="A53" s="22">
        <v>43252</v>
      </c>
      <c r="B53">
        <v>6</v>
      </c>
      <c r="C53" s="2">
        <v>251.989</v>
      </c>
      <c r="D53">
        <v>30</v>
      </c>
      <c r="E53">
        <v>6</v>
      </c>
      <c r="F53">
        <f t="shared" si="1"/>
        <v>2.8715478353166874</v>
      </c>
      <c r="G53">
        <v>6</v>
      </c>
      <c r="H53">
        <v>6</v>
      </c>
      <c r="I53">
        <v>2.8715478349999999</v>
      </c>
      <c r="J53">
        <v>2.5871609848000001</v>
      </c>
      <c r="K53" t="s">
        <v>425</v>
      </c>
      <c r="P53" s="3">
        <v>43252</v>
      </c>
      <c r="Q53">
        <v>30</v>
      </c>
      <c r="R53">
        <v>30</v>
      </c>
      <c r="S53">
        <v>2.8715478349999999</v>
      </c>
      <c r="T53">
        <v>2.7311638337000002</v>
      </c>
      <c r="U53" t="s">
        <v>395</v>
      </c>
      <c r="Z53" s="22">
        <v>43252</v>
      </c>
      <c r="AA53">
        <v>6</v>
      </c>
      <c r="AB53">
        <v>6</v>
      </c>
      <c r="AC53">
        <v>251.989</v>
      </c>
      <c r="AD53">
        <v>251.84800000000001</v>
      </c>
      <c r="AE53" t="s">
        <v>556</v>
      </c>
    </row>
    <row r="54" spans="1:31" x14ac:dyDescent="0.25">
      <c r="A54" s="22">
        <v>43282</v>
      </c>
      <c r="B54">
        <v>7</v>
      </c>
      <c r="C54" s="2">
        <v>252.006</v>
      </c>
      <c r="D54">
        <v>31</v>
      </c>
      <c r="E54">
        <v>7</v>
      </c>
      <c r="F54">
        <f t="shared" si="1"/>
        <v>2.9495150866471116</v>
      </c>
      <c r="G54">
        <v>7</v>
      </c>
      <c r="H54">
        <v>7</v>
      </c>
      <c r="I54">
        <v>2.949515087</v>
      </c>
      <c r="J54">
        <v>2.6517680448999998</v>
      </c>
      <c r="K54" t="s">
        <v>319</v>
      </c>
      <c r="P54" s="3">
        <v>43282</v>
      </c>
      <c r="Q54">
        <v>31</v>
      </c>
      <c r="R54">
        <v>31</v>
      </c>
      <c r="S54">
        <v>2.949515087</v>
      </c>
      <c r="T54">
        <v>2.8497719620000002</v>
      </c>
      <c r="U54" t="s">
        <v>396</v>
      </c>
      <c r="Z54" s="22">
        <v>43282</v>
      </c>
      <c r="AA54">
        <v>7</v>
      </c>
      <c r="AB54">
        <v>7</v>
      </c>
      <c r="AC54">
        <v>252.006</v>
      </c>
      <c r="AD54">
        <v>252.07050000000001</v>
      </c>
      <c r="AE54" t="s">
        <v>319</v>
      </c>
    </row>
    <row r="55" spans="1:31" x14ac:dyDescent="0.25">
      <c r="A55" s="22">
        <v>43313</v>
      </c>
      <c r="B55">
        <v>8</v>
      </c>
      <c r="C55" s="2">
        <v>252.14599999999999</v>
      </c>
      <c r="D55">
        <v>32</v>
      </c>
      <c r="E55">
        <v>8</v>
      </c>
      <c r="F55">
        <f t="shared" si="1"/>
        <v>2.6991801041874481</v>
      </c>
      <c r="G55">
        <v>8</v>
      </c>
      <c r="H55">
        <v>8</v>
      </c>
      <c r="I55">
        <v>2.6991801039999999</v>
      </c>
      <c r="J55">
        <v>2.7163751049</v>
      </c>
      <c r="P55" s="3">
        <v>43313</v>
      </c>
      <c r="Q55">
        <v>32</v>
      </c>
      <c r="R55">
        <v>32</v>
      </c>
      <c r="S55">
        <v>2.6991801039999999</v>
      </c>
      <c r="T55">
        <v>2.9683800904000002</v>
      </c>
      <c r="U55" t="s">
        <v>358</v>
      </c>
      <c r="Z55" s="22">
        <v>43313</v>
      </c>
      <c r="AA55">
        <v>8</v>
      </c>
      <c r="AB55">
        <v>8</v>
      </c>
      <c r="AC55">
        <v>252.14599999999999</v>
      </c>
      <c r="AD55">
        <v>252.29300000000001</v>
      </c>
    </row>
    <row r="56" spans="1:31" x14ac:dyDescent="0.25">
      <c r="A56" s="22">
        <v>43344</v>
      </c>
      <c r="B56">
        <v>9</v>
      </c>
      <c r="C56" s="2">
        <v>252.43899999999999</v>
      </c>
      <c r="D56">
        <v>33</v>
      </c>
      <c r="E56">
        <v>9</v>
      </c>
      <c r="F56">
        <f t="shared" si="1"/>
        <v>2.27697219419899</v>
      </c>
      <c r="G56">
        <v>9</v>
      </c>
      <c r="H56">
        <v>9</v>
      </c>
      <c r="I56">
        <v>2.2769721939999998</v>
      </c>
      <c r="J56">
        <v>2.7809821650000002</v>
      </c>
      <c r="K56" t="s">
        <v>531</v>
      </c>
      <c r="P56" s="3">
        <v>43344</v>
      </c>
      <c r="Q56">
        <v>33</v>
      </c>
      <c r="R56">
        <v>33</v>
      </c>
      <c r="S56">
        <v>2.2769721939999998</v>
      </c>
      <c r="T56">
        <v>2.2933911937000002</v>
      </c>
      <c r="U56" t="s">
        <v>359</v>
      </c>
      <c r="Z56" s="22">
        <v>43344</v>
      </c>
      <c r="AA56">
        <v>9</v>
      </c>
      <c r="AB56">
        <v>9</v>
      </c>
      <c r="AC56">
        <v>252.43899999999999</v>
      </c>
      <c r="AD56">
        <v>252.5155</v>
      </c>
      <c r="AE56" t="s">
        <v>557</v>
      </c>
    </row>
    <row r="57" spans="1:31" x14ac:dyDescent="0.25">
      <c r="A57" s="22">
        <v>43374</v>
      </c>
      <c r="B57">
        <v>10</v>
      </c>
      <c r="C57" s="2">
        <v>252.88499999999999</v>
      </c>
      <c r="D57">
        <v>34</v>
      </c>
      <c r="E57">
        <v>10</v>
      </c>
      <c r="F57">
        <f t="shared" si="1"/>
        <v>2.5224699286070384</v>
      </c>
      <c r="G57" s="6">
        <v>10</v>
      </c>
      <c r="H57" s="6">
        <v>10</v>
      </c>
      <c r="I57" s="6">
        <v>2.5224699290000001</v>
      </c>
      <c r="J57" s="6">
        <v>2.1645557166999998</v>
      </c>
      <c r="K57" t="s">
        <v>532</v>
      </c>
      <c r="P57" s="3">
        <v>43374</v>
      </c>
      <c r="Q57">
        <v>34</v>
      </c>
      <c r="R57">
        <v>34</v>
      </c>
      <c r="S57">
        <v>2.5224699290000001</v>
      </c>
      <c r="T57">
        <v>2.2030128143000001</v>
      </c>
      <c r="U57" t="s">
        <v>397</v>
      </c>
      <c r="Z57" s="22">
        <v>43374</v>
      </c>
      <c r="AA57">
        <v>10</v>
      </c>
      <c r="AB57">
        <v>10</v>
      </c>
      <c r="AC57">
        <v>252.88499999999999</v>
      </c>
      <c r="AD57">
        <v>252.738</v>
      </c>
      <c r="AE57" t="s">
        <v>558</v>
      </c>
    </row>
    <row r="58" spans="1:31" x14ac:dyDescent="0.25">
      <c r="A58" s="22">
        <v>43405</v>
      </c>
      <c r="B58">
        <v>11</v>
      </c>
      <c r="C58" s="2">
        <v>252.03800000000001</v>
      </c>
      <c r="D58">
        <v>35</v>
      </c>
      <c r="E58">
        <v>11</v>
      </c>
      <c r="F58">
        <f t="shared" si="1"/>
        <v>2.1766010321523983</v>
      </c>
      <c r="G58">
        <v>11</v>
      </c>
      <c r="H58">
        <v>11</v>
      </c>
      <c r="I58">
        <v>2.1766010320000002</v>
      </c>
      <c r="J58">
        <v>2.0950355613</v>
      </c>
      <c r="K58" t="s">
        <v>533</v>
      </c>
      <c r="P58" s="3">
        <v>43405</v>
      </c>
      <c r="Q58">
        <v>35</v>
      </c>
      <c r="R58">
        <v>35</v>
      </c>
      <c r="S58">
        <v>2.1766010320000002</v>
      </c>
      <c r="T58">
        <v>2.1126344347999999</v>
      </c>
      <c r="U58" t="s">
        <v>398</v>
      </c>
      <c r="Z58" s="22">
        <v>43405</v>
      </c>
      <c r="AA58">
        <v>11</v>
      </c>
      <c r="AB58">
        <v>11</v>
      </c>
      <c r="AC58">
        <v>252.03800000000001</v>
      </c>
      <c r="AD58">
        <v>251.0754</v>
      </c>
      <c r="AE58" t="s">
        <v>559</v>
      </c>
    </row>
    <row r="59" spans="1:31" x14ac:dyDescent="0.25">
      <c r="A59" s="22">
        <v>43435</v>
      </c>
      <c r="B59">
        <v>12</v>
      </c>
      <c r="C59" s="2">
        <v>251.233</v>
      </c>
      <c r="D59">
        <v>36</v>
      </c>
      <c r="E59">
        <v>12</v>
      </c>
      <c r="F59">
        <f t="shared" si="1"/>
        <v>1.9101588486313719</v>
      </c>
      <c r="G59">
        <v>12</v>
      </c>
      <c r="H59">
        <v>12</v>
      </c>
      <c r="I59">
        <v>1.9101588490000001</v>
      </c>
      <c r="J59">
        <v>2.0255154058999998</v>
      </c>
      <c r="K59" t="s">
        <v>534</v>
      </c>
      <c r="P59" s="3">
        <v>43435</v>
      </c>
      <c r="Q59">
        <v>36</v>
      </c>
      <c r="R59">
        <v>36</v>
      </c>
      <c r="S59">
        <v>1.9101588490000001</v>
      </c>
      <c r="T59">
        <v>2.0222560554000002</v>
      </c>
      <c r="U59" t="s">
        <v>399</v>
      </c>
      <c r="Z59" s="22">
        <v>43435</v>
      </c>
      <c r="AA59">
        <v>12</v>
      </c>
      <c r="AB59">
        <v>12</v>
      </c>
      <c r="AC59">
        <v>251.233</v>
      </c>
      <c r="AD59">
        <v>251.81530000000001</v>
      </c>
      <c r="AE59" t="s">
        <v>560</v>
      </c>
    </row>
    <row r="60" spans="1:31" x14ac:dyDescent="0.25">
      <c r="A60" s="22">
        <v>43466</v>
      </c>
      <c r="B60">
        <v>13</v>
      </c>
      <c r="C60" s="2">
        <v>251.71199999999999</v>
      </c>
      <c r="D60">
        <v>37</v>
      </c>
      <c r="E60">
        <v>13</v>
      </c>
      <c r="F60">
        <f t="shared" si="1"/>
        <v>1.5512351381991145</v>
      </c>
      <c r="G60">
        <v>13</v>
      </c>
      <c r="H60">
        <v>13</v>
      </c>
      <c r="I60">
        <v>1.551235138</v>
      </c>
      <c r="J60">
        <v>1.9559952505</v>
      </c>
      <c r="K60" t="s">
        <v>535</v>
      </c>
      <c r="P60" s="3">
        <v>43466</v>
      </c>
      <c r="Q60">
        <v>37</v>
      </c>
      <c r="R60">
        <v>37</v>
      </c>
      <c r="S60">
        <v>1.551235138</v>
      </c>
      <c r="T60">
        <v>1.9318776759</v>
      </c>
      <c r="U60" t="s">
        <v>363</v>
      </c>
      <c r="Z60" s="22">
        <v>43466</v>
      </c>
      <c r="AA60">
        <v>13</v>
      </c>
      <c r="AB60">
        <v>13</v>
      </c>
      <c r="AC60">
        <v>251.71199999999999</v>
      </c>
      <c r="AD60">
        <v>252.55520000000001</v>
      </c>
      <c r="AE60" t="s">
        <v>561</v>
      </c>
    </row>
    <row r="61" spans="1:31" x14ac:dyDescent="0.25">
      <c r="A61" s="22">
        <v>43497</v>
      </c>
      <c r="B61">
        <v>14</v>
      </c>
      <c r="C61" s="2">
        <v>252.77600000000001</v>
      </c>
      <c r="D61">
        <v>38</v>
      </c>
      <c r="E61">
        <v>14</v>
      </c>
      <c r="F61">
        <f t="shared" si="1"/>
        <v>1.5201352659333054</v>
      </c>
      <c r="G61">
        <v>14</v>
      </c>
      <c r="H61">
        <v>14</v>
      </c>
      <c r="I61">
        <v>1.520135266</v>
      </c>
      <c r="J61">
        <v>1.8864750951</v>
      </c>
      <c r="K61" t="s">
        <v>536</v>
      </c>
      <c r="P61" s="3">
        <v>43497</v>
      </c>
      <c r="Q61">
        <v>38</v>
      </c>
      <c r="R61">
        <v>38</v>
      </c>
      <c r="S61">
        <v>1.520135266</v>
      </c>
      <c r="T61">
        <v>1.8414992964000001</v>
      </c>
      <c r="U61" t="s">
        <v>364</v>
      </c>
      <c r="Z61" s="22">
        <v>43497</v>
      </c>
      <c r="AA61">
        <v>14</v>
      </c>
      <c r="AB61">
        <v>14</v>
      </c>
      <c r="AC61">
        <v>252.77600000000001</v>
      </c>
      <c r="AD61">
        <v>253.29509999999999</v>
      </c>
      <c r="AE61" t="s">
        <v>562</v>
      </c>
    </row>
    <row r="62" spans="1:31" x14ac:dyDescent="0.25">
      <c r="A62" s="22">
        <v>43525</v>
      </c>
      <c r="B62">
        <v>15</v>
      </c>
      <c r="C62" s="2">
        <v>254.202</v>
      </c>
      <c r="D62">
        <v>39</v>
      </c>
      <c r="E62">
        <v>15</v>
      </c>
      <c r="F62">
        <f t="shared" si="1"/>
        <v>1.8625227405691738</v>
      </c>
      <c r="G62">
        <v>15</v>
      </c>
      <c r="H62">
        <v>15</v>
      </c>
      <c r="I62">
        <v>1.862522741</v>
      </c>
      <c r="J62">
        <v>1.8169549397</v>
      </c>
      <c r="K62" t="s">
        <v>537</v>
      </c>
      <c r="P62" s="3">
        <v>43525</v>
      </c>
      <c r="Q62">
        <v>39</v>
      </c>
      <c r="R62">
        <v>39</v>
      </c>
      <c r="S62">
        <v>1.862522741</v>
      </c>
      <c r="T62">
        <v>1.7511209169999999</v>
      </c>
      <c r="U62" t="s">
        <v>400</v>
      </c>
      <c r="Z62" s="22">
        <v>43525</v>
      </c>
      <c r="AA62">
        <v>15</v>
      </c>
      <c r="AB62">
        <v>15</v>
      </c>
      <c r="AC62">
        <v>254.202</v>
      </c>
      <c r="AD62">
        <v>254.035</v>
      </c>
      <c r="AE62" t="s">
        <v>563</v>
      </c>
    </row>
    <row r="63" spans="1:31" x14ac:dyDescent="0.25">
      <c r="A63" s="22">
        <v>43556</v>
      </c>
      <c r="B63">
        <v>16</v>
      </c>
      <c r="C63" s="2">
        <v>255.548</v>
      </c>
      <c r="D63">
        <v>40</v>
      </c>
      <c r="E63">
        <v>16</v>
      </c>
      <c r="F63">
        <f t="shared" si="1"/>
        <v>1.9964397755302459</v>
      </c>
      <c r="G63">
        <v>16</v>
      </c>
      <c r="H63">
        <v>16</v>
      </c>
      <c r="I63">
        <v>1.9964397760000001</v>
      </c>
      <c r="J63">
        <v>1.7474347843</v>
      </c>
      <c r="K63" t="s">
        <v>538</v>
      </c>
      <c r="P63" s="3">
        <v>43556</v>
      </c>
      <c r="Q63">
        <v>40</v>
      </c>
      <c r="R63">
        <v>40</v>
      </c>
      <c r="S63">
        <v>1.9964397760000001</v>
      </c>
      <c r="T63">
        <v>1.6607425375</v>
      </c>
      <c r="U63" t="s">
        <v>401</v>
      </c>
      <c r="Z63" s="22">
        <v>43556</v>
      </c>
      <c r="AA63">
        <v>16</v>
      </c>
      <c r="AB63">
        <v>16</v>
      </c>
      <c r="AC63">
        <v>255.548</v>
      </c>
      <c r="AD63">
        <v>254.7749</v>
      </c>
      <c r="AE63" t="s">
        <v>564</v>
      </c>
    </row>
    <row r="64" spans="1:31" x14ac:dyDescent="0.25">
      <c r="A64" s="22">
        <v>43586</v>
      </c>
      <c r="B64">
        <v>17</v>
      </c>
      <c r="C64" s="2">
        <v>256.09199999999998</v>
      </c>
      <c r="D64">
        <v>41</v>
      </c>
      <c r="E64">
        <v>17</v>
      </c>
      <c r="F64">
        <f t="shared" si="1"/>
        <v>1.7902284687663923</v>
      </c>
      <c r="G64">
        <v>17</v>
      </c>
      <c r="H64">
        <v>17</v>
      </c>
      <c r="I64">
        <v>1.7902284690000001</v>
      </c>
      <c r="J64">
        <v>1.6779146289</v>
      </c>
      <c r="K64" t="s">
        <v>539</v>
      </c>
      <c r="P64" s="3">
        <v>43586</v>
      </c>
      <c r="Q64">
        <v>41</v>
      </c>
      <c r="R64">
        <v>41</v>
      </c>
      <c r="S64">
        <v>1.7902284690000001</v>
      </c>
      <c r="T64">
        <v>1.5789347337999999</v>
      </c>
      <c r="U64" t="s">
        <v>402</v>
      </c>
      <c r="Z64" s="22">
        <v>43586</v>
      </c>
      <c r="AA64">
        <v>17</v>
      </c>
      <c r="AB64">
        <v>17</v>
      </c>
      <c r="AC64">
        <v>256.09199999999998</v>
      </c>
      <c r="AD64">
        <v>255.51480000000001</v>
      </c>
      <c r="AE64" t="s">
        <v>565</v>
      </c>
    </row>
    <row r="65" spans="1:31" x14ac:dyDescent="0.25">
      <c r="A65" s="22">
        <v>43617</v>
      </c>
      <c r="B65">
        <v>18</v>
      </c>
      <c r="C65" s="2">
        <v>256.14299999999997</v>
      </c>
      <c r="D65">
        <v>42</v>
      </c>
      <c r="E65">
        <v>18</v>
      </c>
      <c r="F65">
        <f t="shared" si="1"/>
        <v>1.6484846560762445</v>
      </c>
      <c r="G65">
        <v>18</v>
      </c>
      <c r="H65">
        <v>18</v>
      </c>
      <c r="I65">
        <v>1.6484846559999999</v>
      </c>
      <c r="J65">
        <v>1.6083944735</v>
      </c>
      <c r="K65" t="s">
        <v>540</v>
      </c>
      <c r="P65" s="3">
        <v>43617</v>
      </c>
      <c r="Q65">
        <v>42</v>
      </c>
      <c r="R65">
        <v>42</v>
      </c>
      <c r="S65">
        <v>1.6484846559999999</v>
      </c>
      <c r="T65">
        <v>1.6643527600000001</v>
      </c>
      <c r="U65" t="s">
        <v>368</v>
      </c>
      <c r="Z65" s="22">
        <v>43617</v>
      </c>
      <c r="AA65">
        <v>18</v>
      </c>
      <c r="AB65">
        <v>18</v>
      </c>
      <c r="AC65">
        <v>256.14299999999997</v>
      </c>
      <c r="AD65">
        <v>256.25470000000001</v>
      </c>
      <c r="AE65" t="s">
        <v>566</v>
      </c>
    </row>
    <row r="66" spans="1:31" x14ac:dyDescent="0.25">
      <c r="A66" s="22">
        <v>43647</v>
      </c>
      <c r="B66">
        <v>19</v>
      </c>
      <c r="C66" s="2">
        <v>256.57100000000003</v>
      </c>
      <c r="D66">
        <v>43</v>
      </c>
      <c r="E66">
        <v>19</v>
      </c>
      <c r="F66">
        <f t="shared" si="1"/>
        <v>1.811464806393509</v>
      </c>
      <c r="G66" s="6">
        <v>19</v>
      </c>
      <c r="H66" s="6">
        <v>19</v>
      </c>
      <c r="I66" s="6">
        <v>1.811464806</v>
      </c>
      <c r="J66" s="6">
        <v>1.7878623906</v>
      </c>
      <c r="K66" t="s">
        <v>541</v>
      </c>
      <c r="P66" s="3">
        <v>43647</v>
      </c>
      <c r="Q66">
        <v>43</v>
      </c>
      <c r="R66">
        <v>43</v>
      </c>
      <c r="S66">
        <v>1.811464806</v>
      </c>
      <c r="T66">
        <v>1.7497707862</v>
      </c>
      <c r="U66" t="s">
        <v>369</v>
      </c>
      <c r="Z66" s="22">
        <v>43647</v>
      </c>
      <c r="AA66">
        <v>19</v>
      </c>
      <c r="AB66">
        <v>19</v>
      </c>
      <c r="AC66">
        <v>256.57100000000003</v>
      </c>
      <c r="AD66">
        <v>256.99459999999999</v>
      </c>
      <c r="AE66" t="s">
        <v>567</v>
      </c>
    </row>
    <row r="67" spans="1:31" x14ac:dyDescent="0.25">
      <c r="A67" s="22">
        <v>43678</v>
      </c>
      <c r="B67">
        <v>20</v>
      </c>
      <c r="C67" s="2">
        <v>256.55799999999999</v>
      </c>
      <c r="D67">
        <v>44</v>
      </c>
      <c r="E67">
        <v>20</v>
      </c>
      <c r="F67">
        <f t="shared" si="1"/>
        <v>1.7497798894291428</v>
      </c>
      <c r="G67">
        <v>20</v>
      </c>
      <c r="H67">
        <v>20</v>
      </c>
      <c r="I67">
        <v>1.749779889</v>
      </c>
      <c r="J67">
        <v>1.8335015814</v>
      </c>
      <c r="K67" t="s">
        <v>542</v>
      </c>
      <c r="P67" s="3">
        <v>43678</v>
      </c>
      <c r="Q67">
        <v>44</v>
      </c>
      <c r="R67">
        <v>44</v>
      </c>
      <c r="S67">
        <v>1.749779889</v>
      </c>
      <c r="T67">
        <v>1.8351888125</v>
      </c>
      <c r="U67" t="s">
        <v>461</v>
      </c>
      <c r="Z67" s="22">
        <v>43678</v>
      </c>
      <c r="AA67">
        <v>20</v>
      </c>
      <c r="AB67">
        <v>20</v>
      </c>
      <c r="AC67">
        <v>256.55799999999999</v>
      </c>
      <c r="AD67">
        <v>256.52883333329999</v>
      </c>
      <c r="AE67" t="s">
        <v>568</v>
      </c>
    </row>
    <row r="68" spans="1:31" x14ac:dyDescent="0.25">
      <c r="A68" s="22">
        <v>43709</v>
      </c>
      <c r="B68">
        <v>21</v>
      </c>
      <c r="C68" s="2">
        <v>256.75900000000001</v>
      </c>
      <c r="D68">
        <v>45</v>
      </c>
      <c r="E68">
        <v>21</v>
      </c>
      <c r="F68">
        <f t="shared" si="1"/>
        <v>1.7113045131695268</v>
      </c>
      <c r="G68">
        <v>21</v>
      </c>
      <c r="H68">
        <v>21</v>
      </c>
      <c r="I68">
        <v>1.711304513</v>
      </c>
      <c r="J68">
        <v>1.8791407723</v>
      </c>
      <c r="K68" t="s">
        <v>543</v>
      </c>
      <c r="P68" s="3">
        <v>43709</v>
      </c>
      <c r="Q68">
        <v>45</v>
      </c>
      <c r="R68">
        <v>45</v>
      </c>
      <c r="S68">
        <v>1.711304513</v>
      </c>
      <c r="T68">
        <v>1.9206068386999999</v>
      </c>
      <c r="U68" t="s">
        <v>462</v>
      </c>
      <c r="Z68" s="22">
        <v>43709</v>
      </c>
      <c r="AA68">
        <v>21</v>
      </c>
      <c r="AB68">
        <v>21</v>
      </c>
      <c r="AC68">
        <v>256.75900000000001</v>
      </c>
      <c r="AD68">
        <v>256.79234523809998</v>
      </c>
      <c r="AE68" t="s">
        <v>569</v>
      </c>
    </row>
    <row r="69" spans="1:31" x14ac:dyDescent="0.25">
      <c r="A69" s="22">
        <v>43739</v>
      </c>
      <c r="B69">
        <v>22</v>
      </c>
      <c r="C69" s="2">
        <v>257.346</v>
      </c>
      <c r="D69">
        <v>46</v>
      </c>
      <c r="E69">
        <v>22</v>
      </c>
      <c r="F69">
        <f t="shared" si="1"/>
        <v>1.7640429444213823</v>
      </c>
      <c r="G69">
        <v>22</v>
      </c>
      <c r="H69">
        <v>22</v>
      </c>
      <c r="I69">
        <v>1.7640429440000001</v>
      </c>
      <c r="J69">
        <v>1.9247799631</v>
      </c>
      <c r="K69" t="s">
        <v>444</v>
      </c>
      <c r="P69" s="3">
        <v>43739</v>
      </c>
      <c r="Q69">
        <v>46</v>
      </c>
      <c r="R69">
        <v>46</v>
      </c>
      <c r="S69">
        <v>1.7640429440000001</v>
      </c>
      <c r="T69">
        <v>2.0060248649000001</v>
      </c>
      <c r="U69" t="s">
        <v>508</v>
      </c>
      <c r="Z69" s="22">
        <v>43739</v>
      </c>
      <c r="AA69">
        <v>22</v>
      </c>
      <c r="AB69">
        <v>22</v>
      </c>
      <c r="AC69">
        <v>257.346</v>
      </c>
      <c r="AD69">
        <v>257.05585714289998</v>
      </c>
      <c r="AE69" t="s">
        <v>570</v>
      </c>
    </row>
    <row r="70" spans="1:31" x14ac:dyDescent="0.25">
      <c r="A70" s="22">
        <v>43770</v>
      </c>
      <c r="B70">
        <v>23</v>
      </c>
      <c r="C70" s="2">
        <v>257.20800000000003</v>
      </c>
      <c r="D70">
        <v>47</v>
      </c>
      <c r="E70">
        <v>23</v>
      </c>
      <c r="F70">
        <f t="shared" si="1"/>
        <v>2.0512779818916256</v>
      </c>
      <c r="G70">
        <v>23</v>
      </c>
      <c r="H70">
        <v>23</v>
      </c>
      <c r="I70">
        <v>2.0512779820000002</v>
      </c>
      <c r="J70">
        <v>1.9704191539</v>
      </c>
      <c r="K70" t="s">
        <v>445</v>
      </c>
      <c r="P70" s="3">
        <v>43770</v>
      </c>
      <c r="Q70">
        <v>47</v>
      </c>
      <c r="R70">
        <v>47</v>
      </c>
      <c r="S70">
        <v>2.0512779820000002</v>
      </c>
      <c r="T70">
        <v>2.0914428910999998</v>
      </c>
      <c r="U70" t="s">
        <v>463</v>
      </c>
      <c r="Z70" s="22">
        <v>43770</v>
      </c>
      <c r="AA70">
        <v>23</v>
      </c>
      <c r="AB70">
        <v>23</v>
      </c>
      <c r="AC70">
        <v>257.20800000000003</v>
      </c>
      <c r="AD70">
        <v>257.31936904759999</v>
      </c>
      <c r="AE70" t="s">
        <v>571</v>
      </c>
    </row>
    <row r="71" spans="1:31" x14ac:dyDescent="0.25">
      <c r="A71" s="22">
        <v>43800</v>
      </c>
      <c r="B71">
        <v>24</v>
      </c>
      <c r="C71" s="2">
        <v>256.97399999999999</v>
      </c>
      <c r="D71">
        <v>48</v>
      </c>
      <c r="E71">
        <v>24</v>
      </c>
      <c r="F71">
        <f t="shared" si="1"/>
        <v>2.2851297401217137</v>
      </c>
      <c r="G71">
        <v>24</v>
      </c>
      <c r="H71">
        <v>24</v>
      </c>
      <c r="I71">
        <v>2.2851297399999999</v>
      </c>
      <c r="J71">
        <v>2.0160583446999998</v>
      </c>
      <c r="K71" t="s">
        <v>544</v>
      </c>
      <c r="P71" s="3">
        <v>43800</v>
      </c>
      <c r="Q71">
        <v>48</v>
      </c>
      <c r="R71">
        <v>48</v>
      </c>
      <c r="S71">
        <v>2.2851297399999999</v>
      </c>
      <c r="T71">
        <v>2.1768609174</v>
      </c>
      <c r="U71" t="s">
        <v>464</v>
      </c>
      <c r="Z71" s="22">
        <v>43800</v>
      </c>
      <c r="AA71">
        <v>24</v>
      </c>
      <c r="AB71">
        <v>24</v>
      </c>
      <c r="AC71">
        <v>256.97399999999999</v>
      </c>
      <c r="AD71">
        <v>257.58288095239999</v>
      </c>
      <c r="AE71" t="s">
        <v>572</v>
      </c>
    </row>
    <row r="72" spans="1:31" x14ac:dyDescent="0.25">
      <c r="A72" s="22">
        <v>43831</v>
      </c>
      <c r="B72">
        <v>25</v>
      </c>
      <c r="C72" s="2">
        <v>257.971</v>
      </c>
      <c r="D72">
        <v>49</v>
      </c>
      <c r="E72">
        <v>25</v>
      </c>
      <c r="F72">
        <f t="shared" si="1"/>
        <v>2.4865719552504508</v>
      </c>
      <c r="G72">
        <v>25</v>
      </c>
      <c r="H72">
        <v>25</v>
      </c>
      <c r="I72">
        <v>2.4865719550000001</v>
      </c>
      <c r="J72">
        <v>2.0616975355</v>
      </c>
      <c r="K72" t="s">
        <v>545</v>
      </c>
      <c r="P72" s="3">
        <v>43831</v>
      </c>
      <c r="Q72">
        <v>49</v>
      </c>
      <c r="R72">
        <v>49</v>
      </c>
      <c r="S72">
        <v>2.4865719550000001</v>
      </c>
      <c r="T72">
        <v>2.2622789436000001</v>
      </c>
      <c r="U72" t="s">
        <v>617</v>
      </c>
      <c r="Z72" s="22">
        <v>43831</v>
      </c>
      <c r="AA72">
        <v>25</v>
      </c>
      <c r="AB72">
        <v>25</v>
      </c>
      <c r="AC72">
        <v>257.971</v>
      </c>
      <c r="AD72">
        <v>257.8463928571</v>
      </c>
      <c r="AE72" t="s">
        <v>573</v>
      </c>
    </row>
    <row r="73" spans="1:31" x14ac:dyDescent="0.25">
      <c r="A73" s="22">
        <v>43862</v>
      </c>
      <c r="B73">
        <v>26</v>
      </c>
      <c r="C73" s="2">
        <v>258.678</v>
      </c>
      <c r="D73">
        <v>50</v>
      </c>
      <c r="E73">
        <v>26</v>
      </c>
      <c r="F73">
        <f t="shared" si="1"/>
        <v>2.3348735639459388</v>
      </c>
      <c r="G73">
        <v>26</v>
      </c>
      <c r="H73">
        <v>26</v>
      </c>
      <c r="I73">
        <v>2.334873564</v>
      </c>
      <c r="J73">
        <v>2.1073367262999998</v>
      </c>
      <c r="K73" t="s">
        <v>546</v>
      </c>
      <c r="P73" s="3">
        <v>43862</v>
      </c>
      <c r="Q73">
        <v>50</v>
      </c>
      <c r="R73">
        <v>50</v>
      </c>
      <c r="S73">
        <v>2.334873564</v>
      </c>
      <c r="T73">
        <v>2.3476969697999999</v>
      </c>
      <c r="U73" t="s">
        <v>618</v>
      </c>
      <c r="Z73" s="22">
        <v>43862</v>
      </c>
      <c r="AA73">
        <v>26</v>
      </c>
      <c r="AB73">
        <v>26</v>
      </c>
      <c r="AC73">
        <v>258.678</v>
      </c>
      <c r="AD73">
        <v>258.1099047619</v>
      </c>
      <c r="AE73" t="s">
        <v>610</v>
      </c>
    </row>
    <row r="74" spans="1:31" x14ac:dyDescent="0.25">
      <c r="A74" s="22">
        <v>43891</v>
      </c>
      <c r="B74">
        <v>27</v>
      </c>
      <c r="C74" s="2">
        <v>258.11500000000001</v>
      </c>
      <c r="D74">
        <v>51</v>
      </c>
      <c r="E74">
        <v>27</v>
      </c>
      <c r="F74">
        <f t="shared" si="1"/>
        <v>1.539326991919816</v>
      </c>
      <c r="G74">
        <v>27</v>
      </c>
      <c r="H74">
        <v>27</v>
      </c>
      <c r="I74">
        <v>1.5393269919999999</v>
      </c>
      <c r="J74">
        <v>2.1529759172</v>
      </c>
      <c r="K74" t="s">
        <v>449</v>
      </c>
      <c r="P74" s="3">
        <v>43891</v>
      </c>
      <c r="Q74">
        <v>51</v>
      </c>
      <c r="R74">
        <v>51</v>
      </c>
      <c r="S74">
        <v>1.5393269919999999</v>
      </c>
      <c r="T74">
        <v>-0.61609132300000002</v>
      </c>
      <c r="U74" t="s">
        <v>622</v>
      </c>
      <c r="Z74" s="22">
        <v>43891</v>
      </c>
      <c r="AA74">
        <v>27</v>
      </c>
      <c r="AB74">
        <v>27</v>
      </c>
      <c r="AC74">
        <v>258.11500000000001</v>
      </c>
      <c r="AD74">
        <v>258.3734166667</v>
      </c>
      <c r="AE74" t="s">
        <v>574</v>
      </c>
    </row>
    <row r="75" spans="1:31" x14ac:dyDescent="0.25">
      <c r="A75" s="22">
        <v>43922</v>
      </c>
      <c r="B75">
        <v>28</v>
      </c>
      <c r="C75" s="2">
        <v>256.38900000000001</v>
      </c>
      <c r="D75">
        <v>52</v>
      </c>
      <c r="E75">
        <v>28</v>
      </c>
      <c r="F75">
        <f t="shared" si="1"/>
        <v>0.32909668633681666</v>
      </c>
      <c r="G75" s="6">
        <v>28</v>
      </c>
      <c r="H75" s="6">
        <v>28</v>
      </c>
      <c r="I75" s="6">
        <v>0.32909668600000003</v>
      </c>
      <c r="J75" s="6">
        <v>0.30069542269999999</v>
      </c>
      <c r="K75" t="s">
        <v>450</v>
      </c>
      <c r="P75" s="3">
        <v>43922</v>
      </c>
      <c r="Q75">
        <v>52</v>
      </c>
      <c r="R75">
        <v>52</v>
      </c>
      <c r="S75">
        <v>0.32909668600000003</v>
      </c>
      <c r="T75">
        <v>-0.2650655422</v>
      </c>
      <c r="U75" t="s">
        <v>619</v>
      </c>
      <c r="Z75" s="22">
        <v>43922</v>
      </c>
      <c r="AA75">
        <v>28</v>
      </c>
      <c r="AB75">
        <v>28</v>
      </c>
      <c r="AC75">
        <v>256.38900000000001</v>
      </c>
      <c r="AD75">
        <v>256.07523809520001</v>
      </c>
      <c r="AE75" t="s">
        <v>575</v>
      </c>
    </row>
    <row r="76" spans="1:31" x14ac:dyDescent="0.25">
      <c r="A76" s="22">
        <v>43952</v>
      </c>
      <c r="B76">
        <v>29</v>
      </c>
      <c r="C76" s="2">
        <v>256.39400000000001</v>
      </c>
      <c r="D76">
        <v>53</v>
      </c>
      <c r="E76">
        <v>29</v>
      </c>
      <c r="F76">
        <f t="shared" si="1"/>
        <v>0.1179263702107137</v>
      </c>
      <c r="G76">
        <v>29</v>
      </c>
      <c r="H76">
        <v>29</v>
      </c>
      <c r="I76">
        <v>0.11792637</v>
      </c>
      <c r="J76">
        <v>0.46078357440000001</v>
      </c>
      <c r="K76" t="s">
        <v>547</v>
      </c>
      <c r="P76" s="3">
        <v>43952</v>
      </c>
      <c r="Q76">
        <v>53</v>
      </c>
      <c r="R76">
        <v>53</v>
      </c>
      <c r="S76">
        <v>0.11792637</v>
      </c>
      <c r="T76">
        <v>8.5960238600000002E-2</v>
      </c>
      <c r="U76" t="s">
        <v>620</v>
      </c>
      <c r="Z76" s="22">
        <v>43952</v>
      </c>
      <c r="AA76">
        <v>29</v>
      </c>
      <c r="AB76">
        <v>29</v>
      </c>
      <c r="AC76">
        <v>256.39400000000001</v>
      </c>
      <c r="AD76">
        <v>256.97040952380001</v>
      </c>
      <c r="AE76" t="s">
        <v>576</v>
      </c>
    </row>
    <row r="77" spans="1:31" x14ac:dyDescent="0.25">
      <c r="A77" s="22">
        <v>43983</v>
      </c>
      <c r="B77">
        <v>30</v>
      </c>
      <c r="C77" s="2">
        <v>257.79700000000003</v>
      </c>
      <c r="D77">
        <v>54</v>
      </c>
      <c r="E77">
        <v>30</v>
      </c>
      <c r="F77">
        <f t="shared" si="1"/>
        <v>0.64573304755548788</v>
      </c>
      <c r="G77">
        <v>30</v>
      </c>
      <c r="H77">
        <v>30</v>
      </c>
      <c r="I77">
        <v>0.64573304799999998</v>
      </c>
      <c r="J77">
        <v>0.62087172619999997</v>
      </c>
      <c r="K77" t="s">
        <v>548</v>
      </c>
      <c r="P77" s="3">
        <v>43983</v>
      </c>
      <c r="Q77">
        <v>54</v>
      </c>
      <c r="R77">
        <v>54</v>
      </c>
      <c r="S77">
        <v>0.64573304799999998</v>
      </c>
      <c r="T77">
        <v>0.43698601939999998</v>
      </c>
      <c r="Z77" s="22">
        <v>43983</v>
      </c>
      <c r="AA77">
        <v>30</v>
      </c>
      <c r="AB77">
        <v>30</v>
      </c>
      <c r="AC77">
        <v>257.79700000000003</v>
      </c>
      <c r="AD77">
        <v>257.86558095240002</v>
      </c>
      <c r="AE77" t="s">
        <v>577</v>
      </c>
    </row>
    <row r="78" spans="1:31" x14ac:dyDescent="0.25">
      <c r="A78" s="22">
        <v>44013</v>
      </c>
      <c r="B78">
        <v>31</v>
      </c>
      <c r="C78" s="2">
        <v>259.101</v>
      </c>
      <c r="D78">
        <v>55</v>
      </c>
      <c r="E78">
        <v>31</v>
      </c>
      <c r="F78">
        <f t="shared" si="1"/>
        <v>0.98608182530370636</v>
      </c>
      <c r="G78">
        <v>31</v>
      </c>
      <c r="H78">
        <v>31</v>
      </c>
      <c r="I78">
        <v>0.98608182499999997</v>
      </c>
      <c r="J78">
        <v>0.78095987789999999</v>
      </c>
      <c r="K78" t="s">
        <v>549</v>
      </c>
      <c r="P78" s="3">
        <v>44013</v>
      </c>
      <c r="Q78">
        <v>55</v>
      </c>
      <c r="R78">
        <v>55</v>
      </c>
      <c r="S78">
        <v>0.98608182499999997</v>
      </c>
      <c r="T78">
        <v>0.78801180029999995</v>
      </c>
      <c r="Z78" s="22">
        <v>44013</v>
      </c>
      <c r="AA78">
        <v>31</v>
      </c>
      <c r="AB78">
        <v>31</v>
      </c>
      <c r="AC78">
        <v>259.101</v>
      </c>
      <c r="AD78">
        <v>258.76075238099997</v>
      </c>
      <c r="AE78" t="s">
        <v>578</v>
      </c>
    </row>
    <row r="79" spans="1:31" x14ac:dyDescent="0.25">
      <c r="A79" s="22">
        <v>44044</v>
      </c>
      <c r="B79">
        <v>32</v>
      </c>
      <c r="C79" s="2">
        <v>259.91800000000001</v>
      </c>
      <c r="D79">
        <v>56</v>
      </c>
      <c r="E79">
        <v>32</v>
      </c>
      <c r="F79">
        <f t="shared" si="1"/>
        <v>1.3096453823307064</v>
      </c>
      <c r="G79">
        <v>32</v>
      </c>
      <c r="H79">
        <v>32</v>
      </c>
      <c r="I79">
        <v>1.309645382</v>
      </c>
      <c r="J79">
        <v>0.9410480296</v>
      </c>
      <c r="K79" t="s">
        <v>454</v>
      </c>
      <c r="P79" s="3">
        <v>44044</v>
      </c>
      <c r="Q79">
        <v>56</v>
      </c>
      <c r="R79">
        <v>56</v>
      </c>
      <c r="S79">
        <v>1.309645382</v>
      </c>
      <c r="T79">
        <v>1.1390375811</v>
      </c>
      <c r="Z79" s="22">
        <v>44044</v>
      </c>
      <c r="AA79">
        <v>32</v>
      </c>
      <c r="AB79">
        <v>32</v>
      </c>
      <c r="AC79">
        <v>259.91800000000001</v>
      </c>
      <c r="AD79">
        <v>259.6559238095</v>
      </c>
      <c r="AE79" t="s">
        <v>579</v>
      </c>
    </row>
    <row r="80" spans="1:31" x14ac:dyDescent="0.25">
      <c r="A80" s="22">
        <v>44075</v>
      </c>
      <c r="B80">
        <v>33</v>
      </c>
      <c r="C80" s="2">
        <v>260.27999999999997</v>
      </c>
      <c r="D80">
        <v>57</v>
      </c>
      <c r="E80">
        <v>33</v>
      </c>
      <c r="F80">
        <f t="shared" si="1"/>
        <v>1.3713248610564608</v>
      </c>
      <c r="G80">
        <v>33</v>
      </c>
      <c r="H80">
        <v>33</v>
      </c>
      <c r="I80">
        <v>1.371324861</v>
      </c>
      <c r="J80">
        <v>1.1011361814</v>
      </c>
      <c r="K80" t="s">
        <v>455</v>
      </c>
      <c r="P80" s="3">
        <v>44075</v>
      </c>
      <c r="Q80">
        <v>57</v>
      </c>
      <c r="R80">
        <v>57</v>
      </c>
      <c r="S80">
        <v>1.371324861</v>
      </c>
      <c r="T80">
        <v>1.4900633619000001</v>
      </c>
      <c r="U80" t="s">
        <v>405</v>
      </c>
      <c r="Z80" s="22">
        <v>44075</v>
      </c>
      <c r="AA80">
        <v>33</v>
      </c>
      <c r="AB80">
        <v>33</v>
      </c>
      <c r="AC80">
        <v>260.27999999999997</v>
      </c>
      <c r="AD80">
        <v>260.5510952381</v>
      </c>
      <c r="AE80" t="s">
        <v>580</v>
      </c>
    </row>
    <row r="81" spans="1:31" x14ac:dyDescent="0.25">
      <c r="A81" s="22">
        <v>44105</v>
      </c>
      <c r="B81">
        <v>34</v>
      </c>
      <c r="C81" s="2">
        <v>260.38799999999998</v>
      </c>
      <c r="D81">
        <v>58</v>
      </c>
      <c r="E81">
        <v>34</v>
      </c>
      <c r="F81">
        <f t="shared" si="1"/>
        <v>1.1820661677274849</v>
      </c>
      <c r="G81">
        <v>34</v>
      </c>
      <c r="H81">
        <v>34</v>
      </c>
      <c r="I81">
        <v>1.182066168</v>
      </c>
      <c r="J81">
        <v>1.2612243330999999</v>
      </c>
      <c r="K81" t="s">
        <v>550</v>
      </c>
      <c r="P81" s="3">
        <v>44105</v>
      </c>
      <c r="Q81">
        <v>58</v>
      </c>
      <c r="R81">
        <v>58</v>
      </c>
      <c r="S81">
        <v>1.182066168</v>
      </c>
      <c r="T81">
        <v>1.8410891427</v>
      </c>
      <c r="U81" t="s">
        <v>407</v>
      </c>
      <c r="V81" t="s">
        <v>408</v>
      </c>
      <c r="W81" t="s">
        <v>409</v>
      </c>
      <c r="X81" t="s">
        <v>410</v>
      </c>
      <c r="Z81" s="22">
        <v>44105</v>
      </c>
      <c r="AA81">
        <v>34</v>
      </c>
      <c r="AB81">
        <v>34</v>
      </c>
      <c r="AC81">
        <v>260.38799999999998</v>
      </c>
      <c r="AD81">
        <v>258.20564705880003</v>
      </c>
      <c r="AE81" t="s">
        <v>581</v>
      </c>
    </row>
    <row r="82" spans="1:31" x14ac:dyDescent="0.25">
      <c r="A82" s="22">
        <v>44136</v>
      </c>
      <c r="B82">
        <v>35</v>
      </c>
      <c r="C82" s="2">
        <v>260.22899999999998</v>
      </c>
      <c r="D82">
        <v>59</v>
      </c>
      <c r="E82">
        <v>35</v>
      </c>
      <c r="F82">
        <f t="shared" si="1"/>
        <v>1.1745357842679691</v>
      </c>
      <c r="G82">
        <v>35</v>
      </c>
      <c r="H82">
        <v>35</v>
      </c>
      <c r="I82">
        <v>1.1745357839999999</v>
      </c>
      <c r="J82">
        <v>1.4213124849000001</v>
      </c>
      <c r="K82" t="s">
        <v>551</v>
      </c>
      <c r="P82" s="3">
        <v>44136</v>
      </c>
      <c r="Q82">
        <v>59</v>
      </c>
      <c r="R82">
        <v>59</v>
      </c>
      <c r="S82">
        <v>1.1745357839999999</v>
      </c>
      <c r="T82">
        <v>2.1921149235000001</v>
      </c>
      <c r="U82" t="s">
        <v>411</v>
      </c>
      <c r="V82">
        <v>17</v>
      </c>
      <c r="W82">
        <v>499.98074145430002</v>
      </c>
      <c r="X82">
        <v>29.4106318503</v>
      </c>
      <c r="Z82" s="22">
        <v>44136</v>
      </c>
      <c r="AA82">
        <v>35</v>
      </c>
      <c r="AB82">
        <v>35</v>
      </c>
      <c r="AC82">
        <v>260.22899999999998</v>
      </c>
      <c r="AD82">
        <v>259.73576470590001</v>
      </c>
      <c r="AE82" t="s">
        <v>582</v>
      </c>
    </row>
    <row r="83" spans="1:31" x14ac:dyDescent="0.25">
      <c r="A83" s="22">
        <v>44166</v>
      </c>
      <c r="B83">
        <v>36</v>
      </c>
      <c r="C83" s="2">
        <v>260.47399999999999</v>
      </c>
      <c r="D83">
        <v>60</v>
      </c>
      <c r="E83">
        <v>36</v>
      </c>
      <c r="F83">
        <f t="shared" si="1"/>
        <v>1.3620054947193101</v>
      </c>
      <c r="G83">
        <v>36</v>
      </c>
      <c r="H83">
        <v>36</v>
      </c>
      <c r="I83">
        <v>1.362005495</v>
      </c>
      <c r="J83">
        <v>1.5814006366</v>
      </c>
      <c r="K83" t="s">
        <v>552</v>
      </c>
      <c r="P83" s="3">
        <v>44166</v>
      </c>
      <c r="Q83">
        <v>60</v>
      </c>
      <c r="R83">
        <v>60</v>
      </c>
      <c r="S83">
        <v>1.362005495</v>
      </c>
      <c r="T83">
        <v>2.5431407042999998</v>
      </c>
      <c r="U83" t="s">
        <v>412</v>
      </c>
      <c r="V83">
        <v>80</v>
      </c>
      <c r="W83">
        <v>19.244186599900001</v>
      </c>
      <c r="X83">
        <v>0.24055233249999999</v>
      </c>
      <c r="Z83" s="22">
        <v>44166</v>
      </c>
      <c r="AA83">
        <v>36</v>
      </c>
      <c r="AB83">
        <v>36</v>
      </c>
      <c r="AC83">
        <v>260.47399999999999</v>
      </c>
      <c r="AD83">
        <v>261.26588235290001</v>
      </c>
      <c r="AE83" t="s">
        <v>583</v>
      </c>
    </row>
    <row r="84" spans="1:31" x14ac:dyDescent="0.25">
      <c r="A84" s="22">
        <v>44197</v>
      </c>
      <c r="B84">
        <v>37</v>
      </c>
      <c r="C84" s="2">
        <v>261.58199999999999</v>
      </c>
      <c r="D84">
        <v>61</v>
      </c>
      <c r="E84">
        <v>37</v>
      </c>
      <c r="F84">
        <f t="shared" si="1"/>
        <v>1.399769741560094</v>
      </c>
      <c r="G84">
        <v>37</v>
      </c>
      <c r="H84">
        <v>37</v>
      </c>
      <c r="I84">
        <v>1.3997697419999999</v>
      </c>
      <c r="J84">
        <v>1.7414887883000001</v>
      </c>
      <c r="K84" t="s">
        <v>459</v>
      </c>
      <c r="P84" s="3">
        <v>44197</v>
      </c>
      <c r="Q84">
        <v>61</v>
      </c>
      <c r="R84">
        <v>61</v>
      </c>
      <c r="S84">
        <v>1.3997697419999999</v>
      </c>
      <c r="T84">
        <v>2.8941664852</v>
      </c>
      <c r="U84" t="s">
        <v>413</v>
      </c>
      <c r="V84">
        <v>97</v>
      </c>
      <c r="W84">
        <v>519.22492805419995</v>
      </c>
      <c r="Z84" s="22">
        <v>44197</v>
      </c>
      <c r="AA84">
        <v>37</v>
      </c>
      <c r="AB84">
        <v>37</v>
      </c>
      <c r="AC84">
        <v>261.58199999999999</v>
      </c>
      <c r="AD84">
        <v>262.79599999999999</v>
      </c>
      <c r="AE84" t="s">
        <v>584</v>
      </c>
    </row>
    <row r="85" spans="1:31" x14ac:dyDescent="0.25">
      <c r="A85" s="22">
        <v>44228</v>
      </c>
      <c r="B85">
        <v>38</v>
      </c>
      <c r="C85" s="2">
        <v>263.01400000000001</v>
      </c>
      <c r="D85">
        <v>62</v>
      </c>
      <c r="E85">
        <v>38</v>
      </c>
      <c r="F85">
        <f t="shared" si="1"/>
        <v>1.6762152173745015</v>
      </c>
      <c r="G85">
        <v>38</v>
      </c>
      <c r="H85">
        <v>38</v>
      </c>
      <c r="I85">
        <v>1.676215217</v>
      </c>
      <c r="J85">
        <v>1.9015769401</v>
      </c>
      <c r="K85" t="s">
        <v>460</v>
      </c>
      <c r="P85" s="3">
        <v>44228</v>
      </c>
      <c r="Q85">
        <v>62</v>
      </c>
      <c r="R85">
        <v>62</v>
      </c>
      <c r="S85">
        <v>1.676215217</v>
      </c>
      <c r="T85">
        <v>3.2451922660000001</v>
      </c>
      <c r="U85" t="s">
        <v>621</v>
      </c>
      <c r="Z85" s="22">
        <v>44228</v>
      </c>
      <c r="AA85">
        <v>38</v>
      </c>
      <c r="AB85">
        <v>38</v>
      </c>
      <c r="AC85">
        <v>263.01400000000001</v>
      </c>
      <c r="AD85">
        <v>264.32611764709998</v>
      </c>
      <c r="AE85" t="s">
        <v>585</v>
      </c>
    </row>
    <row r="86" spans="1:31" x14ac:dyDescent="0.25">
      <c r="A86" s="22">
        <v>44256</v>
      </c>
      <c r="B86">
        <v>39</v>
      </c>
      <c r="C86" s="2">
        <v>264.87700000000001</v>
      </c>
      <c r="D86">
        <v>63</v>
      </c>
      <c r="E86">
        <v>39</v>
      </c>
      <c r="F86">
        <f t="shared" si="1"/>
        <v>2.6197625089591847</v>
      </c>
      <c r="G86">
        <v>39</v>
      </c>
      <c r="H86">
        <v>39</v>
      </c>
      <c r="I86">
        <v>2.6197625090000001</v>
      </c>
      <c r="J86">
        <v>2.0616650918000001</v>
      </c>
      <c r="K86" t="s">
        <v>624</v>
      </c>
      <c r="P86" s="3">
        <v>44256</v>
      </c>
      <c r="Q86">
        <v>63</v>
      </c>
      <c r="R86">
        <v>63</v>
      </c>
      <c r="S86">
        <v>2.6197625090000001</v>
      </c>
      <c r="T86">
        <v>3.5962180467999998</v>
      </c>
      <c r="Z86" s="22">
        <v>44256</v>
      </c>
      <c r="AA86">
        <v>39</v>
      </c>
      <c r="AB86">
        <v>39</v>
      </c>
      <c r="AC86">
        <v>264.87700000000001</v>
      </c>
      <c r="AD86">
        <v>265.85623529409997</v>
      </c>
      <c r="AE86" t="s">
        <v>586</v>
      </c>
    </row>
    <row r="87" spans="1:31" x14ac:dyDescent="0.25">
      <c r="A87" s="22">
        <v>44287</v>
      </c>
      <c r="B87">
        <v>40</v>
      </c>
      <c r="C87" s="2">
        <v>267.05399999999997</v>
      </c>
      <c r="D87">
        <v>64</v>
      </c>
      <c r="E87">
        <v>40</v>
      </c>
      <c r="F87">
        <f t="shared" si="1"/>
        <v>4.159694838702114</v>
      </c>
      <c r="G87" s="6">
        <v>40</v>
      </c>
      <c r="H87" s="6">
        <v>40</v>
      </c>
      <c r="I87" s="6">
        <v>4.1596948390000001</v>
      </c>
      <c r="J87" s="6">
        <v>4.3008498952999998</v>
      </c>
      <c r="K87" t="s">
        <v>625</v>
      </c>
      <c r="P87" s="3">
        <v>44287</v>
      </c>
      <c r="Q87">
        <v>64</v>
      </c>
      <c r="R87">
        <v>64</v>
      </c>
      <c r="S87">
        <v>4.1596948390000001</v>
      </c>
      <c r="T87">
        <v>3.9472438275999999</v>
      </c>
      <c r="V87">
        <f>1-(W83/W84)</f>
        <v>0.96293670515393437</v>
      </c>
      <c r="Z87" s="22">
        <v>44287</v>
      </c>
      <c r="AA87">
        <v>40</v>
      </c>
      <c r="AB87">
        <v>40</v>
      </c>
      <c r="AC87">
        <v>267.05399999999997</v>
      </c>
      <c r="AD87">
        <v>267.38635294120002</v>
      </c>
      <c r="AE87" t="s">
        <v>587</v>
      </c>
    </row>
    <row r="88" spans="1:31" x14ac:dyDescent="0.25">
      <c r="A88" s="22">
        <v>44317</v>
      </c>
      <c r="B88">
        <v>41</v>
      </c>
      <c r="C88" s="2">
        <v>269.19499999999999</v>
      </c>
      <c r="D88">
        <v>65</v>
      </c>
      <c r="E88">
        <v>41</v>
      </c>
      <c r="F88">
        <f t="shared" si="1"/>
        <v>4.9927065375944784</v>
      </c>
      <c r="G88">
        <v>41</v>
      </c>
      <c r="H88">
        <v>41</v>
      </c>
      <c r="I88">
        <v>4.9927065380000002</v>
      </c>
      <c r="J88">
        <v>4.6427428989999999</v>
      </c>
      <c r="K88" t="s">
        <v>626</v>
      </c>
      <c r="P88" s="3">
        <v>44317</v>
      </c>
      <c r="Q88">
        <v>65</v>
      </c>
      <c r="R88">
        <v>65</v>
      </c>
      <c r="S88">
        <v>4.9927065380000002</v>
      </c>
      <c r="T88">
        <v>4.2982696084000001</v>
      </c>
      <c r="Z88" s="22">
        <v>44317</v>
      </c>
      <c r="AA88">
        <v>41</v>
      </c>
      <c r="AB88">
        <v>41</v>
      </c>
      <c r="AC88">
        <v>269.19499999999999</v>
      </c>
      <c r="AD88">
        <v>268.91647058820001</v>
      </c>
      <c r="AE88" t="s">
        <v>588</v>
      </c>
    </row>
    <row r="89" spans="1:31" x14ac:dyDescent="0.25">
      <c r="A89" s="22">
        <v>44348</v>
      </c>
      <c r="B89">
        <v>42</v>
      </c>
      <c r="C89" s="2">
        <v>271.69600000000003</v>
      </c>
      <c r="D89">
        <v>66</v>
      </c>
      <c r="E89">
        <v>42</v>
      </c>
      <c r="F89">
        <f t="shared" si="1"/>
        <v>5.3914514133213345</v>
      </c>
      <c r="G89">
        <v>42</v>
      </c>
      <c r="H89">
        <v>42</v>
      </c>
      <c r="I89">
        <v>5.3914514130000004</v>
      </c>
      <c r="J89">
        <v>4.9846359027</v>
      </c>
      <c r="K89" t="s">
        <v>619</v>
      </c>
      <c r="P89" s="3">
        <v>44348</v>
      </c>
      <c r="Q89">
        <v>66</v>
      </c>
      <c r="R89">
        <v>66</v>
      </c>
      <c r="S89">
        <v>5.3914514130000004</v>
      </c>
      <c r="T89">
        <v>4.6492953891999997</v>
      </c>
      <c r="Z89" s="22">
        <v>44348</v>
      </c>
      <c r="AA89">
        <v>42</v>
      </c>
      <c r="AB89">
        <v>42</v>
      </c>
      <c r="AC89">
        <v>271.69600000000003</v>
      </c>
      <c r="AD89">
        <v>270.4465882353</v>
      </c>
      <c r="AE89" t="s">
        <v>589</v>
      </c>
    </row>
    <row r="90" spans="1:31" x14ac:dyDescent="0.25">
      <c r="A90" s="22">
        <v>44378</v>
      </c>
      <c r="B90">
        <v>43</v>
      </c>
      <c r="C90" s="2">
        <v>273.00299999999999</v>
      </c>
      <c r="D90">
        <v>67</v>
      </c>
      <c r="E90">
        <v>43</v>
      </c>
      <c r="F90">
        <f t="shared" si="1"/>
        <v>5.3654752393854084</v>
      </c>
      <c r="G90">
        <v>43</v>
      </c>
      <c r="H90">
        <v>43</v>
      </c>
      <c r="I90">
        <v>5.3654752390000002</v>
      </c>
      <c r="J90">
        <v>5.3265289064000001</v>
      </c>
      <c r="K90" t="s">
        <v>620</v>
      </c>
      <c r="P90" s="3">
        <v>44378</v>
      </c>
      <c r="Q90">
        <v>67</v>
      </c>
      <c r="R90">
        <v>67</v>
      </c>
      <c r="S90">
        <v>5.3654752390000002</v>
      </c>
      <c r="T90">
        <v>5.0003211700000003</v>
      </c>
      <c r="Z90" s="22">
        <v>44378</v>
      </c>
      <c r="AA90">
        <v>43</v>
      </c>
      <c r="AB90">
        <v>43</v>
      </c>
      <c r="AC90">
        <v>273.00299999999999</v>
      </c>
      <c r="AD90">
        <v>271.97670588239998</v>
      </c>
      <c r="AE90" t="s">
        <v>590</v>
      </c>
    </row>
    <row r="91" spans="1:31" x14ac:dyDescent="0.25">
      <c r="A91" s="22">
        <v>44409</v>
      </c>
      <c r="B91">
        <v>44</v>
      </c>
      <c r="C91" s="2">
        <v>273.56700000000001</v>
      </c>
      <c r="D91">
        <v>68</v>
      </c>
      <c r="E91">
        <v>44</v>
      </c>
      <c r="F91">
        <f t="shared" si="1"/>
        <v>5.2512715548749993</v>
      </c>
      <c r="G91">
        <v>44</v>
      </c>
      <c r="H91">
        <v>44</v>
      </c>
      <c r="I91">
        <v>5.2512715549999998</v>
      </c>
      <c r="J91">
        <v>5.6684219101000002</v>
      </c>
      <c r="P91" s="3">
        <v>44409</v>
      </c>
      <c r="Q91">
        <v>68</v>
      </c>
      <c r="R91">
        <v>68</v>
      </c>
      <c r="S91">
        <v>5.2512715549999998</v>
      </c>
      <c r="T91">
        <v>5.3513469509</v>
      </c>
      <c r="Z91" s="22">
        <v>44409</v>
      </c>
      <c r="AA91">
        <v>44</v>
      </c>
      <c r="AB91">
        <v>44</v>
      </c>
      <c r="AC91">
        <v>273.56700000000001</v>
      </c>
      <c r="AD91">
        <v>273.50682352939998</v>
      </c>
      <c r="AE91" t="s">
        <v>627</v>
      </c>
    </row>
    <row r="92" spans="1:31" x14ac:dyDescent="0.25">
      <c r="A92" s="22">
        <v>44440</v>
      </c>
      <c r="B92">
        <v>45</v>
      </c>
      <c r="C92" s="2">
        <v>274.31</v>
      </c>
      <c r="D92">
        <v>69</v>
      </c>
      <c r="E92">
        <v>45</v>
      </c>
      <c r="F92">
        <f t="shared" si="1"/>
        <v>5.3903488550791572</v>
      </c>
      <c r="G92">
        <v>45</v>
      </c>
      <c r="H92">
        <v>45</v>
      </c>
      <c r="I92">
        <v>5.3903488550000001</v>
      </c>
      <c r="J92">
        <v>6.0103149138000003</v>
      </c>
      <c r="P92" s="3">
        <v>44440</v>
      </c>
      <c r="Q92">
        <v>69</v>
      </c>
      <c r="R92">
        <v>69</v>
      </c>
      <c r="S92">
        <v>5.3903488550000001</v>
      </c>
      <c r="T92">
        <v>5.7023727316999997</v>
      </c>
      <c r="Z92" s="22">
        <v>44440</v>
      </c>
      <c r="AA92">
        <v>45</v>
      </c>
      <c r="AB92">
        <v>45</v>
      </c>
      <c r="AC92">
        <v>274.31</v>
      </c>
      <c r="AD92">
        <v>275.03694117650002</v>
      </c>
      <c r="AE92" t="s">
        <v>628</v>
      </c>
    </row>
    <row r="93" spans="1:31" x14ac:dyDescent="0.25">
      <c r="A93" s="22">
        <v>44470</v>
      </c>
      <c r="B93">
        <v>46</v>
      </c>
      <c r="C93" s="2">
        <v>276.589</v>
      </c>
      <c r="D93">
        <v>70</v>
      </c>
      <c r="E93">
        <v>46</v>
      </c>
      <c r="F93">
        <f t="shared" si="1"/>
        <v>6.221868903328887</v>
      </c>
      <c r="G93">
        <v>46</v>
      </c>
      <c r="H93">
        <v>46</v>
      </c>
      <c r="I93">
        <v>6.2218689029999998</v>
      </c>
      <c r="J93">
        <v>6.3522079176000004</v>
      </c>
      <c r="P93" s="3">
        <v>44470</v>
      </c>
      <c r="Q93">
        <v>70</v>
      </c>
      <c r="R93">
        <v>70</v>
      </c>
      <c r="S93">
        <v>6.2218689029999998</v>
      </c>
      <c r="T93">
        <v>6.0533985125000003</v>
      </c>
      <c r="Z93" s="22">
        <v>44470</v>
      </c>
      <c r="AA93">
        <v>46</v>
      </c>
      <c r="AB93">
        <v>46</v>
      </c>
      <c r="AC93">
        <v>276.589</v>
      </c>
      <c r="AD93">
        <v>276.56705882350002</v>
      </c>
      <c r="AE93" t="s">
        <v>629</v>
      </c>
    </row>
    <row r="94" spans="1:31" x14ac:dyDescent="0.25">
      <c r="A94" s="22">
        <v>44501</v>
      </c>
      <c r="B94">
        <v>47</v>
      </c>
      <c r="C94" s="2">
        <v>277.94799999999998</v>
      </c>
      <c r="D94">
        <v>71</v>
      </c>
      <c r="E94">
        <v>47</v>
      </c>
      <c r="F94">
        <f t="shared" si="1"/>
        <v>6.8090028398064764</v>
      </c>
      <c r="G94">
        <v>47</v>
      </c>
      <c r="H94">
        <v>47</v>
      </c>
      <c r="I94">
        <v>6.8090028399999998</v>
      </c>
      <c r="J94">
        <v>6.6941009212999996</v>
      </c>
      <c r="P94" s="3">
        <v>44501</v>
      </c>
      <c r="Q94">
        <v>71</v>
      </c>
      <c r="R94">
        <v>71</v>
      </c>
      <c r="S94">
        <v>6.8090028399999998</v>
      </c>
      <c r="T94">
        <v>6.4044242933</v>
      </c>
      <c r="Z94" s="22">
        <v>44501</v>
      </c>
      <c r="AA94">
        <v>47</v>
      </c>
      <c r="AB94">
        <v>47</v>
      </c>
      <c r="AC94">
        <v>277.94799999999998</v>
      </c>
      <c r="AD94">
        <v>278.0971764706</v>
      </c>
      <c r="AE94" t="s">
        <v>630</v>
      </c>
    </row>
    <row r="95" spans="1:31" x14ac:dyDescent="0.25">
      <c r="A95" s="22">
        <v>44531</v>
      </c>
      <c r="B95">
        <v>48</v>
      </c>
      <c r="C95" s="2">
        <v>278.80200000000002</v>
      </c>
      <c r="D95">
        <v>72</v>
      </c>
      <c r="E95">
        <v>48</v>
      </c>
      <c r="F95">
        <f t="shared" si="1"/>
        <v>7.0364028655451341</v>
      </c>
      <c r="G95">
        <v>48</v>
      </c>
      <c r="H95">
        <v>48</v>
      </c>
      <c r="I95">
        <v>7.0364028660000004</v>
      </c>
      <c r="J95">
        <v>7.0359939249999996</v>
      </c>
      <c r="P95" s="3">
        <v>44531</v>
      </c>
      <c r="Q95">
        <v>72</v>
      </c>
      <c r="R95">
        <v>72</v>
      </c>
      <c r="S95">
        <v>7.0364028660000004</v>
      </c>
      <c r="T95">
        <v>6.7554500740999996</v>
      </c>
      <c r="Z95" s="22">
        <v>44531</v>
      </c>
      <c r="AA95">
        <v>48</v>
      </c>
      <c r="AB95">
        <v>48</v>
      </c>
      <c r="AC95">
        <v>278.80200000000002</v>
      </c>
      <c r="AD95">
        <v>279.6272941176</v>
      </c>
      <c r="AE95" t="s">
        <v>631</v>
      </c>
    </row>
    <row r="96" spans="1:31" x14ac:dyDescent="0.25">
      <c r="A96" s="22">
        <v>44562</v>
      </c>
      <c r="B96">
        <v>49</v>
      </c>
      <c r="C96" s="2">
        <v>281.14800000000002</v>
      </c>
      <c r="D96">
        <v>73</v>
      </c>
      <c r="E96">
        <v>49</v>
      </c>
      <c r="F96">
        <f t="shared" si="1"/>
        <v>7.4798724682891145</v>
      </c>
      <c r="G96">
        <v>49</v>
      </c>
      <c r="H96">
        <v>49</v>
      </c>
      <c r="I96">
        <v>7.4798724679999999</v>
      </c>
      <c r="J96">
        <v>7.3778869286999997</v>
      </c>
      <c r="P96" s="3">
        <v>44562</v>
      </c>
      <c r="Q96">
        <v>73</v>
      </c>
      <c r="R96">
        <v>73</v>
      </c>
      <c r="S96">
        <v>7.4798724679999999</v>
      </c>
      <c r="T96">
        <v>7.1064758549000002</v>
      </c>
      <c r="Z96" s="22">
        <v>44562</v>
      </c>
      <c r="AA96">
        <v>49</v>
      </c>
      <c r="AB96">
        <v>49</v>
      </c>
      <c r="AC96">
        <v>281.14800000000002</v>
      </c>
      <c r="AD96">
        <v>281.15741176469999</v>
      </c>
    </row>
    <row r="97" spans="1:30" x14ac:dyDescent="0.25">
      <c r="A97" s="22">
        <v>44593</v>
      </c>
      <c r="B97">
        <v>50</v>
      </c>
      <c r="C97" s="2">
        <v>283.71600000000001</v>
      </c>
      <c r="D97">
        <v>74</v>
      </c>
      <c r="E97">
        <v>50</v>
      </c>
      <c r="F97">
        <f t="shared" si="1"/>
        <v>7.8710638977392833</v>
      </c>
      <c r="G97">
        <v>50</v>
      </c>
      <c r="H97">
        <v>50</v>
      </c>
      <c r="I97">
        <v>7.8710638980000001</v>
      </c>
      <c r="J97">
        <v>7.7197799323999998</v>
      </c>
      <c r="P97" s="3">
        <v>44593</v>
      </c>
      <c r="Q97">
        <v>74</v>
      </c>
      <c r="R97">
        <v>74</v>
      </c>
      <c r="S97">
        <v>7.8710638980000001</v>
      </c>
      <c r="T97">
        <v>7.4575016357999999</v>
      </c>
      <c r="Z97" s="22">
        <v>44593</v>
      </c>
      <c r="AA97">
        <v>50</v>
      </c>
      <c r="AB97">
        <v>50</v>
      </c>
      <c r="AC97">
        <v>283.71600000000001</v>
      </c>
      <c r="AD97">
        <v>282.68752941180003</v>
      </c>
    </row>
    <row r="98" spans="1:30" x14ac:dyDescent="0.25">
      <c r="A98" s="22">
        <v>44621</v>
      </c>
      <c r="B98">
        <v>51</v>
      </c>
      <c r="C98" s="2">
        <v>287.50400000000002</v>
      </c>
      <c r="D98">
        <v>75</v>
      </c>
      <c r="E98">
        <v>51</v>
      </c>
      <c r="F98">
        <f t="shared" si="1"/>
        <v>8.542455554842439</v>
      </c>
      <c r="G98">
        <v>51</v>
      </c>
      <c r="H98">
        <v>51</v>
      </c>
      <c r="I98">
        <v>8.5424555550000001</v>
      </c>
      <c r="J98">
        <v>8.0616729361000008</v>
      </c>
      <c r="P98" s="3">
        <v>44621</v>
      </c>
      <c r="Q98">
        <v>75</v>
      </c>
      <c r="R98">
        <v>75</v>
      </c>
      <c r="S98">
        <v>8.5424555550000001</v>
      </c>
      <c r="T98">
        <v>7.8085274165999996</v>
      </c>
      <c r="Z98" s="22">
        <v>44621</v>
      </c>
      <c r="AA98">
        <v>51</v>
      </c>
      <c r="AB98">
        <v>51</v>
      </c>
      <c r="AC98">
        <v>287.50400000000002</v>
      </c>
      <c r="AD98">
        <v>287.35000000000002</v>
      </c>
    </row>
    <row r="99" spans="1:30" x14ac:dyDescent="0.25">
      <c r="A99" s="22">
        <v>44652</v>
      </c>
      <c r="B99">
        <v>52</v>
      </c>
      <c r="C99" s="2">
        <v>289.10899999999998</v>
      </c>
      <c r="D99">
        <v>76</v>
      </c>
      <c r="E99">
        <v>52</v>
      </c>
      <c r="F99">
        <f t="shared" si="1"/>
        <v>8.2586293408823721</v>
      </c>
      <c r="G99">
        <v>52</v>
      </c>
      <c r="H99">
        <v>52</v>
      </c>
      <c r="I99">
        <v>8.2586293410000007</v>
      </c>
      <c r="J99">
        <v>8.4035659398</v>
      </c>
      <c r="P99" s="3">
        <v>44652</v>
      </c>
      <c r="Q99">
        <v>76</v>
      </c>
      <c r="R99">
        <v>76</v>
      </c>
      <c r="S99">
        <v>8.2586293410000007</v>
      </c>
      <c r="T99">
        <v>8.1595531973999993</v>
      </c>
      <c r="Z99" s="22">
        <v>44652</v>
      </c>
      <c r="AA99">
        <v>52</v>
      </c>
      <c r="AB99">
        <v>52</v>
      </c>
      <c r="AC99">
        <v>289.10899999999998</v>
      </c>
      <c r="AD99">
        <v>289.82459999999998</v>
      </c>
    </row>
    <row r="100" spans="1:30" x14ac:dyDescent="0.25">
      <c r="A100" s="22">
        <v>44682</v>
      </c>
      <c r="B100">
        <v>53</v>
      </c>
      <c r="C100" s="2">
        <v>292.29599999999999</v>
      </c>
      <c r="D100">
        <v>77</v>
      </c>
      <c r="E100">
        <v>53</v>
      </c>
      <c r="F100">
        <f t="shared" si="1"/>
        <v>8.5815115436765161</v>
      </c>
      <c r="G100">
        <v>53</v>
      </c>
      <c r="H100">
        <v>53</v>
      </c>
      <c r="I100">
        <v>8.5815115439999996</v>
      </c>
      <c r="J100">
        <v>8.7454589435999992</v>
      </c>
      <c r="P100" s="3">
        <v>44682</v>
      </c>
      <c r="Q100">
        <v>77</v>
      </c>
      <c r="R100">
        <v>77</v>
      </c>
      <c r="S100">
        <v>8.5815115439999996</v>
      </c>
      <c r="T100">
        <v>8.5105789781999999</v>
      </c>
      <c r="Z100" s="22">
        <v>44682</v>
      </c>
      <c r="AA100">
        <v>53</v>
      </c>
      <c r="AB100">
        <v>53</v>
      </c>
      <c r="AC100">
        <v>292.29599999999999</v>
      </c>
      <c r="AD100">
        <v>292.29919999999998</v>
      </c>
    </row>
    <row r="101" spans="1:30" x14ac:dyDescent="0.25">
      <c r="A101" s="22">
        <v>44713</v>
      </c>
      <c r="B101">
        <v>54</v>
      </c>
      <c r="C101" s="2">
        <v>296.31099999999998</v>
      </c>
      <c r="D101">
        <v>78</v>
      </c>
      <c r="E101">
        <v>54</v>
      </c>
      <c r="F101">
        <f t="shared" si="1"/>
        <v>9.0597579647841524</v>
      </c>
      <c r="G101">
        <v>54</v>
      </c>
      <c r="H101">
        <v>54</v>
      </c>
      <c r="I101">
        <v>9.0597579649999993</v>
      </c>
      <c r="J101">
        <v>9.0873519473000002</v>
      </c>
      <c r="P101" s="3">
        <v>44713</v>
      </c>
      <c r="Q101">
        <v>78</v>
      </c>
      <c r="R101">
        <v>78</v>
      </c>
      <c r="S101">
        <v>9.0597579649999993</v>
      </c>
      <c r="T101">
        <v>8.8616047590000004</v>
      </c>
      <c r="Z101" s="22">
        <v>44713</v>
      </c>
      <c r="AA101">
        <v>54</v>
      </c>
      <c r="AB101">
        <v>54</v>
      </c>
      <c r="AC101">
        <v>296.31099999999998</v>
      </c>
      <c r="AD101">
        <v>294.77379999999999</v>
      </c>
    </row>
    <row r="102" spans="1:30" x14ac:dyDescent="0.25">
      <c r="A102" s="22">
        <v>44743</v>
      </c>
      <c r="B102">
        <v>55</v>
      </c>
      <c r="C102" s="2">
        <v>296.27600000000001</v>
      </c>
      <c r="D102">
        <v>79</v>
      </c>
      <c r="E102">
        <v>55</v>
      </c>
      <c r="F102">
        <f t="shared" si="1"/>
        <v>8.5248147456255161</v>
      </c>
      <c r="G102" s="6">
        <v>55</v>
      </c>
      <c r="H102" s="6">
        <v>55</v>
      </c>
      <c r="I102" s="6">
        <v>8.5248147460000006</v>
      </c>
      <c r="J102" s="6">
        <v>8.8591541390999993</v>
      </c>
      <c r="P102" s="3">
        <v>44743</v>
      </c>
      <c r="Q102">
        <v>79</v>
      </c>
      <c r="R102">
        <v>79</v>
      </c>
      <c r="S102">
        <v>8.5248147460000006</v>
      </c>
      <c r="T102">
        <v>9.2126305397999992</v>
      </c>
      <c r="Z102" s="22">
        <v>44743</v>
      </c>
      <c r="AA102">
        <v>55</v>
      </c>
      <c r="AB102">
        <v>55</v>
      </c>
      <c r="AC102">
        <v>296.27600000000001</v>
      </c>
      <c r="AD102">
        <v>297.2484</v>
      </c>
    </row>
    <row r="103" spans="1:30" x14ac:dyDescent="0.25">
      <c r="A103" s="22">
        <v>44774</v>
      </c>
      <c r="B103">
        <v>56</v>
      </c>
      <c r="C103" s="2">
        <v>296.17099999999999</v>
      </c>
      <c r="D103">
        <v>80</v>
      </c>
      <c r="E103">
        <v>56</v>
      </c>
      <c r="F103">
        <f t="shared" ref="F103:F120" si="2">100*(C103-C91)/C91</f>
        <v>8.2626925031162344</v>
      </c>
      <c r="G103">
        <v>56</v>
      </c>
      <c r="H103">
        <v>56</v>
      </c>
      <c r="I103">
        <v>8.2626925030000002</v>
      </c>
      <c r="J103">
        <v>8.4092868056000007</v>
      </c>
      <c r="P103" s="3">
        <v>44774</v>
      </c>
      <c r="Q103">
        <v>80</v>
      </c>
      <c r="R103">
        <v>80</v>
      </c>
      <c r="S103">
        <v>8.2626925030000002</v>
      </c>
      <c r="T103">
        <v>8.5430225628999992</v>
      </c>
      <c r="Z103" s="14">
        <v>44774</v>
      </c>
      <c r="AA103" s="6">
        <v>56</v>
      </c>
      <c r="AB103" s="6">
        <v>56</v>
      </c>
      <c r="AC103" s="6">
        <v>296.17099999999999</v>
      </c>
      <c r="AD103" s="6">
        <v>296.01944736839999</v>
      </c>
    </row>
    <row r="104" spans="1:30" x14ac:dyDescent="0.25">
      <c r="A104" s="22">
        <v>44805</v>
      </c>
      <c r="B104">
        <v>57</v>
      </c>
      <c r="C104" s="2">
        <v>296.80799999999999</v>
      </c>
      <c r="D104">
        <v>81</v>
      </c>
      <c r="E104">
        <v>57</v>
      </c>
      <c r="F104">
        <f t="shared" si="2"/>
        <v>8.2016696438336165</v>
      </c>
      <c r="G104">
        <v>57</v>
      </c>
      <c r="H104">
        <v>57</v>
      </c>
      <c r="I104">
        <v>8.2016696440000008</v>
      </c>
      <c r="J104">
        <v>7.9594194720999996</v>
      </c>
      <c r="P104" s="3">
        <v>44805</v>
      </c>
      <c r="Q104">
        <v>81</v>
      </c>
      <c r="R104">
        <v>81</v>
      </c>
      <c r="S104">
        <v>8.2016696440000008</v>
      </c>
      <c r="T104">
        <v>8.0708659365000006</v>
      </c>
      <c r="Z104" s="22">
        <v>44805</v>
      </c>
      <c r="AA104">
        <v>57</v>
      </c>
      <c r="AB104">
        <v>57</v>
      </c>
      <c r="AC104">
        <v>296.80799999999999</v>
      </c>
      <c r="AD104">
        <v>296.81647368419999</v>
      </c>
    </row>
    <row r="105" spans="1:30" x14ac:dyDescent="0.25">
      <c r="A105" s="22">
        <v>44835</v>
      </c>
      <c r="B105">
        <v>58</v>
      </c>
      <c r="C105" s="2">
        <v>298.012</v>
      </c>
      <c r="D105">
        <v>82</v>
      </c>
      <c r="E105">
        <v>58</v>
      </c>
      <c r="F105">
        <f t="shared" si="2"/>
        <v>7.7454273308049135</v>
      </c>
      <c r="G105">
        <v>58</v>
      </c>
      <c r="H105">
        <v>58</v>
      </c>
      <c r="I105">
        <v>7.7454273310000001</v>
      </c>
      <c r="J105">
        <v>7.5095521387000002</v>
      </c>
      <c r="P105" s="3">
        <v>44835</v>
      </c>
      <c r="Q105">
        <v>82</v>
      </c>
      <c r="R105">
        <v>82</v>
      </c>
      <c r="S105">
        <v>7.7454273310000001</v>
      </c>
      <c r="T105">
        <v>7.5987093102000003</v>
      </c>
      <c r="Z105" s="22">
        <v>44835</v>
      </c>
      <c r="AA105">
        <v>58</v>
      </c>
      <c r="AB105">
        <v>58</v>
      </c>
      <c r="AC105">
        <v>298.012</v>
      </c>
      <c r="AD105">
        <v>297.61349999999999</v>
      </c>
    </row>
    <row r="106" spans="1:30" x14ac:dyDescent="0.25">
      <c r="A106" s="22">
        <v>44866</v>
      </c>
      <c r="B106">
        <v>59</v>
      </c>
      <c r="C106" s="2">
        <v>297.71100000000001</v>
      </c>
      <c r="D106">
        <v>83</v>
      </c>
      <c r="E106">
        <v>59</v>
      </c>
      <c r="F106">
        <f t="shared" si="2"/>
        <v>7.110322794191732</v>
      </c>
      <c r="G106">
        <v>59</v>
      </c>
      <c r="H106">
        <v>59</v>
      </c>
      <c r="I106">
        <v>7.110322794</v>
      </c>
      <c r="J106">
        <v>7.0596848051999999</v>
      </c>
      <c r="P106" s="3">
        <v>44866</v>
      </c>
      <c r="Q106">
        <v>83</v>
      </c>
      <c r="R106">
        <v>83</v>
      </c>
      <c r="S106">
        <v>7.110322794</v>
      </c>
      <c r="T106">
        <v>7.1265526838</v>
      </c>
      <c r="Z106" s="22">
        <v>44866</v>
      </c>
      <c r="AA106">
        <v>59</v>
      </c>
      <c r="AB106">
        <v>59</v>
      </c>
      <c r="AC106">
        <v>297.71100000000001</v>
      </c>
      <c r="AD106">
        <v>298.41052631579998</v>
      </c>
    </row>
    <row r="107" spans="1:30" x14ac:dyDescent="0.25">
      <c r="A107" s="22">
        <v>44896</v>
      </c>
      <c r="B107">
        <v>60</v>
      </c>
      <c r="C107" s="2">
        <v>296.79700000000003</v>
      </c>
      <c r="D107">
        <v>84</v>
      </c>
      <c r="E107">
        <v>60</v>
      </c>
      <c r="F107">
        <f t="shared" si="2"/>
        <v>6.4544013314108231</v>
      </c>
      <c r="G107">
        <v>60</v>
      </c>
      <c r="H107">
        <v>60</v>
      </c>
      <c r="I107">
        <v>6.4544013309999997</v>
      </c>
      <c r="J107">
        <v>6.6098174716999996</v>
      </c>
      <c r="P107" s="3">
        <v>44896</v>
      </c>
      <c r="Q107">
        <v>84</v>
      </c>
      <c r="R107">
        <v>84</v>
      </c>
      <c r="S107">
        <v>6.4544013309999997</v>
      </c>
      <c r="T107">
        <v>6.6543960574999996</v>
      </c>
      <c r="Z107" s="22">
        <v>44896</v>
      </c>
      <c r="AA107">
        <v>60</v>
      </c>
      <c r="AB107">
        <v>60</v>
      </c>
      <c r="AC107">
        <v>296.79700000000003</v>
      </c>
      <c r="AD107">
        <v>299.20755263159998</v>
      </c>
    </row>
    <row r="108" spans="1:30" x14ac:dyDescent="0.25">
      <c r="A108" s="22">
        <v>44927</v>
      </c>
      <c r="B108">
        <v>61</v>
      </c>
      <c r="C108" s="2">
        <v>299.17</v>
      </c>
      <c r="D108">
        <v>85</v>
      </c>
      <c r="E108">
        <v>61</v>
      </c>
      <c r="F108">
        <f t="shared" si="2"/>
        <v>6.4101469688562576</v>
      </c>
      <c r="G108">
        <v>61</v>
      </c>
      <c r="H108">
        <v>61</v>
      </c>
      <c r="I108">
        <v>6.4101469690000004</v>
      </c>
      <c r="J108">
        <v>6.1599501383000002</v>
      </c>
      <c r="P108" s="3">
        <v>44927</v>
      </c>
      <c r="Q108">
        <v>85</v>
      </c>
      <c r="R108">
        <v>85</v>
      </c>
      <c r="S108">
        <v>6.4101469690000004</v>
      </c>
      <c r="T108">
        <v>6.1822394311000002</v>
      </c>
      <c r="Z108" s="22">
        <v>44927</v>
      </c>
      <c r="AA108">
        <v>61</v>
      </c>
      <c r="AB108">
        <v>61</v>
      </c>
      <c r="AC108">
        <v>299.17</v>
      </c>
      <c r="AD108">
        <v>300.00457894739998</v>
      </c>
    </row>
    <row r="109" spans="1:30" x14ac:dyDescent="0.25">
      <c r="A109" s="22">
        <v>44958</v>
      </c>
      <c r="B109">
        <v>62</v>
      </c>
      <c r="C109" s="2">
        <v>300.83999999999997</v>
      </c>
      <c r="D109">
        <v>86</v>
      </c>
      <c r="E109">
        <v>62</v>
      </c>
      <c r="F109">
        <f t="shared" si="2"/>
        <v>6.0356130778665875</v>
      </c>
      <c r="G109">
        <v>62</v>
      </c>
      <c r="H109">
        <v>62</v>
      </c>
      <c r="I109">
        <v>6.0356130779999999</v>
      </c>
      <c r="J109">
        <v>5.7100828047999999</v>
      </c>
      <c r="P109" s="3">
        <v>44958</v>
      </c>
      <c r="Q109">
        <v>86</v>
      </c>
      <c r="R109">
        <v>86</v>
      </c>
      <c r="S109">
        <v>6.0356130779999999</v>
      </c>
      <c r="T109">
        <v>5.7100828047999999</v>
      </c>
      <c r="Z109" s="22">
        <v>44958</v>
      </c>
      <c r="AA109">
        <v>62</v>
      </c>
      <c r="AB109">
        <v>62</v>
      </c>
      <c r="AC109">
        <v>300.83999999999997</v>
      </c>
      <c r="AD109">
        <v>300.80160526319997</v>
      </c>
    </row>
    <row r="110" spans="1:30" x14ac:dyDescent="0.25">
      <c r="A110" s="22">
        <v>44986</v>
      </c>
      <c r="B110">
        <v>63</v>
      </c>
      <c r="C110" s="2">
        <v>301.83600000000001</v>
      </c>
      <c r="D110">
        <v>87</v>
      </c>
      <c r="E110">
        <v>63</v>
      </c>
      <c r="F110">
        <f t="shared" si="2"/>
        <v>4.9849741220991683</v>
      </c>
      <c r="G110">
        <v>63</v>
      </c>
      <c r="H110">
        <v>63</v>
      </c>
      <c r="I110">
        <v>4.9849741219999997</v>
      </c>
      <c r="J110">
        <v>5.2602154712999996</v>
      </c>
      <c r="P110" s="3">
        <v>44986</v>
      </c>
      <c r="Q110">
        <v>87</v>
      </c>
      <c r="R110">
        <v>87</v>
      </c>
      <c r="S110">
        <v>4.9849741219999997</v>
      </c>
      <c r="T110">
        <v>5.2379261784000004</v>
      </c>
      <c r="Z110" s="22">
        <v>44986</v>
      </c>
      <c r="AA110">
        <v>63</v>
      </c>
      <c r="AB110">
        <v>63</v>
      </c>
      <c r="AC110">
        <v>301.83600000000001</v>
      </c>
      <c r="AD110">
        <v>301.59863157889998</v>
      </c>
    </row>
    <row r="111" spans="1:30" x14ac:dyDescent="0.25">
      <c r="A111" s="22">
        <v>45017</v>
      </c>
      <c r="B111">
        <v>64</v>
      </c>
      <c r="C111" s="2">
        <v>303.363</v>
      </c>
      <c r="D111">
        <v>88</v>
      </c>
      <c r="E111">
        <v>64</v>
      </c>
      <c r="F111">
        <f t="shared" si="2"/>
        <v>4.9303203981889254</v>
      </c>
      <c r="G111">
        <v>64</v>
      </c>
      <c r="H111">
        <v>64</v>
      </c>
      <c r="I111">
        <v>4.9303203980000001</v>
      </c>
      <c r="J111">
        <v>4.8103481378000001</v>
      </c>
      <c r="P111" s="3">
        <v>45017</v>
      </c>
      <c r="Q111">
        <v>88</v>
      </c>
      <c r="R111">
        <v>88</v>
      </c>
      <c r="S111">
        <v>4.9303203980000001</v>
      </c>
      <c r="T111">
        <v>4.7657695521000001</v>
      </c>
      <c r="Z111" s="22">
        <v>45017</v>
      </c>
      <c r="AA111">
        <v>64</v>
      </c>
      <c r="AB111">
        <v>64</v>
      </c>
      <c r="AC111">
        <v>303.363</v>
      </c>
      <c r="AD111">
        <v>302.39565789469998</v>
      </c>
    </row>
    <row r="112" spans="1:30" x14ac:dyDescent="0.25">
      <c r="A112" s="22">
        <v>45047</v>
      </c>
      <c r="B112">
        <v>65</v>
      </c>
      <c r="C112" s="2">
        <v>304.12700000000001</v>
      </c>
      <c r="D112">
        <v>89</v>
      </c>
      <c r="E112">
        <v>65</v>
      </c>
      <c r="F112">
        <f t="shared" si="2"/>
        <v>4.0476092727919699</v>
      </c>
      <c r="G112">
        <v>65</v>
      </c>
      <c r="H112">
        <v>65</v>
      </c>
      <c r="I112">
        <v>4.047609273</v>
      </c>
      <c r="J112">
        <v>4.3604808043999999</v>
      </c>
      <c r="P112" s="3">
        <v>45047</v>
      </c>
      <c r="Q112">
        <v>89</v>
      </c>
      <c r="R112">
        <v>89</v>
      </c>
      <c r="S112">
        <v>4.047609273</v>
      </c>
      <c r="T112">
        <v>4.2936129256999997</v>
      </c>
      <c r="Z112" s="22">
        <v>45047</v>
      </c>
      <c r="AA112">
        <v>65</v>
      </c>
      <c r="AB112">
        <v>65</v>
      </c>
      <c r="AC112">
        <v>304.12700000000001</v>
      </c>
      <c r="AD112">
        <v>303.19268421049998</v>
      </c>
    </row>
    <row r="113" spans="1:30" x14ac:dyDescent="0.25">
      <c r="A113" s="22">
        <v>45078</v>
      </c>
      <c r="B113">
        <v>66</v>
      </c>
      <c r="C113" s="2">
        <v>305.10899999999998</v>
      </c>
      <c r="D113">
        <v>90</v>
      </c>
      <c r="E113">
        <v>66</v>
      </c>
      <c r="F113">
        <f t="shared" si="2"/>
        <v>2.9691776545588935</v>
      </c>
      <c r="G113" s="6">
        <v>66</v>
      </c>
      <c r="H113" s="6">
        <v>66</v>
      </c>
      <c r="I113" s="6">
        <v>2.9691776550000002</v>
      </c>
      <c r="J113" s="6">
        <v>3.3238037488000001</v>
      </c>
      <c r="P113" s="14">
        <v>45078</v>
      </c>
      <c r="Q113" s="6">
        <v>90</v>
      </c>
      <c r="R113" s="6">
        <v>90</v>
      </c>
      <c r="S113" s="6">
        <v>2.9691776550000002</v>
      </c>
      <c r="T113" s="6">
        <v>3.3238037488000001</v>
      </c>
      <c r="Z113" s="22">
        <v>45078</v>
      </c>
      <c r="AA113">
        <v>66</v>
      </c>
      <c r="AB113">
        <v>66</v>
      </c>
      <c r="AC113">
        <v>305.10899999999998</v>
      </c>
      <c r="AD113">
        <v>303.98971052629997</v>
      </c>
    </row>
    <row r="114" spans="1:30" x14ac:dyDescent="0.25">
      <c r="A114" s="22">
        <v>45108</v>
      </c>
      <c r="B114">
        <v>67</v>
      </c>
      <c r="C114" s="2">
        <v>305.69099999999997</v>
      </c>
      <c r="D114">
        <v>91</v>
      </c>
      <c r="E114">
        <v>67</v>
      </c>
      <c r="F114">
        <f t="shared" si="2"/>
        <v>3.1777801779421768</v>
      </c>
      <c r="G114">
        <v>67</v>
      </c>
      <c r="H114">
        <v>67</v>
      </c>
      <c r="I114">
        <v>3.1777801779999999</v>
      </c>
      <c r="J114">
        <v>3.3119184346999999</v>
      </c>
      <c r="P114" s="3">
        <v>45108</v>
      </c>
      <c r="Q114">
        <v>91</v>
      </c>
      <c r="R114">
        <v>91</v>
      </c>
      <c r="S114">
        <v>3.1777801779999999</v>
      </c>
      <c r="T114">
        <v>3.3119184346999999</v>
      </c>
      <c r="Z114" s="22">
        <v>45108</v>
      </c>
      <c r="AA114">
        <v>67</v>
      </c>
      <c r="AB114">
        <v>67</v>
      </c>
      <c r="AC114">
        <v>305.69099999999997</v>
      </c>
      <c r="AD114">
        <v>304.78673684210003</v>
      </c>
    </row>
    <row r="115" spans="1:30" x14ac:dyDescent="0.25">
      <c r="A115" s="22">
        <v>45139</v>
      </c>
      <c r="B115">
        <v>68</v>
      </c>
      <c r="C115" s="2">
        <v>307.02600000000001</v>
      </c>
      <c r="D115">
        <v>92</v>
      </c>
      <c r="E115">
        <v>68</v>
      </c>
      <c r="F115">
        <f t="shared" si="2"/>
        <v>3.665112384399559</v>
      </c>
      <c r="G115">
        <v>68</v>
      </c>
      <c r="H115">
        <v>68</v>
      </c>
      <c r="I115">
        <v>3.6651123839999999</v>
      </c>
      <c r="J115">
        <v>3.3000331206000002</v>
      </c>
      <c r="P115" s="3">
        <v>45139</v>
      </c>
      <c r="Q115">
        <v>92</v>
      </c>
      <c r="R115">
        <v>92</v>
      </c>
      <c r="S115">
        <v>3.6651123839999999</v>
      </c>
      <c r="T115">
        <v>3.3000331206000002</v>
      </c>
      <c r="Z115" s="22">
        <v>45139</v>
      </c>
      <c r="AA115">
        <v>68</v>
      </c>
      <c r="AB115">
        <v>68</v>
      </c>
      <c r="AC115">
        <v>307.02600000000001</v>
      </c>
      <c r="AD115">
        <v>305.58376315790002</v>
      </c>
    </row>
    <row r="116" spans="1:30" x14ac:dyDescent="0.25">
      <c r="A116" s="22">
        <v>45170</v>
      </c>
      <c r="B116">
        <v>69</v>
      </c>
      <c r="C116" s="2">
        <v>307.78899999999999</v>
      </c>
      <c r="D116">
        <v>93</v>
      </c>
      <c r="E116">
        <v>69</v>
      </c>
      <c r="F116">
        <f t="shared" si="2"/>
        <v>3.6996981213444364</v>
      </c>
      <c r="G116">
        <v>69</v>
      </c>
      <c r="H116">
        <v>69</v>
      </c>
      <c r="I116">
        <v>3.699698121</v>
      </c>
      <c r="J116">
        <v>3.2881478065</v>
      </c>
      <c r="P116" s="3">
        <v>45170</v>
      </c>
      <c r="Q116">
        <v>93</v>
      </c>
      <c r="R116">
        <v>93</v>
      </c>
      <c r="S116">
        <v>3.699698121</v>
      </c>
      <c r="T116">
        <v>3.2881478065</v>
      </c>
      <c r="Z116" s="22">
        <v>45170</v>
      </c>
      <c r="AA116">
        <v>69</v>
      </c>
      <c r="AB116">
        <v>69</v>
      </c>
      <c r="AC116">
        <v>307.78899999999999</v>
      </c>
      <c r="AD116">
        <v>306.38078947370002</v>
      </c>
    </row>
    <row r="117" spans="1:30" x14ac:dyDescent="0.25">
      <c r="A117" s="22">
        <v>45200</v>
      </c>
      <c r="B117">
        <v>70</v>
      </c>
      <c r="C117" s="2">
        <v>307.67099999999999</v>
      </c>
      <c r="D117">
        <v>94</v>
      </c>
      <c r="E117">
        <v>70</v>
      </c>
      <c r="F117">
        <f t="shared" si="2"/>
        <v>3.2411446518932094</v>
      </c>
      <c r="G117">
        <v>70</v>
      </c>
      <c r="H117">
        <v>70</v>
      </c>
      <c r="I117">
        <v>3.241144652</v>
      </c>
      <c r="J117">
        <v>3.2762624923999999</v>
      </c>
      <c r="P117" s="3">
        <v>45200</v>
      </c>
      <c r="Q117">
        <v>94</v>
      </c>
      <c r="R117">
        <v>94</v>
      </c>
      <c r="S117">
        <v>3.241144652</v>
      </c>
      <c r="T117">
        <v>3.2762624923999999</v>
      </c>
      <c r="Z117" s="22">
        <v>45200</v>
      </c>
      <c r="AA117">
        <v>70</v>
      </c>
      <c r="AB117">
        <v>70</v>
      </c>
      <c r="AC117">
        <v>307.67099999999999</v>
      </c>
      <c r="AD117">
        <v>307.17781578950002</v>
      </c>
    </row>
    <row r="118" spans="1:30" x14ac:dyDescent="0.25">
      <c r="A118" s="22">
        <v>45231</v>
      </c>
      <c r="B118">
        <v>71</v>
      </c>
      <c r="C118" s="2">
        <v>307.05099999999999</v>
      </c>
      <c r="D118">
        <v>95</v>
      </c>
      <c r="E118">
        <v>71</v>
      </c>
      <c r="F118">
        <f t="shared" si="2"/>
        <v>3.1372707088417875</v>
      </c>
      <c r="G118">
        <v>71</v>
      </c>
      <c r="H118">
        <v>71</v>
      </c>
      <c r="I118">
        <v>3.137270709</v>
      </c>
      <c r="J118">
        <v>3.2643771784000002</v>
      </c>
      <c r="P118" s="3">
        <v>45231</v>
      </c>
      <c r="Q118">
        <v>95</v>
      </c>
      <c r="R118">
        <v>95</v>
      </c>
      <c r="S118">
        <v>3.137270709</v>
      </c>
      <c r="T118">
        <v>3.2643771784000002</v>
      </c>
      <c r="Z118" s="22">
        <v>45231</v>
      </c>
      <c r="AA118">
        <v>71</v>
      </c>
      <c r="AB118">
        <v>71</v>
      </c>
      <c r="AC118">
        <v>307.05099999999999</v>
      </c>
      <c r="AD118">
        <v>307.97484210530001</v>
      </c>
    </row>
    <row r="119" spans="1:30" x14ac:dyDescent="0.25">
      <c r="A119" s="22">
        <v>45261</v>
      </c>
      <c r="B119">
        <v>72</v>
      </c>
      <c r="C119" s="2">
        <v>306.74599999999998</v>
      </c>
      <c r="D119">
        <v>96</v>
      </c>
      <c r="E119">
        <v>72</v>
      </c>
      <c r="F119">
        <f t="shared" si="2"/>
        <v>3.3521228314302216</v>
      </c>
      <c r="G119">
        <v>72</v>
      </c>
      <c r="H119">
        <v>72</v>
      </c>
      <c r="I119">
        <v>3.352122831</v>
      </c>
      <c r="J119">
        <v>3.2524918643</v>
      </c>
      <c r="P119" s="3">
        <v>45261</v>
      </c>
      <c r="Q119">
        <v>96</v>
      </c>
      <c r="R119">
        <v>96</v>
      </c>
      <c r="S119">
        <v>3.352122831</v>
      </c>
      <c r="T119">
        <v>3.2524918643</v>
      </c>
      <c r="Z119" s="22">
        <v>45261</v>
      </c>
      <c r="AA119">
        <v>72</v>
      </c>
      <c r="AB119">
        <v>72</v>
      </c>
      <c r="AC119">
        <v>306.74599999999998</v>
      </c>
      <c r="AD119">
        <v>308.77186842110001</v>
      </c>
    </row>
    <row r="120" spans="1:30" x14ac:dyDescent="0.25">
      <c r="A120" s="22">
        <v>45292</v>
      </c>
      <c r="B120">
        <v>73</v>
      </c>
      <c r="C120" s="2">
        <v>308.41699999999997</v>
      </c>
      <c r="D120">
        <v>97</v>
      </c>
      <c r="E120">
        <v>73</v>
      </c>
      <c r="F120">
        <f t="shared" si="2"/>
        <v>3.0908847812280498</v>
      </c>
      <c r="G120">
        <v>73</v>
      </c>
      <c r="H120">
        <v>73</v>
      </c>
      <c r="I120">
        <v>3.0908847810000002</v>
      </c>
      <c r="J120">
        <v>3.2406065501999999</v>
      </c>
      <c r="P120" s="3">
        <v>45292</v>
      </c>
      <c r="Q120">
        <v>97</v>
      </c>
      <c r="R120">
        <v>97</v>
      </c>
      <c r="S120">
        <v>3.0908847810000002</v>
      </c>
      <c r="T120">
        <v>3.2406065501999999</v>
      </c>
      <c r="Z120" s="22">
        <v>45292</v>
      </c>
      <c r="AA120">
        <v>73</v>
      </c>
      <c r="AB120">
        <v>73</v>
      </c>
      <c r="AC120">
        <v>308.41699999999997</v>
      </c>
      <c r="AD120">
        <v>309.56889473680002</v>
      </c>
    </row>
    <row r="121" spans="1:30" x14ac:dyDescent="0.25">
      <c r="A121" s="22">
        <v>45323</v>
      </c>
      <c r="B121">
        <v>74</v>
      </c>
      <c r="C121" s="2">
        <v>310.32600000000002</v>
      </c>
      <c r="D121">
        <v>98</v>
      </c>
      <c r="E121">
        <v>74</v>
      </c>
      <c r="F121">
        <f>100*(C121-C109)/C109</f>
        <v>3.1531711208616033</v>
      </c>
      <c r="G121">
        <v>74</v>
      </c>
      <c r="H121">
        <v>74</v>
      </c>
      <c r="I121">
        <v>3.1531711210000002</v>
      </c>
      <c r="J121">
        <v>3.2287212361000002</v>
      </c>
      <c r="P121" s="3">
        <v>45323</v>
      </c>
      <c r="Q121">
        <v>98</v>
      </c>
      <c r="R121">
        <v>98</v>
      </c>
      <c r="S121">
        <v>3.1531711210000002</v>
      </c>
      <c r="T121">
        <v>3.2287212361000002</v>
      </c>
      <c r="Z121" s="22">
        <v>45323</v>
      </c>
      <c r="AA121">
        <v>74</v>
      </c>
      <c r="AB121">
        <v>74</v>
      </c>
      <c r="AC121">
        <v>310.32600000000002</v>
      </c>
      <c r="AD121">
        <v>310.36592105260002</v>
      </c>
    </row>
  </sheetData>
  <phoneticPr fontId="2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C515-890B-4D9A-83F2-2B3116F26B5C}">
  <dimension ref="A1:AN120"/>
  <sheetViews>
    <sheetView topLeftCell="W45" zoomScale="73" zoomScaleNormal="73" workbookViewId="0">
      <selection activeCell="AN92" sqref="AN92"/>
    </sheetView>
  </sheetViews>
  <sheetFormatPr defaultColWidth="20.6640625" defaultRowHeight="13.2" x14ac:dyDescent="0.25"/>
  <cols>
    <col min="1" max="2" width="20.6640625" customWidth="1"/>
    <col min="3" max="3" width="9.77734375" customWidth="1"/>
    <col min="4" max="5" width="3.5546875" bestFit="1" customWidth="1"/>
    <col min="6" max="6" width="11.6640625" bestFit="1" customWidth="1"/>
    <col min="7" max="8" width="3.5546875" bestFit="1" customWidth="1"/>
    <col min="9" max="10" width="12.77734375" bestFit="1" customWidth="1"/>
    <col min="11" max="16" width="20.6640625" customWidth="1"/>
    <col min="17" max="18" width="3.5546875" bestFit="1" customWidth="1"/>
    <col min="19" max="19" width="12.77734375" bestFit="1" customWidth="1"/>
    <col min="20" max="20" width="13.5546875" bestFit="1" customWidth="1"/>
    <col min="21" max="24" width="20.6640625" customWidth="1"/>
    <col min="25" max="26" width="3.5546875" bestFit="1" customWidth="1"/>
    <col min="27" max="28" width="12.77734375" bestFit="1" customWidth="1"/>
    <col min="29" max="29" width="8.21875" bestFit="1" customWidth="1"/>
    <col min="30" max="34" width="20.6640625" customWidth="1"/>
    <col min="35" max="35" width="8.21875" style="21" bestFit="1" customWidth="1"/>
    <col min="36" max="37" width="3.5546875" bestFit="1" customWidth="1"/>
    <col min="38" max="38" width="8.5546875" bestFit="1" customWidth="1"/>
    <col min="39" max="39" width="12.7773437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5" spans="1:5" x14ac:dyDescent="0.25">
      <c r="A5" t="s">
        <v>4</v>
      </c>
    </row>
    <row r="6" spans="1:5" x14ac:dyDescent="0.25">
      <c r="A6" t="s">
        <v>5</v>
      </c>
    </row>
    <row r="8" spans="1:5" x14ac:dyDescent="0.25">
      <c r="A8" t="s">
        <v>6</v>
      </c>
      <c r="C8" t="s">
        <v>422</v>
      </c>
    </row>
    <row r="10" spans="1:5" x14ac:dyDescent="0.25">
      <c r="A10" t="s">
        <v>7</v>
      </c>
    </row>
    <row r="11" spans="1:5" x14ac:dyDescent="0.25">
      <c r="A11" t="s">
        <v>8</v>
      </c>
      <c r="C11" t="s">
        <v>6</v>
      </c>
    </row>
    <row r="12" spans="1:5" x14ac:dyDescent="0.25">
      <c r="A12" s="1">
        <v>42005</v>
      </c>
      <c r="B12" s="1"/>
      <c r="C12" s="2">
        <v>233.70699999999999</v>
      </c>
      <c r="E12" s="1"/>
    </row>
    <row r="13" spans="1:5" x14ac:dyDescent="0.25">
      <c r="A13" s="1">
        <v>42036</v>
      </c>
      <c r="B13" s="1"/>
      <c r="C13" s="2">
        <v>234.72200000000001</v>
      </c>
      <c r="E13" s="1"/>
    </row>
    <row r="14" spans="1:5" x14ac:dyDescent="0.25">
      <c r="A14" s="1">
        <v>42064</v>
      </c>
      <c r="B14" s="1"/>
      <c r="C14" s="2">
        <v>236.119</v>
      </c>
      <c r="E14" s="1"/>
    </row>
    <row r="15" spans="1:5" x14ac:dyDescent="0.25">
      <c r="A15" s="1">
        <v>42095</v>
      </c>
      <c r="B15" s="1"/>
      <c r="C15" s="2">
        <v>236.59899999999999</v>
      </c>
      <c r="E15" s="1"/>
    </row>
    <row r="16" spans="1:5" x14ac:dyDescent="0.25">
      <c r="A16" s="1">
        <v>42125</v>
      </c>
      <c r="B16" s="1"/>
      <c r="C16" s="2">
        <v>237.80500000000001</v>
      </c>
      <c r="E16" s="1"/>
    </row>
    <row r="17" spans="1:21" x14ac:dyDescent="0.25">
      <c r="A17" s="1">
        <v>42156</v>
      </c>
      <c r="B17" s="1"/>
      <c r="C17" s="2">
        <v>238.63800000000001</v>
      </c>
      <c r="E17" s="1"/>
    </row>
    <row r="18" spans="1:21" x14ac:dyDescent="0.25">
      <c r="A18" s="1">
        <v>42186</v>
      </c>
      <c r="B18" s="1"/>
      <c r="C18" s="2">
        <v>238.654</v>
      </c>
      <c r="E18" s="1"/>
    </row>
    <row r="19" spans="1:21" x14ac:dyDescent="0.25">
      <c r="A19" s="1">
        <v>42217</v>
      </c>
      <c r="B19" s="1"/>
      <c r="C19" s="2">
        <v>238.316</v>
      </c>
      <c r="E19" s="1"/>
    </row>
    <row r="20" spans="1:21" x14ac:dyDescent="0.25">
      <c r="A20" s="1">
        <v>42248</v>
      </c>
      <c r="B20" s="1"/>
      <c r="C20" s="2">
        <v>237.94499999999999</v>
      </c>
      <c r="E20" s="1"/>
    </row>
    <row r="21" spans="1:21" x14ac:dyDescent="0.25">
      <c r="A21" s="1">
        <v>42278</v>
      </c>
      <c r="B21" s="1"/>
      <c r="C21" s="2">
        <v>237.83799999999999</v>
      </c>
      <c r="E21" s="1"/>
    </row>
    <row r="22" spans="1:21" x14ac:dyDescent="0.25">
      <c r="A22" s="1">
        <v>42309</v>
      </c>
      <c r="B22" s="1"/>
      <c r="C22" s="2">
        <v>237.33600000000001</v>
      </c>
      <c r="E22" s="1"/>
    </row>
    <row r="23" spans="1:21" x14ac:dyDescent="0.25">
      <c r="A23" s="1">
        <v>42339</v>
      </c>
      <c r="B23" s="1"/>
      <c r="C23" s="2">
        <v>236.52500000000001</v>
      </c>
      <c r="E23" s="1"/>
    </row>
    <row r="24" spans="1:21" ht="13.8" x14ac:dyDescent="0.25">
      <c r="A24" s="3">
        <v>42370</v>
      </c>
      <c r="B24" s="3"/>
      <c r="C24" s="2">
        <v>236.916</v>
      </c>
      <c r="D24">
        <v>1</v>
      </c>
      <c r="E24" s="3"/>
      <c r="F24">
        <f>100*(C24-C12)/C12</f>
        <v>1.3730868138309948</v>
      </c>
      <c r="G24">
        <v>1</v>
      </c>
      <c r="H24">
        <v>1</v>
      </c>
      <c r="I24">
        <v>1.3730868140000001</v>
      </c>
      <c r="J24">
        <v>0.71164176209999996</v>
      </c>
      <c r="K24" t="s">
        <v>313</v>
      </c>
      <c r="Q24">
        <v>1</v>
      </c>
      <c r="R24">
        <v>1</v>
      </c>
      <c r="S24">
        <v>1.3730868140000001</v>
      </c>
      <c r="T24">
        <v>1.1509081140999999</v>
      </c>
      <c r="U24" t="s">
        <v>313</v>
      </c>
    </row>
    <row r="25" spans="1:21" x14ac:dyDescent="0.25">
      <c r="A25" s="3">
        <v>42401</v>
      </c>
      <c r="B25" s="3"/>
      <c r="C25" s="2">
        <v>237.11099999999999</v>
      </c>
      <c r="D25">
        <v>2</v>
      </c>
      <c r="E25" s="3"/>
      <c r="F25">
        <f>100*(C25-C13)/C13</f>
        <v>1.0177997801654646</v>
      </c>
      <c r="G25">
        <v>2</v>
      </c>
      <c r="H25">
        <v>2</v>
      </c>
      <c r="I25">
        <v>1.01779978</v>
      </c>
      <c r="J25">
        <v>0.82475976719999999</v>
      </c>
      <c r="K25" t="s">
        <v>597</v>
      </c>
      <c r="Q25">
        <v>2</v>
      </c>
      <c r="R25">
        <v>2</v>
      </c>
      <c r="S25">
        <v>1.01779978</v>
      </c>
      <c r="T25">
        <v>1.1176199263</v>
      </c>
      <c r="U25" t="s">
        <v>597</v>
      </c>
    </row>
    <row r="26" spans="1:21" x14ac:dyDescent="0.25">
      <c r="A26" s="3">
        <v>42430</v>
      </c>
      <c r="B26" s="3"/>
      <c r="C26" s="2">
        <v>238.13200000000001</v>
      </c>
      <c r="D26">
        <v>3</v>
      </c>
      <c r="E26" s="3"/>
      <c r="F26">
        <f>100*(C26-C14)/C14</f>
        <v>0.85253622114273109</v>
      </c>
      <c r="G26">
        <v>3</v>
      </c>
      <c r="H26">
        <v>3</v>
      </c>
      <c r="I26">
        <v>0.85253622100000004</v>
      </c>
      <c r="J26">
        <v>0.93787777240000003</v>
      </c>
      <c r="K26" t="s">
        <v>315</v>
      </c>
      <c r="Q26">
        <v>3</v>
      </c>
      <c r="R26">
        <v>3</v>
      </c>
      <c r="S26">
        <v>0.85253622100000004</v>
      </c>
      <c r="T26">
        <v>1.0843317386</v>
      </c>
      <c r="U26" t="s">
        <v>315</v>
      </c>
    </row>
    <row r="27" spans="1:21" x14ac:dyDescent="0.25">
      <c r="A27" s="3">
        <v>42461</v>
      </c>
      <c r="B27" s="3"/>
      <c r="C27" s="2">
        <v>239.261</v>
      </c>
      <c r="D27">
        <v>4</v>
      </c>
      <c r="E27" s="3"/>
      <c r="F27">
        <f t="shared" ref="F27:F35" si="0">100*(C27-C15)/C15</f>
        <v>1.125110418894419</v>
      </c>
      <c r="G27">
        <v>4</v>
      </c>
      <c r="H27">
        <v>4</v>
      </c>
      <c r="I27">
        <v>1.1251104190000001</v>
      </c>
      <c r="J27">
        <v>1.0509957775000001</v>
      </c>
      <c r="K27" t="s">
        <v>316</v>
      </c>
      <c r="Q27">
        <v>4</v>
      </c>
      <c r="R27">
        <v>4</v>
      </c>
      <c r="S27">
        <v>1.1251104190000001</v>
      </c>
      <c r="T27">
        <v>1.0510435509</v>
      </c>
      <c r="U27" t="s">
        <v>316</v>
      </c>
    </row>
    <row r="28" spans="1:21" x14ac:dyDescent="0.25">
      <c r="A28" s="3">
        <v>42491</v>
      </c>
      <c r="B28" s="3"/>
      <c r="C28" s="2">
        <v>240.22900000000001</v>
      </c>
      <c r="D28">
        <v>5</v>
      </c>
      <c r="E28" s="3"/>
      <c r="F28">
        <f t="shared" si="0"/>
        <v>1.0193225541935647</v>
      </c>
      <c r="G28">
        <v>5</v>
      </c>
      <c r="H28">
        <v>5</v>
      </c>
      <c r="I28">
        <v>1.0193225539999999</v>
      </c>
      <c r="J28">
        <v>1.1641137827000001</v>
      </c>
      <c r="K28" t="s">
        <v>317</v>
      </c>
      <c r="Q28">
        <v>5</v>
      </c>
      <c r="R28">
        <v>5</v>
      </c>
      <c r="S28">
        <v>1.0193225539999999</v>
      </c>
      <c r="T28">
        <v>1.0177553631</v>
      </c>
      <c r="U28" t="s">
        <v>317</v>
      </c>
    </row>
    <row r="29" spans="1:21" x14ac:dyDescent="0.25">
      <c r="A29" s="3">
        <v>42522</v>
      </c>
      <c r="B29" s="3"/>
      <c r="C29" s="2">
        <v>241.018</v>
      </c>
      <c r="D29">
        <v>6</v>
      </c>
      <c r="E29" s="3"/>
      <c r="F29">
        <f t="shared" si="0"/>
        <v>0.9973264945230832</v>
      </c>
      <c r="G29">
        <v>6</v>
      </c>
      <c r="H29">
        <v>6</v>
      </c>
      <c r="I29">
        <v>0.99732649500000004</v>
      </c>
      <c r="J29">
        <v>1.2772317877999999</v>
      </c>
      <c r="K29" t="s">
        <v>425</v>
      </c>
      <c r="Q29">
        <v>6</v>
      </c>
      <c r="R29">
        <v>6</v>
      </c>
      <c r="S29">
        <v>0.99732649500000004</v>
      </c>
      <c r="T29">
        <v>0.98446717539999995</v>
      </c>
      <c r="U29" t="s">
        <v>318</v>
      </c>
    </row>
    <row r="30" spans="1:21" x14ac:dyDescent="0.25">
      <c r="A30" s="3">
        <v>42552</v>
      </c>
      <c r="B30" s="3"/>
      <c r="C30" s="2">
        <v>240.62799999999999</v>
      </c>
      <c r="D30">
        <v>7</v>
      </c>
      <c r="E30" s="3"/>
      <c r="F30">
        <f t="shared" si="0"/>
        <v>0.82713887049870927</v>
      </c>
      <c r="G30">
        <v>7</v>
      </c>
      <c r="H30">
        <v>7</v>
      </c>
      <c r="I30">
        <v>0.82713886999999997</v>
      </c>
      <c r="J30">
        <v>1.3903497929999999</v>
      </c>
      <c r="K30" t="s">
        <v>319</v>
      </c>
      <c r="Q30">
        <v>7</v>
      </c>
      <c r="R30">
        <v>7</v>
      </c>
      <c r="S30">
        <v>0.82713886999999997</v>
      </c>
      <c r="T30">
        <v>0.95117898769999998</v>
      </c>
      <c r="U30" t="s">
        <v>319</v>
      </c>
    </row>
    <row r="31" spans="1:21" x14ac:dyDescent="0.25">
      <c r="A31" s="3">
        <v>42583</v>
      </c>
      <c r="B31" s="3"/>
      <c r="C31" s="2">
        <v>240.84899999999999</v>
      </c>
      <c r="D31">
        <v>8</v>
      </c>
      <c r="E31" s="3"/>
      <c r="F31">
        <f t="shared" si="0"/>
        <v>1.0628745027610345</v>
      </c>
      <c r="G31">
        <v>8</v>
      </c>
      <c r="H31">
        <v>8</v>
      </c>
      <c r="I31">
        <v>1.062874503</v>
      </c>
      <c r="J31">
        <v>1.5034677981</v>
      </c>
      <c r="Q31">
        <v>8</v>
      </c>
      <c r="R31">
        <v>8</v>
      </c>
      <c r="S31">
        <v>1.062874503</v>
      </c>
      <c r="T31">
        <v>0.9178907999</v>
      </c>
    </row>
    <row r="32" spans="1:21" x14ac:dyDescent="0.25">
      <c r="A32" s="3">
        <v>42614</v>
      </c>
      <c r="B32" s="3"/>
      <c r="C32" s="2">
        <v>241.428</v>
      </c>
      <c r="D32">
        <v>9</v>
      </c>
      <c r="E32" s="3"/>
      <c r="F32">
        <f t="shared" si="0"/>
        <v>1.4637836474815626</v>
      </c>
      <c r="G32">
        <v>9</v>
      </c>
      <c r="H32">
        <v>9</v>
      </c>
      <c r="I32">
        <v>1.4637836470000001</v>
      </c>
      <c r="J32">
        <v>1.6165858033</v>
      </c>
      <c r="K32" t="s">
        <v>426</v>
      </c>
      <c r="Q32">
        <v>9</v>
      </c>
      <c r="R32">
        <v>9</v>
      </c>
      <c r="S32">
        <v>1.4637836470000001</v>
      </c>
      <c r="T32">
        <v>1.5674811744999999</v>
      </c>
      <c r="U32" t="s">
        <v>376</v>
      </c>
    </row>
    <row r="33" spans="1:40" x14ac:dyDescent="0.25">
      <c r="A33" s="3">
        <v>42644</v>
      </c>
      <c r="B33" s="3"/>
      <c r="C33" s="2">
        <v>241.72900000000001</v>
      </c>
      <c r="D33">
        <v>10</v>
      </c>
      <c r="E33" s="3"/>
      <c r="F33">
        <f t="shared" si="0"/>
        <v>1.6359875209176076</v>
      </c>
      <c r="G33">
        <v>10</v>
      </c>
      <c r="H33">
        <v>10</v>
      </c>
      <c r="I33">
        <v>1.6359875209999999</v>
      </c>
      <c r="J33">
        <v>1.7297038084</v>
      </c>
      <c r="K33" t="s">
        <v>427</v>
      </c>
      <c r="Q33">
        <v>10</v>
      </c>
      <c r="R33">
        <v>10</v>
      </c>
      <c r="S33">
        <v>1.6359875209999999</v>
      </c>
      <c r="T33">
        <v>1.7155305944999999</v>
      </c>
      <c r="U33" t="s">
        <v>377</v>
      </c>
    </row>
    <row r="34" spans="1:40" x14ac:dyDescent="0.25">
      <c r="A34" s="3">
        <v>42675</v>
      </c>
      <c r="B34" s="3"/>
      <c r="C34" s="2">
        <v>241.35300000000001</v>
      </c>
      <c r="D34">
        <v>11</v>
      </c>
      <c r="E34" s="3"/>
      <c r="F34">
        <f t="shared" si="0"/>
        <v>1.6925371625037904</v>
      </c>
      <c r="G34">
        <v>11</v>
      </c>
      <c r="H34">
        <v>11</v>
      </c>
      <c r="I34">
        <v>1.6925371629999999</v>
      </c>
      <c r="J34">
        <v>1.8428218136000001</v>
      </c>
      <c r="K34" t="s">
        <v>428</v>
      </c>
      <c r="Q34">
        <v>11</v>
      </c>
      <c r="R34">
        <v>11</v>
      </c>
      <c r="S34">
        <v>1.6925371629999999</v>
      </c>
      <c r="T34">
        <v>1.8635800144000001</v>
      </c>
      <c r="U34" t="s">
        <v>378</v>
      </c>
    </row>
    <row r="35" spans="1:40" x14ac:dyDescent="0.25">
      <c r="A35" s="3">
        <v>42705</v>
      </c>
      <c r="B35" s="3"/>
      <c r="C35" s="2">
        <v>241.43199999999999</v>
      </c>
      <c r="D35">
        <v>12</v>
      </c>
      <c r="E35" s="3"/>
      <c r="F35">
        <f t="shared" si="0"/>
        <v>2.0746221329669092</v>
      </c>
      <c r="G35">
        <v>12</v>
      </c>
      <c r="H35">
        <v>12</v>
      </c>
      <c r="I35">
        <v>2.0746221330000001</v>
      </c>
      <c r="J35">
        <v>1.9559398187000001</v>
      </c>
      <c r="K35" t="s">
        <v>429</v>
      </c>
      <c r="Q35">
        <v>12</v>
      </c>
      <c r="R35">
        <v>12</v>
      </c>
      <c r="S35">
        <v>2.0746221330000001</v>
      </c>
      <c r="T35">
        <v>2.0116294344000001</v>
      </c>
      <c r="U35" t="s">
        <v>379</v>
      </c>
    </row>
    <row r="36" spans="1:40" x14ac:dyDescent="0.25">
      <c r="A36" s="3">
        <v>42736</v>
      </c>
      <c r="B36" s="3"/>
      <c r="C36" s="2">
        <v>242.839</v>
      </c>
      <c r="D36">
        <v>13</v>
      </c>
      <c r="E36" s="3"/>
      <c r="F36">
        <f>100*(C36-C24)/C24</f>
        <v>2.5000422090529986</v>
      </c>
      <c r="G36">
        <v>13</v>
      </c>
      <c r="H36">
        <v>13</v>
      </c>
      <c r="I36">
        <v>2.5000422090000001</v>
      </c>
      <c r="J36">
        <v>2.0690578238000001</v>
      </c>
      <c r="K36" t="s">
        <v>430</v>
      </c>
      <c r="Q36">
        <v>13</v>
      </c>
      <c r="R36">
        <v>13</v>
      </c>
      <c r="S36">
        <v>2.5000422090000001</v>
      </c>
      <c r="T36">
        <v>2.1596788544000001</v>
      </c>
      <c r="U36" t="s">
        <v>380</v>
      </c>
    </row>
    <row r="37" spans="1:40" x14ac:dyDescent="0.25">
      <c r="A37" s="3">
        <v>42767</v>
      </c>
      <c r="B37" s="3"/>
      <c r="C37" s="2">
        <v>243.60300000000001</v>
      </c>
      <c r="D37">
        <v>14</v>
      </c>
      <c r="E37" s="3"/>
      <c r="F37">
        <f>100*(C37-C25)/C25</f>
        <v>2.7379581714893106</v>
      </c>
      <c r="G37">
        <v>14</v>
      </c>
      <c r="H37">
        <v>14</v>
      </c>
      <c r="I37">
        <v>2.7379581709999998</v>
      </c>
      <c r="J37">
        <v>2.1821758290000002</v>
      </c>
      <c r="K37" t="s">
        <v>431</v>
      </c>
      <c r="Q37">
        <v>14</v>
      </c>
      <c r="R37">
        <v>14</v>
      </c>
      <c r="S37">
        <v>2.7379581709999998</v>
      </c>
      <c r="T37">
        <v>2.3077282743</v>
      </c>
      <c r="U37" t="s">
        <v>381</v>
      </c>
    </row>
    <row r="38" spans="1:40" x14ac:dyDescent="0.25">
      <c r="A38" s="3">
        <v>42795</v>
      </c>
      <c r="B38" s="3"/>
      <c r="C38" s="2">
        <v>243.80099999999999</v>
      </c>
      <c r="D38">
        <v>15</v>
      </c>
      <c r="E38" s="3"/>
      <c r="F38">
        <f>100*(C38-C26)/C26</f>
        <v>2.3806124334402696</v>
      </c>
      <c r="G38">
        <v>15</v>
      </c>
      <c r="H38">
        <v>15</v>
      </c>
      <c r="I38">
        <v>2.380612433</v>
      </c>
      <c r="J38">
        <v>2.2952938341000002</v>
      </c>
      <c r="K38" t="s">
        <v>432</v>
      </c>
      <c r="Q38">
        <v>15</v>
      </c>
      <c r="R38">
        <v>15</v>
      </c>
      <c r="S38">
        <v>2.380612433</v>
      </c>
      <c r="T38">
        <v>2.4557776943</v>
      </c>
      <c r="U38" t="s">
        <v>382</v>
      </c>
    </row>
    <row r="39" spans="1:40" x14ac:dyDescent="0.25">
      <c r="A39" s="3">
        <v>42826</v>
      </c>
      <c r="B39" s="3"/>
      <c r="C39" s="2">
        <v>244.524</v>
      </c>
      <c r="D39">
        <v>16</v>
      </c>
      <c r="E39" s="3"/>
      <c r="F39">
        <f t="shared" ref="F39:F102" si="1">100*(C39-C27)/C27</f>
        <v>2.1996898784172956</v>
      </c>
      <c r="G39">
        <v>16</v>
      </c>
      <c r="H39">
        <v>16</v>
      </c>
      <c r="I39">
        <v>2.199689878</v>
      </c>
      <c r="J39">
        <v>2.4084118392999998</v>
      </c>
      <c r="K39" t="s">
        <v>433</v>
      </c>
      <c r="Q39">
        <v>16</v>
      </c>
      <c r="R39">
        <v>16</v>
      </c>
      <c r="S39">
        <v>2.199689878</v>
      </c>
      <c r="T39">
        <v>2.6038271142</v>
      </c>
      <c r="U39" t="s">
        <v>383</v>
      </c>
    </row>
    <row r="40" spans="1:40" x14ac:dyDescent="0.25">
      <c r="A40" s="3">
        <v>42856</v>
      </c>
      <c r="B40" s="3"/>
      <c r="C40" s="2">
        <v>244.733</v>
      </c>
      <c r="D40">
        <v>17</v>
      </c>
      <c r="E40" s="3"/>
      <c r="F40">
        <f t="shared" si="1"/>
        <v>1.8748777208413598</v>
      </c>
      <c r="G40">
        <v>17</v>
      </c>
      <c r="H40">
        <v>17</v>
      </c>
      <c r="I40">
        <v>1.8748777210000001</v>
      </c>
      <c r="J40">
        <v>1.6771240563000001</v>
      </c>
      <c r="K40" t="s">
        <v>434</v>
      </c>
      <c r="Q40">
        <v>17</v>
      </c>
      <c r="R40">
        <v>17</v>
      </c>
      <c r="S40">
        <v>1.8748777210000001</v>
      </c>
      <c r="T40">
        <v>1.7318700161</v>
      </c>
      <c r="U40" t="s">
        <v>384</v>
      </c>
    </row>
    <row r="41" spans="1:40" x14ac:dyDescent="0.25">
      <c r="A41" s="3">
        <v>42887</v>
      </c>
      <c r="B41" s="3"/>
      <c r="C41" s="2">
        <v>244.95500000000001</v>
      </c>
      <c r="D41">
        <v>18</v>
      </c>
      <c r="E41" s="3"/>
      <c r="F41">
        <f t="shared" si="1"/>
        <v>1.6334879552564587</v>
      </c>
      <c r="G41">
        <v>18</v>
      </c>
      <c r="H41">
        <v>18</v>
      </c>
      <c r="I41">
        <v>1.6334879550000001</v>
      </c>
      <c r="J41">
        <v>1.7550665942000001</v>
      </c>
      <c r="K41" t="s">
        <v>435</v>
      </c>
      <c r="Q41">
        <v>18</v>
      </c>
      <c r="R41">
        <v>18</v>
      </c>
      <c r="S41">
        <v>1.6334879550000001</v>
      </c>
      <c r="T41">
        <v>1.7999455945</v>
      </c>
      <c r="U41" t="s">
        <v>385</v>
      </c>
    </row>
    <row r="42" spans="1:40" x14ac:dyDescent="0.25">
      <c r="A42" s="3">
        <v>42917</v>
      </c>
      <c r="B42" s="3"/>
      <c r="C42" s="2">
        <v>244.786</v>
      </c>
      <c r="D42">
        <v>19</v>
      </c>
      <c r="E42" s="3"/>
      <c r="F42">
        <f t="shared" si="1"/>
        <v>1.7279784563724985</v>
      </c>
      <c r="G42">
        <v>19</v>
      </c>
      <c r="H42">
        <v>19</v>
      </c>
      <c r="I42">
        <v>1.727978456</v>
      </c>
      <c r="J42">
        <v>1.8330091321999999</v>
      </c>
      <c r="K42" t="s">
        <v>436</v>
      </c>
      <c r="Q42">
        <v>19</v>
      </c>
      <c r="R42">
        <v>19</v>
      </c>
      <c r="S42">
        <v>1.727978456</v>
      </c>
      <c r="T42">
        <v>1.868021173</v>
      </c>
      <c r="U42" t="s">
        <v>386</v>
      </c>
    </row>
    <row r="43" spans="1:40" x14ac:dyDescent="0.25">
      <c r="A43" s="3">
        <v>42948</v>
      </c>
      <c r="B43" s="3"/>
      <c r="C43" s="2">
        <v>245.51900000000001</v>
      </c>
      <c r="D43">
        <v>20</v>
      </c>
      <c r="E43" s="3"/>
      <c r="F43">
        <f t="shared" si="1"/>
        <v>1.9389742120581843</v>
      </c>
      <c r="G43">
        <v>20</v>
      </c>
      <c r="H43">
        <v>20</v>
      </c>
      <c r="I43">
        <v>1.938974212</v>
      </c>
      <c r="J43">
        <v>1.9109516701</v>
      </c>
      <c r="K43" t="s">
        <v>437</v>
      </c>
      <c r="Q43">
        <v>20</v>
      </c>
      <c r="R43">
        <v>20</v>
      </c>
      <c r="S43">
        <v>1.938974212</v>
      </c>
      <c r="T43">
        <v>1.9360967514</v>
      </c>
      <c r="U43" t="s">
        <v>387</v>
      </c>
    </row>
    <row r="44" spans="1:40" x14ac:dyDescent="0.25">
      <c r="A44" s="3">
        <v>42979</v>
      </c>
      <c r="B44" s="3"/>
      <c r="C44" s="2">
        <v>246.81899999999999</v>
      </c>
      <c r="D44">
        <v>21</v>
      </c>
      <c r="E44" s="3"/>
      <c r="F44">
        <f t="shared" si="1"/>
        <v>2.2329638650032271</v>
      </c>
      <c r="G44">
        <v>21</v>
      </c>
      <c r="H44">
        <v>21</v>
      </c>
      <c r="I44">
        <v>2.2329638649999999</v>
      </c>
      <c r="J44">
        <v>1.9888942081000001</v>
      </c>
      <c r="K44" t="s">
        <v>438</v>
      </c>
      <c r="Q44">
        <v>21</v>
      </c>
      <c r="R44">
        <v>21</v>
      </c>
      <c r="S44">
        <v>2.2329638649999999</v>
      </c>
      <c r="T44">
        <v>2.0041723297999998</v>
      </c>
      <c r="U44" t="s">
        <v>388</v>
      </c>
    </row>
    <row r="45" spans="1:40" x14ac:dyDescent="0.25">
      <c r="A45" s="3">
        <v>43009</v>
      </c>
      <c r="B45" s="3"/>
      <c r="C45" s="2">
        <v>246.66300000000001</v>
      </c>
      <c r="D45">
        <v>22</v>
      </c>
      <c r="E45" s="3"/>
      <c r="F45">
        <f t="shared" si="1"/>
        <v>2.0411287019761786</v>
      </c>
      <c r="G45">
        <v>22</v>
      </c>
      <c r="H45">
        <v>22</v>
      </c>
      <c r="I45">
        <v>2.041128702</v>
      </c>
      <c r="J45">
        <v>2.0668367459999999</v>
      </c>
      <c r="K45" t="s">
        <v>439</v>
      </c>
      <c r="Q45">
        <v>22</v>
      </c>
      <c r="R45">
        <v>22</v>
      </c>
      <c r="S45">
        <v>2.041128702</v>
      </c>
      <c r="T45">
        <v>2.0722479083000001</v>
      </c>
      <c r="U45" t="s">
        <v>389</v>
      </c>
    </row>
    <row r="46" spans="1:40" x14ac:dyDescent="0.25">
      <c r="A46" s="3">
        <v>43040</v>
      </c>
      <c r="B46" s="3"/>
      <c r="C46" s="2">
        <v>246.66900000000001</v>
      </c>
      <c r="D46">
        <v>23</v>
      </c>
      <c r="E46" s="3"/>
      <c r="F46">
        <f t="shared" si="1"/>
        <v>2.2025829386831748</v>
      </c>
      <c r="G46">
        <v>23</v>
      </c>
      <c r="H46">
        <v>23</v>
      </c>
      <c r="I46">
        <v>2.202582939</v>
      </c>
      <c r="J46">
        <v>2.1447792840000002</v>
      </c>
      <c r="K46" t="s">
        <v>440</v>
      </c>
      <c r="Q46">
        <v>23</v>
      </c>
      <c r="R46">
        <v>23</v>
      </c>
      <c r="S46">
        <v>2.202582939</v>
      </c>
      <c r="T46">
        <v>2.1403234866999998</v>
      </c>
      <c r="U46" t="s">
        <v>390</v>
      </c>
    </row>
    <row r="47" spans="1:40" x14ac:dyDescent="0.25">
      <c r="A47" s="3">
        <v>43070</v>
      </c>
      <c r="B47" s="3"/>
      <c r="C47" s="2">
        <v>246.524</v>
      </c>
      <c r="D47">
        <v>24</v>
      </c>
      <c r="E47" s="3"/>
      <c r="F47">
        <f t="shared" si="1"/>
        <v>2.1090824745684138</v>
      </c>
      <c r="G47">
        <v>24</v>
      </c>
      <c r="H47">
        <v>24</v>
      </c>
      <c r="I47">
        <v>2.1090824750000001</v>
      </c>
      <c r="J47">
        <v>2.2227218219</v>
      </c>
      <c r="K47" t="s">
        <v>441</v>
      </c>
      <c r="Q47">
        <v>24</v>
      </c>
      <c r="R47">
        <v>24</v>
      </c>
      <c r="S47">
        <v>2.1090824750000001</v>
      </c>
      <c r="T47">
        <v>2.2083990652000001</v>
      </c>
      <c r="U47" t="s">
        <v>391</v>
      </c>
    </row>
    <row r="48" spans="1:40" ht="13.8" x14ac:dyDescent="0.25">
      <c r="A48" s="3">
        <v>43101</v>
      </c>
      <c r="B48" s="13">
        <v>1</v>
      </c>
      <c r="C48" s="2">
        <v>247.86699999999999</v>
      </c>
      <c r="D48">
        <v>25</v>
      </c>
      <c r="E48" s="13">
        <v>1</v>
      </c>
      <c r="F48">
        <f t="shared" si="1"/>
        <v>2.0705076202751584</v>
      </c>
      <c r="G48">
        <v>25</v>
      </c>
      <c r="H48">
        <v>25</v>
      </c>
      <c r="I48">
        <v>2.0705076199999999</v>
      </c>
      <c r="J48">
        <v>2.3006643597999998</v>
      </c>
      <c r="K48" t="s">
        <v>442</v>
      </c>
      <c r="Q48">
        <v>25</v>
      </c>
      <c r="R48">
        <v>25</v>
      </c>
      <c r="S48">
        <v>2.0705076199999999</v>
      </c>
      <c r="T48">
        <v>2.1381231918000001</v>
      </c>
      <c r="U48" t="s">
        <v>392</v>
      </c>
      <c r="Y48">
        <v>1</v>
      </c>
      <c r="Z48">
        <v>1</v>
      </c>
      <c r="AA48">
        <v>2.0705076199999999</v>
      </c>
      <c r="AB48">
        <v>2.2641256846000002</v>
      </c>
      <c r="AC48" s="3">
        <v>43101</v>
      </c>
      <c r="AD48" t="s">
        <v>313</v>
      </c>
      <c r="AI48" s="22">
        <v>43101</v>
      </c>
      <c r="AJ48">
        <v>1</v>
      </c>
      <c r="AK48">
        <v>1</v>
      </c>
      <c r="AL48">
        <v>247.86699999999999</v>
      </c>
      <c r="AM48">
        <v>247.90979999999999</v>
      </c>
      <c r="AN48" t="s">
        <v>313</v>
      </c>
    </row>
    <row r="49" spans="1:40" x14ac:dyDescent="0.25">
      <c r="A49" s="3">
        <v>43132</v>
      </c>
      <c r="B49" s="13">
        <v>2</v>
      </c>
      <c r="C49" s="2">
        <v>248.99100000000001</v>
      </c>
      <c r="D49">
        <v>26</v>
      </c>
      <c r="E49" s="13">
        <v>2</v>
      </c>
      <c r="F49">
        <f t="shared" si="1"/>
        <v>2.2117954212386568</v>
      </c>
      <c r="G49">
        <v>26</v>
      </c>
      <c r="H49">
        <v>26</v>
      </c>
      <c r="I49">
        <v>2.2117954210000002</v>
      </c>
      <c r="J49">
        <v>2.3786068978000001</v>
      </c>
      <c r="K49" t="s">
        <v>443</v>
      </c>
      <c r="Q49">
        <v>26</v>
      </c>
      <c r="R49">
        <v>26</v>
      </c>
      <c r="S49">
        <v>2.2117954210000002</v>
      </c>
      <c r="T49">
        <v>2.2567313202000001</v>
      </c>
      <c r="U49" t="s">
        <v>393</v>
      </c>
      <c r="Y49">
        <v>2</v>
      </c>
      <c r="Z49">
        <v>2</v>
      </c>
      <c r="AA49">
        <v>2.2117954210000002</v>
      </c>
      <c r="AB49">
        <v>2.3287327445999999</v>
      </c>
      <c r="AC49" s="3">
        <v>43132</v>
      </c>
      <c r="AD49" t="s">
        <v>606</v>
      </c>
      <c r="AI49" s="22">
        <v>43132</v>
      </c>
      <c r="AJ49">
        <v>2</v>
      </c>
      <c r="AK49">
        <v>2</v>
      </c>
      <c r="AL49">
        <v>248.99100000000001</v>
      </c>
      <c r="AM49">
        <v>248.80950000000001</v>
      </c>
      <c r="AN49" t="s">
        <v>606</v>
      </c>
    </row>
    <row r="50" spans="1:40" x14ac:dyDescent="0.25">
      <c r="A50" s="3">
        <v>43160</v>
      </c>
      <c r="B50" s="13">
        <v>3</v>
      </c>
      <c r="C50" s="2">
        <v>249.554</v>
      </c>
      <c r="D50">
        <v>27</v>
      </c>
      <c r="E50" s="13">
        <v>3</v>
      </c>
      <c r="F50">
        <f t="shared" si="1"/>
        <v>2.3597114039729181</v>
      </c>
      <c r="G50">
        <v>27</v>
      </c>
      <c r="H50">
        <v>27</v>
      </c>
      <c r="I50">
        <v>2.359711404</v>
      </c>
      <c r="J50">
        <v>2.4565494357</v>
      </c>
      <c r="K50" t="s">
        <v>444</v>
      </c>
      <c r="Q50">
        <v>27</v>
      </c>
      <c r="R50">
        <v>27</v>
      </c>
      <c r="S50">
        <v>2.359711404</v>
      </c>
      <c r="T50">
        <v>2.3753394486000001</v>
      </c>
      <c r="U50" t="s">
        <v>353</v>
      </c>
      <c r="Y50">
        <v>3</v>
      </c>
      <c r="Z50">
        <v>3</v>
      </c>
      <c r="AA50">
        <v>2.359711404</v>
      </c>
      <c r="AB50">
        <v>2.3933398047000001</v>
      </c>
      <c r="AC50" s="3">
        <v>43160</v>
      </c>
      <c r="AD50" t="s">
        <v>315</v>
      </c>
      <c r="AI50" s="22">
        <v>43160</v>
      </c>
      <c r="AJ50">
        <v>3</v>
      </c>
      <c r="AK50">
        <v>3</v>
      </c>
      <c r="AL50">
        <v>249.554</v>
      </c>
      <c r="AM50">
        <v>249.70920000000001</v>
      </c>
      <c r="AN50" t="s">
        <v>315</v>
      </c>
    </row>
    <row r="51" spans="1:40" x14ac:dyDescent="0.25">
      <c r="A51" s="3">
        <v>43191</v>
      </c>
      <c r="B51" s="13">
        <v>4</v>
      </c>
      <c r="C51" s="2">
        <v>250.54599999999999</v>
      </c>
      <c r="D51">
        <v>28</v>
      </c>
      <c r="E51" s="13">
        <v>4</v>
      </c>
      <c r="F51">
        <f t="shared" si="1"/>
        <v>2.462743943334802</v>
      </c>
      <c r="G51">
        <v>28</v>
      </c>
      <c r="H51">
        <v>28</v>
      </c>
      <c r="I51">
        <v>2.462743943</v>
      </c>
      <c r="J51">
        <v>2.5344919736999998</v>
      </c>
      <c r="K51" t="s">
        <v>445</v>
      </c>
      <c r="Q51">
        <v>28</v>
      </c>
      <c r="R51">
        <v>28</v>
      </c>
      <c r="S51">
        <v>2.462743943</v>
      </c>
      <c r="T51">
        <v>2.4939475769000001</v>
      </c>
      <c r="U51" t="s">
        <v>354</v>
      </c>
      <c r="Y51">
        <v>4</v>
      </c>
      <c r="Z51">
        <v>4</v>
      </c>
      <c r="AA51">
        <v>2.462743943</v>
      </c>
      <c r="AB51">
        <v>2.4579468646999998</v>
      </c>
      <c r="AC51" s="3">
        <v>43191</v>
      </c>
      <c r="AD51" t="s">
        <v>316</v>
      </c>
      <c r="AI51" s="22">
        <v>43191</v>
      </c>
      <c r="AJ51">
        <v>4</v>
      </c>
      <c r="AK51">
        <v>4</v>
      </c>
      <c r="AL51">
        <v>250.54599999999999</v>
      </c>
      <c r="AM51">
        <v>250.60890000000001</v>
      </c>
      <c r="AN51" t="s">
        <v>316</v>
      </c>
    </row>
    <row r="52" spans="1:40" x14ac:dyDescent="0.25">
      <c r="A52" s="3">
        <v>43221</v>
      </c>
      <c r="B52" s="13">
        <v>5</v>
      </c>
      <c r="C52" s="2">
        <v>251.58799999999999</v>
      </c>
      <c r="D52">
        <v>29</v>
      </c>
      <c r="E52" s="13">
        <v>5</v>
      </c>
      <c r="F52">
        <f t="shared" si="1"/>
        <v>2.8010117148075615</v>
      </c>
      <c r="G52">
        <v>29</v>
      </c>
      <c r="H52">
        <v>29</v>
      </c>
      <c r="I52">
        <v>2.801011715</v>
      </c>
      <c r="J52">
        <v>2.6124345116000001</v>
      </c>
      <c r="K52" t="s">
        <v>446</v>
      </c>
      <c r="Q52">
        <v>29</v>
      </c>
      <c r="R52">
        <v>29</v>
      </c>
      <c r="S52">
        <v>2.801011715</v>
      </c>
      <c r="T52">
        <v>2.6125557053000001</v>
      </c>
      <c r="U52" t="s">
        <v>394</v>
      </c>
      <c r="Y52">
        <v>5</v>
      </c>
      <c r="Z52">
        <v>5</v>
      </c>
      <c r="AA52">
        <v>2.801011715</v>
      </c>
      <c r="AB52">
        <v>2.5225539248</v>
      </c>
      <c r="AC52" s="3">
        <v>43221</v>
      </c>
      <c r="AD52" t="s">
        <v>317</v>
      </c>
      <c r="AI52" s="22">
        <v>43221</v>
      </c>
      <c r="AJ52">
        <v>5</v>
      </c>
      <c r="AK52">
        <v>5</v>
      </c>
      <c r="AL52">
        <v>251.58799999999999</v>
      </c>
      <c r="AM52">
        <v>251.5086</v>
      </c>
      <c r="AN52" t="s">
        <v>317</v>
      </c>
    </row>
    <row r="53" spans="1:40" x14ac:dyDescent="0.25">
      <c r="A53" s="3">
        <v>43252</v>
      </c>
      <c r="B53" s="13">
        <v>6</v>
      </c>
      <c r="C53" s="2">
        <v>251.989</v>
      </c>
      <c r="D53">
        <v>30</v>
      </c>
      <c r="E53" s="13">
        <v>6</v>
      </c>
      <c r="F53">
        <f t="shared" si="1"/>
        <v>2.8715478353166874</v>
      </c>
      <c r="G53">
        <v>30</v>
      </c>
      <c r="H53">
        <v>30</v>
      </c>
      <c r="I53">
        <v>2.8715478349999999</v>
      </c>
      <c r="J53">
        <v>2.6903770495999999</v>
      </c>
      <c r="K53" t="s">
        <v>447</v>
      </c>
      <c r="Q53">
        <v>30</v>
      </c>
      <c r="R53">
        <v>30</v>
      </c>
      <c r="S53">
        <v>2.8715478349999999</v>
      </c>
      <c r="T53">
        <v>2.7311638337000002</v>
      </c>
      <c r="U53" t="s">
        <v>395</v>
      </c>
      <c r="Y53">
        <v>6</v>
      </c>
      <c r="Z53">
        <v>6</v>
      </c>
      <c r="AA53">
        <v>2.8715478349999999</v>
      </c>
      <c r="AB53">
        <v>2.5871609848000001</v>
      </c>
      <c r="AC53" s="3">
        <v>43252</v>
      </c>
      <c r="AD53" t="s">
        <v>425</v>
      </c>
      <c r="AI53" s="14">
        <v>43252</v>
      </c>
      <c r="AJ53" s="6">
        <v>6</v>
      </c>
      <c r="AK53" s="6">
        <v>6</v>
      </c>
      <c r="AL53" s="6">
        <v>251.989</v>
      </c>
      <c r="AM53" s="6">
        <v>251.84800000000001</v>
      </c>
      <c r="AN53" t="s">
        <v>556</v>
      </c>
    </row>
    <row r="54" spans="1:40" x14ac:dyDescent="0.25">
      <c r="A54" s="3">
        <v>43282</v>
      </c>
      <c r="B54" s="13">
        <v>7</v>
      </c>
      <c r="C54" s="2">
        <v>252.006</v>
      </c>
      <c r="D54">
        <v>31</v>
      </c>
      <c r="E54" s="13">
        <v>7</v>
      </c>
      <c r="F54">
        <f t="shared" si="1"/>
        <v>2.9495150866471116</v>
      </c>
      <c r="G54">
        <v>31</v>
      </c>
      <c r="H54">
        <v>31</v>
      </c>
      <c r="I54">
        <v>2.949515087</v>
      </c>
      <c r="J54">
        <v>2.7683195875000002</v>
      </c>
      <c r="K54" t="s">
        <v>448</v>
      </c>
      <c r="Q54">
        <v>31</v>
      </c>
      <c r="R54">
        <v>31</v>
      </c>
      <c r="S54">
        <v>2.949515087</v>
      </c>
      <c r="T54">
        <v>2.8497719620000002</v>
      </c>
      <c r="U54" t="s">
        <v>396</v>
      </c>
      <c r="Y54">
        <v>7</v>
      </c>
      <c r="Z54">
        <v>7</v>
      </c>
      <c r="AA54">
        <v>2.949515087</v>
      </c>
      <c r="AB54">
        <v>2.6517680448999998</v>
      </c>
      <c r="AC54" s="3">
        <v>43282</v>
      </c>
      <c r="AD54" t="s">
        <v>319</v>
      </c>
      <c r="AI54" s="22">
        <v>43282</v>
      </c>
      <c r="AJ54">
        <v>7</v>
      </c>
      <c r="AK54">
        <v>7</v>
      </c>
      <c r="AL54">
        <v>252.006</v>
      </c>
      <c r="AM54">
        <v>252.07050000000001</v>
      </c>
      <c r="AN54" t="s">
        <v>319</v>
      </c>
    </row>
    <row r="55" spans="1:40" x14ac:dyDescent="0.25">
      <c r="A55" s="3">
        <v>43313</v>
      </c>
      <c r="B55" s="13">
        <v>8</v>
      </c>
      <c r="C55" s="2">
        <v>252.14599999999999</v>
      </c>
      <c r="D55">
        <v>32</v>
      </c>
      <c r="E55" s="13">
        <v>8</v>
      </c>
      <c r="F55">
        <f t="shared" si="1"/>
        <v>2.6991801041874481</v>
      </c>
      <c r="G55">
        <v>32</v>
      </c>
      <c r="H55">
        <v>32</v>
      </c>
      <c r="I55">
        <v>2.6991801039999999</v>
      </c>
      <c r="J55">
        <v>2.8462621255</v>
      </c>
      <c r="K55" t="s">
        <v>449</v>
      </c>
      <c r="Q55">
        <v>32</v>
      </c>
      <c r="R55">
        <v>32</v>
      </c>
      <c r="S55">
        <v>2.6991801039999999</v>
      </c>
      <c r="T55">
        <v>2.9683800904000002</v>
      </c>
      <c r="U55" t="s">
        <v>358</v>
      </c>
      <c r="Y55">
        <v>8</v>
      </c>
      <c r="Z55">
        <v>8</v>
      </c>
      <c r="AA55">
        <v>2.6991801039999999</v>
      </c>
      <c r="AB55">
        <v>2.7163751049</v>
      </c>
      <c r="AC55" s="3">
        <v>43313</v>
      </c>
      <c r="AI55" s="22">
        <v>43313</v>
      </c>
      <c r="AJ55">
        <v>8</v>
      </c>
      <c r="AK55">
        <v>8</v>
      </c>
      <c r="AL55">
        <v>252.14599999999999</v>
      </c>
      <c r="AM55">
        <v>252.29300000000001</v>
      </c>
    </row>
    <row r="56" spans="1:40" x14ac:dyDescent="0.25">
      <c r="A56" s="3">
        <v>43344</v>
      </c>
      <c r="B56" s="13">
        <v>9</v>
      </c>
      <c r="C56" s="2">
        <v>252.43899999999999</v>
      </c>
      <c r="D56">
        <v>33</v>
      </c>
      <c r="E56" s="13">
        <v>9</v>
      </c>
      <c r="F56">
        <f t="shared" si="1"/>
        <v>2.27697219419899</v>
      </c>
      <c r="G56">
        <v>33</v>
      </c>
      <c r="H56">
        <v>33</v>
      </c>
      <c r="I56">
        <v>2.2769721939999998</v>
      </c>
      <c r="J56">
        <v>2.2488946015</v>
      </c>
      <c r="K56" t="s">
        <v>450</v>
      </c>
      <c r="Q56">
        <v>33</v>
      </c>
      <c r="R56">
        <v>33</v>
      </c>
      <c r="S56">
        <v>2.2769721939999998</v>
      </c>
      <c r="T56">
        <v>2.2933911937000002</v>
      </c>
      <c r="U56" t="s">
        <v>359</v>
      </c>
      <c r="Y56">
        <v>9</v>
      </c>
      <c r="Z56">
        <v>9</v>
      </c>
      <c r="AA56">
        <v>2.2769721939999998</v>
      </c>
      <c r="AB56">
        <v>2.7809821650000002</v>
      </c>
      <c r="AC56" s="3">
        <v>43344</v>
      </c>
      <c r="AD56" t="s">
        <v>531</v>
      </c>
      <c r="AI56" s="22">
        <v>43344</v>
      </c>
      <c r="AJ56">
        <v>9</v>
      </c>
      <c r="AK56">
        <v>9</v>
      </c>
      <c r="AL56">
        <v>252.43899999999999</v>
      </c>
      <c r="AM56">
        <v>252.5155</v>
      </c>
      <c r="AN56" t="s">
        <v>557</v>
      </c>
    </row>
    <row r="57" spans="1:40" x14ac:dyDescent="0.25">
      <c r="A57" s="3">
        <v>43374</v>
      </c>
      <c r="B57" s="13">
        <v>10</v>
      </c>
      <c r="C57" s="2">
        <v>252.88499999999999</v>
      </c>
      <c r="D57">
        <v>34</v>
      </c>
      <c r="E57" s="13">
        <v>10</v>
      </c>
      <c r="F57">
        <f t="shared" si="1"/>
        <v>2.5224699286070384</v>
      </c>
      <c r="G57">
        <v>34</v>
      </c>
      <c r="H57">
        <v>34</v>
      </c>
      <c r="I57">
        <v>2.5224699290000001</v>
      </c>
      <c r="J57">
        <v>2.1770346467000001</v>
      </c>
      <c r="K57" t="s">
        <v>451</v>
      </c>
      <c r="Q57">
        <v>34</v>
      </c>
      <c r="R57">
        <v>34</v>
      </c>
      <c r="S57">
        <v>2.5224699290000001</v>
      </c>
      <c r="T57">
        <v>2.2030128143000001</v>
      </c>
      <c r="U57" t="s">
        <v>397</v>
      </c>
      <c r="Y57" s="6">
        <v>10</v>
      </c>
      <c r="Z57" s="6">
        <v>10</v>
      </c>
      <c r="AA57" s="6">
        <v>2.5224699290000001</v>
      </c>
      <c r="AB57" s="6">
        <v>2.1645557166999998</v>
      </c>
      <c r="AC57" s="14">
        <v>43374</v>
      </c>
      <c r="AD57" t="s">
        <v>532</v>
      </c>
      <c r="AI57" s="22">
        <v>43374</v>
      </c>
      <c r="AJ57">
        <v>10</v>
      </c>
      <c r="AK57">
        <v>10</v>
      </c>
      <c r="AL57">
        <v>252.88499999999999</v>
      </c>
      <c r="AM57">
        <v>252.738</v>
      </c>
      <c r="AN57" t="s">
        <v>558</v>
      </c>
    </row>
    <row r="58" spans="1:40" x14ac:dyDescent="0.25">
      <c r="A58" s="3">
        <v>43405</v>
      </c>
      <c r="B58" s="13">
        <v>11</v>
      </c>
      <c r="C58" s="2">
        <v>252.03800000000001</v>
      </c>
      <c r="D58">
        <v>35</v>
      </c>
      <c r="E58" s="13">
        <v>11</v>
      </c>
      <c r="F58">
        <f t="shared" si="1"/>
        <v>2.1766010321523983</v>
      </c>
      <c r="G58">
        <v>35</v>
      </c>
      <c r="H58">
        <v>35</v>
      </c>
      <c r="I58">
        <v>2.1766010320000002</v>
      </c>
      <c r="J58">
        <v>2.1051746918999998</v>
      </c>
      <c r="K58" t="s">
        <v>452</v>
      </c>
      <c r="Q58">
        <v>35</v>
      </c>
      <c r="R58">
        <v>35</v>
      </c>
      <c r="S58">
        <v>2.1766010320000002</v>
      </c>
      <c r="T58">
        <v>2.1126344347999999</v>
      </c>
      <c r="U58" t="s">
        <v>398</v>
      </c>
      <c r="Y58">
        <v>11</v>
      </c>
      <c r="Z58">
        <v>11</v>
      </c>
      <c r="AA58">
        <v>2.1766010320000002</v>
      </c>
      <c r="AB58">
        <v>2.0950355613</v>
      </c>
      <c r="AC58" s="3">
        <v>43405</v>
      </c>
      <c r="AD58" t="s">
        <v>533</v>
      </c>
      <c r="AI58" s="14">
        <v>43405</v>
      </c>
      <c r="AJ58" s="6">
        <v>11</v>
      </c>
      <c r="AK58" s="6">
        <v>11</v>
      </c>
      <c r="AL58" s="6">
        <v>252.03800000000001</v>
      </c>
      <c r="AM58" s="6">
        <v>251.0754</v>
      </c>
      <c r="AN58" t="s">
        <v>559</v>
      </c>
    </row>
    <row r="59" spans="1:40" x14ac:dyDescent="0.25">
      <c r="A59" s="3">
        <v>43435</v>
      </c>
      <c r="B59" s="13">
        <v>12</v>
      </c>
      <c r="C59" s="2">
        <v>251.233</v>
      </c>
      <c r="D59">
        <v>36</v>
      </c>
      <c r="E59" s="13">
        <v>12</v>
      </c>
      <c r="F59">
        <f t="shared" si="1"/>
        <v>1.9101588486313719</v>
      </c>
      <c r="G59">
        <v>36</v>
      </c>
      <c r="H59">
        <v>36</v>
      </c>
      <c r="I59">
        <v>1.9101588490000001</v>
      </c>
      <c r="J59">
        <v>2.0333147372</v>
      </c>
      <c r="K59" t="s">
        <v>453</v>
      </c>
      <c r="Q59">
        <v>36</v>
      </c>
      <c r="R59">
        <v>36</v>
      </c>
      <c r="S59">
        <v>1.9101588490000001</v>
      </c>
      <c r="T59">
        <v>2.0222560554000002</v>
      </c>
      <c r="U59" t="s">
        <v>399</v>
      </c>
      <c r="Y59">
        <v>12</v>
      </c>
      <c r="Z59">
        <v>12</v>
      </c>
      <c r="AA59">
        <v>1.9101588490000001</v>
      </c>
      <c r="AB59">
        <v>2.0255154058999998</v>
      </c>
      <c r="AC59" s="3">
        <v>43435</v>
      </c>
      <c r="AD59" t="s">
        <v>534</v>
      </c>
      <c r="AI59" s="22">
        <v>43435</v>
      </c>
      <c r="AJ59">
        <v>12</v>
      </c>
      <c r="AK59">
        <v>12</v>
      </c>
      <c r="AL59">
        <v>251.233</v>
      </c>
      <c r="AM59">
        <v>251.81530000000001</v>
      </c>
      <c r="AN59" t="s">
        <v>560</v>
      </c>
    </row>
    <row r="60" spans="1:40" x14ac:dyDescent="0.25">
      <c r="A60" s="3">
        <v>43466</v>
      </c>
      <c r="B60" s="13">
        <v>13</v>
      </c>
      <c r="C60" s="2">
        <v>251.71199999999999</v>
      </c>
      <c r="D60">
        <v>37</v>
      </c>
      <c r="E60" s="13">
        <v>13</v>
      </c>
      <c r="F60">
        <f t="shared" si="1"/>
        <v>1.5512351381991145</v>
      </c>
      <c r="G60">
        <v>37</v>
      </c>
      <c r="H60">
        <v>37</v>
      </c>
      <c r="I60">
        <v>1.551235138</v>
      </c>
      <c r="J60">
        <v>1.9614547823999999</v>
      </c>
      <c r="K60" t="s">
        <v>454</v>
      </c>
      <c r="Q60">
        <v>37</v>
      </c>
      <c r="R60">
        <v>37</v>
      </c>
      <c r="S60">
        <v>1.551235138</v>
      </c>
      <c r="T60">
        <v>1.9318776759</v>
      </c>
      <c r="U60" t="s">
        <v>363</v>
      </c>
      <c r="Y60">
        <v>13</v>
      </c>
      <c r="Z60">
        <v>13</v>
      </c>
      <c r="AA60">
        <v>1.551235138</v>
      </c>
      <c r="AB60">
        <v>1.9559952505</v>
      </c>
      <c r="AC60" s="3">
        <v>43466</v>
      </c>
      <c r="AD60" t="s">
        <v>535</v>
      </c>
      <c r="AI60" s="22">
        <v>43466</v>
      </c>
      <c r="AJ60">
        <v>13</v>
      </c>
      <c r="AK60">
        <v>13</v>
      </c>
      <c r="AL60">
        <v>251.71199999999999</v>
      </c>
      <c r="AM60">
        <v>252.55520000000001</v>
      </c>
      <c r="AN60" t="s">
        <v>561</v>
      </c>
    </row>
    <row r="61" spans="1:40" x14ac:dyDescent="0.25">
      <c r="A61" s="3">
        <v>43497</v>
      </c>
      <c r="B61" s="13">
        <v>14</v>
      </c>
      <c r="C61" s="2">
        <v>252.77600000000001</v>
      </c>
      <c r="D61">
        <v>38</v>
      </c>
      <c r="E61" s="13">
        <v>14</v>
      </c>
      <c r="F61">
        <f t="shared" si="1"/>
        <v>1.5201352659333054</v>
      </c>
      <c r="G61">
        <v>38</v>
      </c>
      <c r="H61">
        <v>38</v>
      </c>
      <c r="I61">
        <v>1.520135266</v>
      </c>
      <c r="J61">
        <v>1.8895948276000001</v>
      </c>
      <c r="K61" t="s">
        <v>455</v>
      </c>
      <c r="Q61">
        <v>38</v>
      </c>
      <c r="R61">
        <v>38</v>
      </c>
      <c r="S61">
        <v>1.520135266</v>
      </c>
      <c r="T61">
        <v>1.8414992964000001</v>
      </c>
      <c r="U61" t="s">
        <v>364</v>
      </c>
      <c r="Y61">
        <v>14</v>
      </c>
      <c r="Z61">
        <v>14</v>
      </c>
      <c r="AA61">
        <v>1.520135266</v>
      </c>
      <c r="AB61">
        <v>1.8864750951</v>
      </c>
      <c r="AC61" s="3">
        <v>43497</v>
      </c>
      <c r="AD61" t="s">
        <v>536</v>
      </c>
      <c r="AI61" s="22">
        <v>43497</v>
      </c>
      <c r="AJ61">
        <v>14</v>
      </c>
      <c r="AK61">
        <v>14</v>
      </c>
      <c r="AL61">
        <v>252.77600000000001</v>
      </c>
      <c r="AM61">
        <v>253.29509999999999</v>
      </c>
      <c r="AN61" t="s">
        <v>562</v>
      </c>
    </row>
    <row r="62" spans="1:40" x14ac:dyDescent="0.25">
      <c r="A62" s="3">
        <v>43525</v>
      </c>
      <c r="B62" s="13">
        <v>15</v>
      </c>
      <c r="C62" s="2">
        <v>254.202</v>
      </c>
      <c r="D62">
        <v>39</v>
      </c>
      <c r="E62" s="13">
        <v>15</v>
      </c>
      <c r="F62">
        <f t="shared" si="1"/>
        <v>1.8625227405691738</v>
      </c>
      <c r="G62">
        <v>39</v>
      </c>
      <c r="H62">
        <v>39</v>
      </c>
      <c r="I62">
        <v>1.862522741</v>
      </c>
      <c r="J62">
        <v>1.8177348728</v>
      </c>
      <c r="K62" t="s">
        <v>456</v>
      </c>
      <c r="Q62">
        <v>39</v>
      </c>
      <c r="R62">
        <v>39</v>
      </c>
      <c r="S62">
        <v>1.862522741</v>
      </c>
      <c r="T62">
        <v>1.7511209169999999</v>
      </c>
      <c r="U62" t="s">
        <v>400</v>
      </c>
      <c r="Y62">
        <v>15</v>
      </c>
      <c r="Z62">
        <v>15</v>
      </c>
      <c r="AA62">
        <v>1.862522741</v>
      </c>
      <c r="AB62">
        <v>1.8169549397</v>
      </c>
      <c r="AC62" s="3">
        <v>43525</v>
      </c>
      <c r="AD62" t="s">
        <v>537</v>
      </c>
      <c r="AI62" s="22">
        <v>43525</v>
      </c>
      <c r="AJ62">
        <v>15</v>
      </c>
      <c r="AK62">
        <v>15</v>
      </c>
      <c r="AL62">
        <v>254.202</v>
      </c>
      <c r="AM62">
        <v>254.035</v>
      </c>
      <c r="AN62" t="s">
        <v>563</v>
      </c>
    </row>
    <row r="63" spans="1:40" x14ac:dyDescent="0.25">
      <c r="A63" s="3">
        <v>43556</v>
      </c>
      <c r="B63" s="13">
        <v>16</v>
      </c>
      <c r="C63" s="2">
        <v>255.548</v>
      </c>
      <c r="D63">
        <v>40</v>
      </c>
      <c r="E63" s="13">
        <v>16</v>
      </c>
      <c r="F63">
        <f t="shared" si="1"/>
        <v>1.9964397755302459</v>
      </c>
      <c r="G63">
        <v>40</v>
      </c>
      <c r="H63">
        <v>40</v>
      </c>
      <c r="I63">
        <v>1.9964397760000001</v>
      </c>
      <c r="J63">
        <v>1.7458749181</v>
      </c>
      <c r="K63" t="s">
        <v>457</v>
      </c>
      <c r="Q63">
        <v>40</v>
      </c>
      <c r="R63">
        <v>40</v>
      </c>
      <c r="S63">
        <v>1.9964397760000001</v>
      </c>
      <c r="T63">
        <v>1.6607425375</v>
      </c>
      <c r="U63" t="s">
        <v>401</v>
      </c>
      <c r="Y63">
        <v>16</v>
      </c>
      <c r="Z63">
        <v>16</v>
      </c>
      <c r="AA63">
        <v>1.9964397760000001</v>
      </c>
      <c r="AB63">
        <v>1.7474347843</v>
      </c>
      <c r="AC63" s="3">
        <v>43556</v>
      </c>
      <c r="AD63" t="s">
        <v>538</v>
      </c>
      <c r="AI63" s="22">
        <v>43556</v>
      </c>
      <c r="AJ63">
        <v>16</v>
      </c>
      <c r="AK63">
        <v>16</v>
      </c>
      <c r="AL63">
        <v>255.548</v>
      </c>
      <c r="AM63">
        <v>254.7749</v>
      </c>
      <c r="AN63" t="s">
        <v>564</v>
      </c>
    </row>
    <row r="64" spans="1:40" x14ac:dyDescent="0.25">
      <c r="A64" s="3">
        <v>43586</v>
      </c>
      <c r="B64" s="13">
        <v>17</v>
      </c>
      <c r="C64" s="2">
        <v>256.09199999999998</v>
      </c>
      <c r="D64">
        <v>41</v>
      </c>
      <c r="E64" s="13">
        <v>17</v>
      </c>
      <c r="F64">
        <f t="shared" si="1"/>
        <v>1.7902284687663923</v>
      </c>
      <c r="G64">
        <v>41</v>
      </c>
      <c r="H64">
        <v>41</v>
      </c>
      <c r="I64">
        <v>1.7902284690000001</v>
      </c>
      <c r="J64">
        <v>1.6740149633000001</v>
      </c>
      <c r="K64" t="s">
        <v>458</v>
      </c>
      <c r="Q64">
        <v>41</v>
      </c>
      <c r="R64">
        <v>41</v>
      </c>
      <c r="S64">
        <v>1.7902284690000001</v>
      </c>
      <c r="T64">
        <v>1.5789347337999999</v>
      </c>
      <c r="U64" t="s">
        <v>402</v>
      </c>
      <c r="Y64">
        <v>17</v>
      </c>
      <c r="Z64">
        <v>17</v>
      </c>
      <c r="AA64">
        <v>1.7902284690000001</v>
      </c>
      <c r="AB64">
        <v>1.6779146289</v>
      </c>
      <c r="AC64" s="3">
        <v>43586</v>
      </c>
      <c r="AD64" t="s">
        <v>539</v>
      </c>
      <c r="AI64" s="22">
        <v>43586</v>
      </c>
      <c r="AJ64">
        <v>17</v>
      </c>
      <c r="AK64">
        <v>17</v>
      </c>
      <c r="AL64">
        <v>256.09199999999998</v>
      </c>
      <c r="AM64">
        <v>255.51480000000001</v>
      </c>
      <c r="AN64" t="s">
        <v>565</v>
      </c>
    </row>
    <row r="65" spans="1:40" x14ac:dyDescent="0.25">
      <c r="A65" s="3">
        <v>43617</v>
      </c>
      <c r="B65" s="13">
        <v>18</v>
      </c>
      <c r="C65" s="2">
        <v>256.14299999999997</v>
      </c>
      <c r="D65">
        <v>42</v>
      </c>
      <c r="E65" s="13">
        <v>18</v>
      </c>
      <c r="F65">
        <f t="shared" si="1"/>
        <v>1.6484846560762445</v>
      </c>
      <c r="G65">
        <v>42</v>
      </c>
      <c r="H65">
        <v>42</v>
      </c>
      <c r="I65">
        <v>1.6484846559999999</v>
      </c>
      <c r="J65">
        <v>1.6021550085</v>
      </c>
      <c r="K65" t="s">
        <v>459</v>
      </c>
      <c r="Q65">
        <v>42</v>
      </c>
      <c r="R65">
        <v>42</v>
      </c>
      <c r="S65">
        <v>1.6484846559999999</v>
      </c>
      <c r="T65">
        <v>1.6643527600000001</v>
      </c>
      <c r="U65" t="s">
        <v>368</v>
      </c>
      <c r="Y65">
        <v>18</v>
      </c>
      <c r="Z65">
        <v>18</v>
      </c>
      <c r="AA65">
        <v>1.6484846559999999</v>
      </c>
      <c r="AB65">
        <v>1.6083944735</v>
      </c>
      <c r="AC65" s="3">
        <v>43617</v>
      </c>
      <c r="AD65" t="s">
        <v>540</v>
      </c>
      <c r="AI65" s="22">
        <v>43617</v>
      </c>
      <c r="AJ65">
        <v>18</v>
      </c>
      <c r="AK65">
        <v>18</v>
      </c>
      <c r="AL65">
        <v>256.14299999999997</v>
      </c>
      <c r="AM65">
        <v>256.25470000000001</v>
      </c>
      <c r="AN65" t="s">
        <v>566</v>
      </c>
    </row>
    <row r="66" spans="1:40" x14ac:dyDescent="0.25">
      <c r="A66" s="3">
        <v>43647</v>
      </c>
      <c r="B66" s="13">
        <v>19</v>
      </c>
      <c r="C66" s="2">
        <v>256.57100000000003</v>
      </c>
      <c r="D66">
        <v>43</v>
      </c>
      <c r="E66" s="13">
        <v>19</v>
      </c>
      <c r="F66">
        <f t="shared" si="1"/>
        <v>1.811464806393509</v>
      </c>
      <c r="G66">
        <v>43</v>
      </c>
      <c r="H66">
        <v>43</v>
      </c>
      <c r="I66">
        <v>1.811464806</v>
      </c>
      <c r="J66">
        <v>1.7878623906</v>
      </c>
      <c r="K66" t="s">
        <v>460</v>
      </c>
      <c r="Q66">
        <v>43</v>
      </c>
      <c r="R66">
        <v>43</v>
      </c>
      <c r="S66">
        <v>1.811464806</v>
      </c>
      <c r="T66">
        <v>1.7497707862</v>
      </c>
      <c r="U66" t="s">
        <v>369</v>
      </c>
      <c r="Y66" s="6">
        <v>19</v>
      </c>
      <c r="Z66" s="6">
        <v>19</v>
      </c>
      <c r="AA66" s="6">
        <v>1.811464806</v>
      </c>
      <c r="AB66" s="6">
        <v>1.7878623906</v>
      </c>
      <c r="AC66" s="14">
        <v>43647</v>
      </c>
      <c r="AD66" t="s">
        <v>541</v>
      </c>
      <c r="AI66" s="22">
        <v>43647</v>
      </c>
      <c r="AJ66">
        <v>19</v>
      </c>
      <c r="AK66">
        <v>19</v>
      </c>
      <c r="AL66">
        <v>256.57100000000003</v>
      </c>
      <c r="AM66">
        <v>256.99459999999999</v>
      </c>
      <c r="AN66" t="s">
        <v>567</v>
      </c>
    </row>
    <row r="67" spans="1:40" x14ac:dyDescent="0.25">
      <c r="A67" s="3">
        <v>43678</v>
      </c>
      <c r="B67" s="13">
        <v>20</v>
      </c>
      <c r="C67" s="2">
        <v>256.55799999999999</v>
      </c>
      <c r="D67">
        <v>44</v>
      </c>
      <c r="E67" s="13">
        <v>20</v>
      </c>
      <c r="F67">
        <f t="shared" si="1"/>
        <v>1.7497798894291428</v>
      </c>
      <c r="G67">
        <v>44</v>
      </c>
      <c r="H67">
        <v>44</v>
      </c>
      <c r="I67">
        <v>1.749779889</v>
      </c>
      <c r="J67">
        <v>1.8335015814</v>
      </c>
      <c r="K67" t="s">
        <v>598</v>
      </c>
      <c r="Q67">
        <v>44</v>
      </c>
      <c r="R67">
        <v>44</v>
      </c>
      <c r="S67">
        <v>1.749779889</v>
      </c>
      <c r="T67">
        <v>1.8351888125</v>
      </c>
      <c r="U67" t="s">
        <v>461</v>
      </c>
      <c r="Y67">
        <v>20</v>
      </c>
      <c r="Z67">
        <v>20</v>
      </c>
      <c r="AA67">
        <v>1.749779889</v>
      </c>
      <c r="AB67">
        <v>1.8335015814</v>
      </c>
      <c r="AC67" s="3">
        <v>43678</v>
      </c>
      <c r="AD67" t="s">
        <v>542</v>
      </c>
      <c r="AI67" s="14">
        <v>43678</v>
      </c>
      <c r="AJ67" s="6">
        <v>20</v>
      </c>
      <c r="AK67" s="6">
        <v>20</v>
      </c>
      <c r="AL67" s="6">
        <v>256.55799999999999</v>
      </c>
      <c r="AM67" s="6">
        <v>256.52883333329999</v>
      </c>
      <c r="AN67" t="s">
        <v>568</v>
      </c>
    </row>
    <row r="68" spans="1:40" x14ac:dyDescent="0.25">
      <c r="A68" s="3">
        <v>43709</v>
      </c>
      <c r="B68" s="13">
        <v>21</v>
      </c>
      <c r="C68" s="2">
        <v>256.75900000000001</v>
      </c>
      <c r="D68">
        <v>45</v>
      </c>
      <c r="E68" s="13">
        <v>21</v>
      </c>
      <c r="F68">
        <f t="shared" si="1"/>
        <v>1.7113045131695268</v>
      </c>
      <c r="G68">
        <v>45</v>
      </c>
      <c r="H68">
        <v>45</v>
      </c>
      <c r="I68">
        <v>1.711304513</v>
      </c>
      <c r="J68">
        <v>1.8791407723</v>
      </c>
      <c r="K68" t="s">
        <v>599</v>
      </c>
      <c r="Q68">
        <v>45</v>
      </c>
      <c r="R68">
        <v>45</v>
      </c>
      <c r="S68">
        <v>1.711304513</v>
      </c>
      <c r="T68">
        <v>1.9206068386999999</v>
      </c>
      <c r="U68" t="s">
        <v>462</v>
      </c>
      <c r="Y68">
        <v>21</v>
      </c>
      <c r="Z68">
        <v>21</v>
      </c>
      <c r="AA68">
        <v>1.711304513</v>
      </c>
      <c r="AB68">
        <v>1.8791407723</v>
      </c>
      <c r="AC68" s="3">
        <v>43709</v>
      </c>
      <c r="AD68" t="s">
        <v>543</v>
      </c>
      <c r="AI68" s="22">
        <v>43709</v>
      </c>
      <c r="AJ68">
        <v>21</v>
      </c>
      <c r="AK68">
        <v>21</v>
      </c>
      <c r="AL68">
        <v>256.75900000000001</v>
      </c>
      <c r="AM68">
        <v>256.79234523809998</v>
      </c>
      <c r="AN68" t="s">
        <v>569</v>
      </c>
    </row>
    <row r="69" spans="1:40" x14ac:dyDescent="0.25">
      <c r="A69" s="3">
        <v>43739</v>
      </c>
      <c r="B69" s="13">
        <v>22</v>
      </c>
      <c r="C69" s="2">
        <v>257.346</v>
      </c>
      <c r="D69">
        <v>46</v>
      </c>
      <c r="E69" s="13">
        <v>22</v>
      </c>
      <c r="F69">
        <f t="shared" si="1"/>
        <v>1.7640429444213823</v>
      </c>
      <c r="G69">
        <v>46</v>
      </c>
      <c r="H69">
        <v>46</v>
      </c>
      <c r="I69">
        <v>1.7640429440000001</v>
      </c>
      <c r="J69">
        <v>1.9247799631</v>
      </c>
      <c r="K69" t="s">
        <v>600</v>
      </c>
      <c r="Q69">
        <v>46</v>
      </c>
      <c r="R69">
        <v>46</v>
      </c>
      <c r="S69">
        <v>1.7640429440000001</v>
      </c>
      <c r="T69">
        <v>2.0060248649000001</v>
      </c>
      <c r="U69" t="s">
        <v>508</v>
      </c>
      <c r="Y69">
        <v>22</v>
      </c>
      <c r="Z69">
        <v>22</v>
      </c>
      <c r="AA69">
        <v>1.7640429440000001</v>
      </c>
      <c r="AB69">
        <v>1.9247799631</v>
      </c>
      <c r="AC69" s="3">
        <v>43739</v>
      </c>
      <c r="AD69" t="s">
        <v>444</v>
      </c>
      <c r="AI69" s="22">
        <v>43739</v>
      </c>
      <c r="AJ69">
        <v>22</v>
      </c>
      <c r="AK69">
        <v>22</v>
      </c>
      <c r="AL69">
        <v>257.346</v>
      </c>
      <c r="AM69">
        <v>257.05585714289998</v>
      </c>
      <c r="AN69" t="s">
        <v>570</v>
      </c>
    </row>
    <row r="70" spans="1:40" x14ac:dyDescent="0.25">
      <c r="A70" s="3">
        <v>43770</v>
      </c>
      <c r="B70" s="13">
        <v>23</v>
      </c>
      <c r="C70" s="2">
        <v>257.20800000000003</v>
      </c>
      <c r="D70">
        <v>47</v>
      </c>
      <c r="E70" s="13">
        <v>23</v>
      </c>
      <c r="F70">
        <f t="shared" si="1"/>
        <v>2.0512779818916256</v>
      </c>
      <c r="G70">
        <v>47</v>
      </c>
      <c r="H70">
        <v>47</v>
      </c>
      <c r="I70">
        <v>2.0512779820000002</v>
      </c>
      <c r="J70">
        <v>1.9704191539</v>
      </c>
      <c r="K70" t="s">
        <v>601</v>
      </c>
      <c r="Q70">
        <v>47</v>
      </c>
      <c r="R70">
        <v>47</v>
      </c>
      <c r="S70">
        <v>2.0512779820000002</v>
      </c>
      <c r="T70">
        <v>2.0914428910999998</v>
      </c>
      <c r="U70" t="s">
        <v>463</v>
      </c>
      <c r="Y70">
        <v>23</v>
      </c>
      <c r="Z70">
        <v>23</v>
      </c>
      <c r="AA70">
        <v>2.0512779820000002</v>
      </c>
      <c r="AB70">
        <v>1.9704191539</v>
      </c>
      <c r="AC70" s="3">
        <v>43770</v>
      </c>
      <c r="AD70" t="s">
        <v>445</v>
      </c>
      <c r="AI70" s="22">
        <v>43770</v>
      </c>
      <c r="AJ70">
        <v>23</v>
      </c>
      <c r="AK70">
        <v>23</v>
      </c>
      <c r="AL70">
        <v>257.20800000000003</v>
      </c>
      <c r="AM70">
        <v>257.31936904759999</v>
      </c>
      <c r="AN70" t="s">
        <v>571</v>
      </c>
    </row>
    <row r="71" spans="1:40" x14ac:dyDescent="0.25">
      <c r="A71" s="3">
        <v>43800</v>
      </c>
      <c r="B71" s="13">
        <v>24</v>
      </c>
      <c r="C71" s="2">
        <v>256.97399999999999</v>
      </c>
      <c r="D71">
        <v>48</v>
      </c>
      <c r="E71" s="13">
        <v>24</v>
      </c>
      <c r="F71">
        <f t="shared" si="1"/>
        <v>2.2851297401217137</v>
      </c>
      <c r="G71">
        <v>48</v>
      </c>
      <c r="H71">
        <v>48</v>
      </c>
      <c r="I71">
        <v>2.2851297399999999</v>
      </c>
      <c r="J71">
        <v>2.0160583446999998</v>
      </c>
      <c r="K71" t="s">
        <v>602</v>
      </c>
      <c r="Q71">
        <v>48</v>
      </c>
      <c r="R71">
        <v>48</v>
      </c>
      <c r="S71">
        <v>2.2851297399999999</v>
      </c>
      <c r="T71">
        <v>2.1768609174</v>
      </c>
      <c r="U71" t="s">
        <v>464</v>
      </c>
      <c r="Y71">
        <v>24</v>
      </c>
      <c r="Z71">
        <v>24</v>
      </c>
      <c r="AA71">
        <v>2.2851297399999999</v>
      </c>
      <c r="AB71">
        <v>2.0160583446999998</v>
      </c>
      <c r="AC71" s="3">
        <v>43800</v>
      </c>
      <c r="AD71" t="s">
        <v>544</v>
      </c>
      <c r="AI71" s="22">
        <v>43800</v>
      </c>
      <c r="AJ71">
        <v>24</v>
      </c>
      <c r="AK71">
        <v>24</v>
      </c>
      <c r="AL71">
        <v>256.97399999999999</v>
      </c>
      <c r="AM71">
        <v>257.58288095239999</v>
      </c>
      <c r="AN71" t="s">
        <v>572</v>
      </c>
    </row>
    <row r="72" spans="1:40" x14ac:dyDescent="0.25">
      <c r="A72" s="3">
        <v>43831</v>
      </c>
      <c r="B72" s="13">
        <v>25</v>
      </c>
      <c r="C72" s="2">
        <v>257.971</v>
      </c>
      <c r="D72">
        <v>49</v>
      </c>
      <c r="E72" s="13">
        <v>25</v>
      </c>
      <c r="F72">
        <f t="shared" si="1"/>
        <v>2.4865719552504508</v>
      </c>
      <c r="G72">
        <v>49</v>
      </c>
      <c r="H72">
        <v>49</v>
      </c>
      <c r="I72">
        <v>2.4865719550000001</v>
      </c>
      <c r="J72">
        <v>2.0616975355</v>
      </c>
      <c r="Q72">
        <v>49</v>
      </c>
      <c r="R72">
        <v>49</v>
      </c>
      <c r="S72">
        <v>2.4865719550000001</v>
      </c>
      <c r="T72">
        <v>2.2622789436000001</v>
      </c>
      <c r="U72" t="s">
        <v>603</v>
      </c>
      <c r="Y72">
        <v>25</v>
      </c>
      <c r="Z72">
        <v>25</v>
      </c>
      <c r="AA72">
        <v>2.4865719550000001</v>
      </c>
      <c r="AB72">
        <v>2.0616975355</v>
      </c>
      <c r="AC72" s="3">
        <v>43831</v>
      </c>
      <c r="AD72" t="s">
        <v>545</v>
      </c>
      <c r="AI72" s="22">
        <v>43831</v>
      </c>
      <c r="AJ72">
        <v>25</v>
      </c>
      <c r="AK72">
        <v>25</v>
      </c>
      <c r="AL72">
        <v>257.971</v>
      </c>
      <c r="AM72">
        <v>257.8463928571</v>
      </c>
      <c r="AN72" t="s">
        <v>573</v>
      </c>
    </row>
    <row r="73" spans="1:40" x14ac:dyDescent="0.25">
      <c r="A73" s="3">
        <v>43862</v>
      </c>
      <c r="B73" s="13">
        <v>26</v>
      </c>
      <c r="C73" s="2">
        <v>258.678</v>
      </c>
      <c r="D73">
        <v>50</v>
      </c>
      <c r="E73" s="13">
        <v>26</v>
      </c>
      <c r="F73">
        <f t="shared" si="1"/>
        <v>2.3348735639459388</v>
      </c>
      <c r="G73">
        <v>50</v>
      </c>
      <c r="H73">
        <v>50</v>
      </c>
      <c r="I73">
        <v>2.334873564</v>
      </c>
      <c r="J73">
        <v>2.1073367262999998</v>
      </c>
      <c r="Q73">
        <v>50</v>
      </c>
      <c r="R73">
        <v>50</v>
      </c>
      <c r="S73">
        <v>2.334873564</v>
      </c>
      <c r="T73">
        <v>2.3476969697999999</v>
      </c>
      <c r="U73" t="s">
        <v>599</v>
      </c>
      <c r="Y73">
        <v>26</v>
      </c>
      <c r="Z73">
        <v>26</v>
      </c>
      <c r="AA73">
        <v>2.334873564</v>
      </c>
      <c r="AB73">
        <v>2.1073367262999998</v>
      </c>
      <c r="AC73" s="3">
        <v>43862</v>
      </c>
      <c r="AD73" t="s">
        <v>546</v>
      </c>
      <c r="AI73" s="22">
        <v>43862</v>
      </c>
      <c r="AJ73">
        <v>26</v>
      </c>
      <c r="AK73">
        <v>26</v>
      </c>
      <c r="AL73">
        <v>258.678</v>
      </c>
      <c r="AM73">
        <v>258.1099047619</v>
      </c>
      <c r="AN73" t="s">
        <v>610</v>
      </c>
    </row>
    <row r="74" spans="1:40" x14ac:dyDescent="0.25">
      <c r="A74" s="3">
        <v>43891</v>
      </c>
      <c r="B74" s="13">
        <v>27</v>
      </c>
      <c r="C74" s="2">
        <v>258.11500000000001</v>
      </c>
      <c r="D74">
        <v>51</v>
      </c>
      <c r="E74" s="13">
        <v>27</v>
      </c>
      <c r="F74">
        <f t="shared" si="1"/>
        <v>1.539326991919816</v>
      </c>
      <c r="G74">
        <v>51</v>
      </c>
      <c r="H74">
        <v>51</v>
      </c>
      <c r="I74">
        <v>1.5393269919999999</v>
      </c>
      <c r="J74">
        <v>2.1529759172</v>
      </c>
      <c r="Q74">
        <v>51</v>
      </c>
      <c r="R74">
        <v>51</v>
      </c>
      <c r="S74">
        <v>1.5393269919999999</v>
      </c>
      <c r="T74">
        <v>-0.61609132300000002</v>
      </c>
      <c r="U74" t="s">
        <v>605</v>
      </c>
      <c r="Y74">
        <v>27</v>
      </c>
      <c r="Z74">
        <v>27</v>
      </c>
      <c r="AA74">
        <v>1.5393269919999999</v>
      </c>
      <c r="AB74">
        <v>2.1529759172</v>
      </c>
      <c r="AC74" s="3">
        <v>43891</v>
      </c>
      <c r="AD74" t="s">
        <v>449</v>
      </c>
      <c r="AI74" s="22">
        <v>43891</v>
      </c>
      <c r="AJ74">
        <v>27</v>
      </c>
      <c r="AK74">
        <v>27</v>
      </c>
      <c r="AL74">
        <v>258.11500000000001</v>
      </c>
      <c r="AM74">
        <v>258.3734166667</v>
      </c>
      <c r="AN74" t="s">
        <v>574</v>
      </c>
    </row>
    <row r="75" spans="1:40" x14ac:dyDescent="0.25">
      <c r="A75" s="3">
        <v>43922</v>
      </c>
      <c r="B75" s="13">
        <v>28</v>
      </c>
      <c r="C75" s="2">
        <v>256.38900000000001</v>
      </c>
      <c r="D75">
        <v>52</v>
      </c>
      <c r="E75" s="13">
        <v>28</v>
      </c>
      <c r="F75">
        <f t="shared" si="1"/>
        <v>0.32909668633681666</v>
      </c>
      <c r="G75">
        <v>52</v>
      </c>
      <c r="H75">
        <v>52</v>
      </c>
      <c r="I75">
        <v>0.32909668600000003</v>
      </c>
      <c r="J75">
        <v>0.30069542269999999</v>
      </c>
      <c r="Q75">
        <v>52</v>
      </c>
      <c r="R75">
        <v>52</v>
      </c>
      <c r="S75">
        <v>0.32909668600000003</v>
      </c>
      <c r="T75">
        <v>-0.2650655422</v>
      </c>
      <c r="U75" t="s">
        <v>601</v>
      </c>
      <c r="Y75" s="6">
        <v>28</v>
      </c>
      <c r="Z75" s="6">
        <v>28</v>
      </c>
      <c r="AA75" s="6">
        <v>0.32909668600000003</v>
      </c>
      <c r="AB75" s="6">
        <v>0.30069542269999999</v>
      </c>
      <c r="AC75" s="14">
        <v>43922</v>
      </c>
      <c r="AD75" t="s">
        <v>450</v>
      </c>
      <c r="AI75" s="14">
        <v>43922</v>
      </c>
      <c r="AJ75" s="6">
        <v>28</v>
      </c>
      <c r="AK75" s="6">
        <v>28</v>
      </c>
      <c r="AL75" s="6">
        <v>256.38900000000001</v>
      </c>
      <c r="AM75" s="6">
        <v>256.07523809520001</v>
      </c>
      <c r="AN75" t="s">
        <v>575</v>
      </c>
    </row>
    <row r="76" spans="1:40" x14ac:dyDescent="0.25">
      <c r="A76" s="3">
        <v>43952</v>
      </c>
      <c r="B76" s="13">
        <v>29</v>
      </c>
      <c r="C76" s="2">
        <v>256.39400000000001</v>
      </c>
      <c r="D76">
        <v>53</v>
      </c>
      <c r="E76" s="13">
        <v>29</v>
      </c>
      <c r="F76">
        <f t="shared" si="1"/>
        <v>0.1179263702107137</v>
      </c>
      <c r="G76">
        <v>53</v>
      </c>
      <c r="H76">
        <v>53</v>
      </c>
      <c r="I76">
        <v>0.11792637</v>
      </c>
      <c r="J76">
        <v>0.46078357440000001</v>
      </c>
      <c r="Q76">
        <v>53</v>
      </c>
      <c r="R76">
        <v>53</v>
      </c>
      <c r="S76">
        <v>0.11792637</v>
      </c>
      <c r="T76">
        <v>8.5960238600000002E-2</v>
      </c>
      <c r="U76" t="s">
        <v>602</v>
      </c>
      <c r="Y76">
        <v>29</v>
      </c>
      <c r="Z76">
        <v>29</v>
      </c>
      <c r="AA76">
        <v>0.11792637</v>
      </c>
      <c r="AB76">
        <v>0.46078357440000001</v>
      </c>
      <c r="AC76" s="3">
        <v>43952</v>
      </c>
      <c r="AD76" t="s">
        <v>547</v>
      </c>
      <c r="AI76" s="22">
        <v>43952</v>
      </c>
      <c r="AJ76">
        <v>29</v>
      </c>
      <c r="AK76">
        <v>29</v>
      </c>
      <c r="AL76">
        <v>256.39400000000001</v>
      </c>
      <c r="AM76">
        <v>256.97040952380001</v>
      </c>
      <c r="AN76" t="s">
        <v>576</v>
      </c>
    </row>
    <row r="77" spans="1:40" x14ac:dyDescent="0.25">
      <c r="A77" s="3">
        <v>43983</v>
      </c>
      <c r="B77" s="13">
        <v>30</v>
      </c>
      <c r="C77" s="2">
        <v>257.79700000000003</v>
      </c>
      <c r="D77">
        <v>54</v>
      </c>
      <c r="E77" s="13">
        <v>30</v>
      </c>
      <c r="F77">
        <f t="shared" si="1"/>
        <v>0.64573304755548788</v>
      </c>
      <c r="G77">
        <v>54</v>
      </c>
      <c r="H77">
        <v>54</v>
      </c>
      <c r="I77">
        <v>0.64573304799999998</v>
      </c>
      <c r="J77">
        <v>0.62087172619999997</v>
      </c>
      <c r="Q77">
        <v>54</v>
      </c>
      <c r="R77">
        <v>54</v>
      </c>
      <c r="S77">
        <v>0.64573304799999998</v>
      </c>
      <c r="T77">
        <v>0.43698601939999998</v>
      </c>
      <c r="Y77">
        <v>30</v>
      </c>
      <c r="Z77">
        <v>30</v>
      </c>
      <c r="AA77">
        <v>0.64573304799999998</v>
      </c>
      <c r="AB77">
        <v>0.62087172619999997</v>
      </c>
      <c r="AC77" s="3">
        <v>43983</v>
      </c>
      <c r="AD77" t="s">
        <v>548</v>
      </c>
      <c r="AI77" s="22">
        <v>43983</v>
      </c>
      <c r="AJ77">
        <v>30</v>
      </c>
      <c r="AK77">
        <v>30</v>
      </c>
      <c r="AL77">
        <v>257.79700000000003</v>
      </c>
      <c r="AM77">
        <v>257.86558095240002</v>
      </c>
      <c r="AN77" t="s">
        <v>577</v>
      </c>
    </row>
    <row r="78" spans="1:40" x14ac:dyDescent="0.25">
      <c r="A78" s="3">
        <v>44013</v>
      </c>
      <c r="B78" s="13">
        <v>31</v>
      </c>
      <c r="C78" s="2">
        <v>259.101</v>
      </c>
      <c r="D78">
        <v>55</v>
      </c>
      <c r="E78" s="13">
        <v>31</v>
      </c>
      <c r="F78">
        <f t="shared" si="1"/>
        <v>0.98608182530370636</v>
      </c>
      <c r="G78">
        <v>55</v>
      </c>
      <c r="H78">
        <v>55</v>
      </c>
      <c r="I78">
        <v>0.98608182499999997</v>
      </c>
      <c r="J78">
        <v>0.78095987789999999</v>
      </c>
      <c r="Q78">
        <v>55</v>
      </c>
      <c r="R78">
        <v>55</v>
      </c>
      <c r="S78">
        <v>0.98608182499999997</v>
      </c>
      <c r="T78">
        <v>0.78801180029999995</v>
      </c>
      <c r="Y78">
        <v>31</v>
      </c>
      <c r="Z78">
        <v>31</v>
      </c>
      <c r="AA78">
        <v>0.98608182499999997</v>
      </c>
      <c r="AB78">
        <v>0.78095987789999999</v>
      </c>
      <c r="AC78" s="3">
        <v>44013</v>
      </c>
      <c r="AD78" t="s">
        <v>549</v>
      </c>
      <c r="AI78" s="22">
        <v>44013</v>
      </c>
      <c r="AJ78">
        <v>31</v>
      </c>
      <c r="AK78">
        <v>31</v>
      </c>
      <c r="AL78">
        <v>259.101</v>
      </c>
      <c r="AM78">
        <v>258.76075238099997</v>
      </c>
      <c r="AN78" t="s">
        <v>578</v>
      </c>
    </row>
    <row r="79" spans="1:40" x14ac:dyDescent="0.25">
      <c r="A79" s="3">
        <v>44044</v>
      </c>
      <c r="B79" s="13">
        <v>32</v>
      </c>
      <c r="C79" s="2">
        <v>259.91800000000001</v>
      </c>
      <c r="D79">
        <v>56</v>
      </c>
      <c r="E79" s="13">
        <v>32</v>
      </c>
      <c r="F79">
        <f t="shared" si="1"/>
        <v>1.3096453823307064</v>
      </c>
      <c r="G79">
        <v>56</v>
      </c>
      <c r="H79">
        <v>56</v>
      </c>
      <c r="I79">
        <v>1.309645382</v>
      </c>
      <c r="J79">
        <v>0.9410480296</v>
      </c>
      <c r="Q79">
        <v>56</v>
      </c>
      <c r="R79">
        <v>56</v>
      </c>
      <c r="S79">
        <v>1.309645382</v>
      </c>
      <c r="T79">
        <v>1.1390375811</v>
      </c>
      <c r="Y79">
        <v>32</v>
      </c>
      <c r="Z79">
        <v>32</v>
      </c>
      <c r="AA79">
        <v>1.309645382</v>
      </c>
      <c r="AB79">
        <v>0.9410480296</v>
      </c>
      <c r="AC79" s="3">
        <v>44044</v>
      </c>
      <c r="AD79" t="s">
        <v>454</v>
      </c>
      <c r="AI79" s="22">
        <v>44044</v>
      </c>
      <c r="AJ79">
        <v>32</v>
      </c>
      <c r="AK79">
        <v>32</v>
      </c>
      <c r="AL79">
        <v>259.91800000000001</v>
      </c>
      <c r="AM79">
        <v>259.6559238095</v>
      </c>
      <c r="AN79" t="s">
        <v>579</v>
      </c>
    </row>
    <row r="80" spans="1:40" x14ac:dyDescent="0.25">
      <c r="A80" s="3">
        <v>44075</v>
      </c>
      <c r="B80" s="13">
        <v>33</v>
      </c>
      <c r="C80" s="2">
        <v>260.27999999999997</v>
      </c>
      <c r="D80">
        <v>57</v>
      </c>
      <c r="E80" s="13">
        <v>33</v>
      </c>
      <c r="F80">
        <f t="shared" si="1"/>
        <v>1.3713248610564608</v>
      </c>
      <c r="G80">
        <v>57</v>
      </c>
      <c r="H80">
        <v>57</v>
      </c>
      <c r="I80">
        <v>1.371324861</v>
      </c>
      <c r="J80">
        <v>1.1011361814</v>
      </c>
      <c r="Q80">
        <v>57</v>
      </c>
      <c r="R80">
        <v>57</v>
      </c>
      <c r="S80">
        <v>1.371324861</v>
      </c>
      <c r="T80">
        <v>1.4900633619000001</v>
      </c>
      <c r="U80" t="s">
        <v>405</v>
      </c>
      <c r="Y80">
        <v>33</v>
      </c>
      <c r="Z80">
        <v>33</v>
      </c>
      <c r="AA80">
        <v>1.371324861</v>
      </c>
      <c r="AB80">
        <v>1.1011361814</v>
      </c>
      <c r="AC80" s="3">
        <v>44075</v>
      </c>
      <c r="AD80" t="s">
        <v>455</v>
      </c>
      <c r="AI80" s="22">
        <v>44075</v>
      </c>
      <c r="AJ80">
        <v>33</v>
      </c>
      <c r="AK80">
        <v>33</v>
      </c>
      <c r="AL80">
        <v>260.27999999999997</v>
      </c>
      <c r="AM80">
        <v>260.5510952381</v>
      </c>
      <c r="AN80" t="s">
        <v>580</v>
      </c>
    </row>
    <row r="81" spans="1:40" x14ac:dyDescent="0.25">
      <c r="A81" s="3">
        <v>44105</v>
      </c>
      <c r="B81" s="13">
        <v>34</v>
      </c>
      <c r="C81" s="2">
        <v>260.38799999999998</v>
      </c>
      <c r="D81">
        <v>58</v>
      </c>
      <c r="E81" s="13">
        <v>34</v>
      </c>
      <c r="F81">
        <f t="shared" si="1"/>
        <v>1.1820661677274849</v>
      </c>
      <c r="G81">
        <v>58</v>
      </c>
      <c r="H81">
        <v>58</v>
      </c>
      <c r="I81">
        <v>1.182066168</v>
      </c>
      <c r="J81">
        <v>1.2612243330999999</v>
      </c>
      <c r="Q81">
        <v>58</v>
      </c>
      <c r="R81">
        <v>58</v>
      </c>
      <c r="S81">
        <v>1.182066168</v>
      </c>
      <c r="T81">
        <v>1.8410891427</v>
      </c>
      <c r="U81" t="s">
        <v>407</v>
      </c>
      <c r="V81" t="s">
        <v>408</v>
      </c>
      <c r="W81" t="s">
        <v>409</v>
      </c>
      <c r="X81" t="s">
        <v>410</v>
      </c>
      <c r="Y81">
        <v>34</v>
      </c>
      <c r="Z81">
        <v>34</v>
      </c>
      <c r="AA81">
        <v>1.182066168</v>
      </c>
      <c r="AB81">
        <v>1.2612243330999999</v>
      </c>
      <c r="AC81" s="3">
        <v>44105</v>
      </c>
      <c r="AD81" t="s">
        <v>550</v>
      </c>
      <c r="AI81" s="14">
        <v>44105</v>
      </c>
      <c r="AJ81" s="6">
        <v>34</v>
      </c>
      <c r="AK81" s="6">
        <v>34</v>
      </c>
      <c r="AL81" s="6">
        <v>260.38799999999998</v>
      </c>
      <c r="AM81" s="6">
        <v>258.20564705880003</v>
      </c>
      <c r="AN81" t="s">
        <v>581</v>
      </c>
    </row>
    <row r="82" spans="1:40" x14ac:dyDescent="0.25">
      <c r="A82" s="3">
        <v>44136</v>
      </c>
      <c r="B82" s="13">
        <v>35</v>
      </c>
      <c r="C82" s="2">
        <v>260.22899999999998</v>
      </c>
      <c r="D82">
        <v>59</v>
      </c>
      <c r="E82" s="13">
        <v>35</v>
      </c>
      <c r="F82">
        <f t="shared" si="1"/>
        <v>1.1745357842679691</v>
      </c>
      <c r="G82">
        <v>59</v>
      </c>
      <c r="H82">
        <v>59</v>
      </c>
      <c r="I82">
        <v>1.1745357839999999</v>
      </c>
      <c r="J82">
        <v>1.4213124849000001</v>
      </c>
      <c r="Q82">
        <v>59</v>
      </c>
      <c r="R82">
        <v>59</v>
      </c>
      <c r="S82">
        <v>1.1745357839999999</v>
      </c>
      <c r="T82">
        <v>2.1921149235000001</v>
      </c>
      <c r="U82" t="s">
        <v>411</v>
      </c>
      <c r="V82">
        <v>17</v>
      </c>
      <c r="W82">
        <v>499.9862456349</v>
      </c>
      <c r="X82">
        <v>29.4109556256</v>
      </c>
      <c r="Y82">
        <v>35</v>
      </c>
      <c r="Z82">
        <v>35</v>
      </c>
      <c r="AA82">
        <v>1.1745357839999999</v>
      </c>
      <c r="AB82">
        <v>1.4213124849000001</v>
      </c>
      <c r="AC82" s="3">
        <v>44136</v>
      </c>
      <c r="AD82" t="s">
        <v>551</v>
      </c>
      <c r="AI82" s="22">
        <v>44136</v>
      </c>
      <c r="AJ82">
        <v>35</v>
      </c>
      <c r="AK82">
        <v>35</v>
      </c>
      <c r="AL82">
        <v>260.22899999999998</v>
      </c>
      <c r="AM82">
        <v>259.73576470590001</v>
      </c>
      <c r="AN82" t="s">
        <v>582</v>
      </c>
    </row>
    <row r="83" spans="1:40" x14ac:dyDescent="0.25">
      <c r="A83" s="3">
        <v>44166</v>
      </c>
      <c r="B83" s="13">
        <v>36</v>
      </c>
      <c r="C83" s="2">
        <v>260.47399999999999</v>
      </c>
      <c r="D83">
        <v>60</v>
      </c>
      <c r="E83" s="13">
        <v>36</v>
      </c>
      <c r="F83">
        <f t="shared" si="1"/>
        <v>1.3620054947193101</v>
      </c>
      <c r="G83">
        <v>60</v>
      </c>
      <c r="H83">
        <v>60</v>
      </c>
      <c r="I83">
        <v>1.362005495</v>
      </c>
      <c r="J83">
        <v>1.5814006366</v>
      </c>
      <c r="Q83">
        <v>60</v>
      </c>
      <c r="R83">
        <v>60</v>
      </c>
      <c r="S83">
        <v>1.362005495</v>
      </c>
      <c r="T83">
        <v>2.5431407042999998</v>
      </c>
      <c r="U83" t="s">
        <v>412</v>
      </c>
      <c r="V83">
        <v>79</v>
      </c>
      <c r="W83">
        <v>19.235013317899998</v>
      </c>
      <c r="X83">
        <v>0.24348118120000001</v>
      </c>
      <c r="Y83">
        <v>36</v>
      </c>
      <c r="Z83">
        <v>36</v>
      </c>
      <c r="AA83">
        <v>1.362005495</v>
      </c>
      <c r="AB83">
        <v>1.5814006366</v>
      </c>
      <c r="AC83" s="3">
        <v>44166</v>
      </c>
      <c r="AD83" t="s">
        <v>552</v>
      </c>
      <c r="AI83" s="22">
        <v>44166</v>
      </c>
      <c r="AJ83">
        <v>36</v>
      </c>
      <c r="AK83">
        <v>36</v>
      </c>
      <c r="AL83">
        <v>260.47399999999999</v>
      </c>
      <c r="AM83">
        <v>261.26588235290001</v>
      </c>
      <c r="AN83" t="s">
        <v>583</v>
      </c>
    </row>
    <row r="84" spans="1:40" x14ac:dyDescent="0.25">
      <c r="A84" s="3">
        <v>44197</v>
      </c>
      <c r="B84" s="13">
        <v>37</v>
      </c>
      <c r="C84" s="2">
        <v>261.58199999999999</v>
      </c>
      <c r="D84">
        <v>61</v>
      </c>
      <c r="E84" s="13">
        <v>37</v>
      </c>
      <c r="F84">
        <f t="shared" si="1"/>
        <v>1.399769741560094</v>
      </c>
      <c r="G84">
        <v>61</v>
      </c>
      <c r="H84">
        <v>61</v>
      </c>
      <c r="I84">
        <v>1.3997697419999999</v>
      </c>
      <c r="J84">
        <v>1.7414887883000001</v>
      </c>
      <c r="Q84">
        <v>61</v>
      </c>
      <c r="R84">
        <v>61</v>
      </c>
      <c r="S84">
        <v>1.3997697419999999</v>
      </c>
      <c r="T84">
        <v>2.8941664852</v>
      </c>
      <c r="U84" t="s">
        <v>413</v>
      </c>
      <c r="V84">
        <v>96</v>
      </c>
      <c r="W84">
        <v>519.22125895279999</v>
      </c>
      <c r="Y84">
        <v>37</v>
      </c>
      <c r="Z84">
        <v>37</v>
      </c>
      <c r="AA84">
        <v>1.3997697419999999</v>
      </c>
      <c r="AB84">
        <v>1.7414887883000001</v>
      </c>
      <c r="AC84" s="3">
        <v>44197</v>
      </c>
      <c r="AD84" t="s">
        <v>459</v>
      </c>
      <c r="AI84" s="22">
        <v>44197</v>
      </c>
      <c r="AJ84">
        <v>37</v>
      </c>
      <c r="AK84">
        <v>37</v>
      </c>
      <c r="AL84">
        <v>261.58199999999999</v>
      </c>
      <c r="AM84">
        <v>262.79599999999999</v>
      </c>
      <c r="AN84" t="s">
        <v>584</v>
      </c>
    </row>
    <row r="85" spans="1:40" x14ac:dyDescent="0.25">
      <c r="A85" s="3">
        <v>44228</v>
      </c>
      <c r="B85" s="13">
        <v>38</v>
      </c>
      <c r="C85" s="2">
        <v>263.01400000000001</v>
      </c>
      <c r="D85">
        <v>62</v>
      </c>
      <c r="E85" s="13">
        <v>38</v>
      </c>
      <c r="F85">
        <f t="shared" si="1"/>
        <v>1.6762152173745015</v>
      </c>
      <c r="G85">
        <v>62</v>
      </c>
      <c r="H85">
        <v>62</v>
      </c>
      <c r="I85">
        <v>1.676215217</v>
      </c>
      <c r="J85">
        <v>1.9015769401</v>
      </c>
      <c r="Q85">
        <v>62</v>
      </c>
      <c r="R85">
        <v>62</v>
      </c>
      <c r="S85">
        <v>1.676215217</v>
      </c>
      <c r="T85">
        <v>3.2451922660000001</v>
      </c>
      <c r="U85" t="s">
        <v>604</v>
      </c>
      <c r="Y85">
        <v>38</v>
      </c>
      <c r="Z85">
        <v>38</v>
      </c>
      <c r="AA85">
        <v>1.676215217</v>
      </c>
      <c r="AB85">
        <v>1.9015769401</v>
      </c>
      <c r="AC85" s="3">
        <v>44228</v>
      </c>
      <c r="AD85" t="s">
        <v>460</v>
      </c>
      <c r="AI85" s="22">
        <v>44228</v>
      </c>
      <c r="AJ85">
        <v>38</v>
      </c>
      <c r="AK85">
        <v>38</v>
      </c>
      <c r="AL85">
        <v>263.01400000000001</v>
      </c>
      <c r="AM85">
        <v>264.32611764709998</v>
      </c>
      <c r="AN85" t="s">
        <v>585</v>
      </c>
    </row>
    <row r="86" spans="1:40" x14ac:dyDescent="0.25">
      <c r="A86" s="3">
        <v>44256</v>
      </c>
      <c r="B86" s="13">
        <v>39</v>
      </c>
      <c r="C86" s="2">
        <v>264.87700000000001</v>
      </c>
      <c r="D86">
        <v>63</v>
      </c>
      <c r="E86" s="13">
        <v>39</v>
      </c>
      <c r="F86">
        <f t="shared" si="1"/>
        <v>2.6197625089591847</v>
      </c>
      <c r="G86">
        <v>63</v>
      </c>
      <c r="H86">
        <v>63</v>
      </c>
      <c r="I86">
        <v>2.6197625090000001</v>
      </c>
      <c r="J86">
        <v>2.0616650918000001</v>
      </c>
      <c r="Q86">
        <v>63</v>
      </c>
      <c r="R86">
        <v>63</v>
      </c>
      <c r="S86">
        <v>2.6197625090000001</v>
      </c>
      <c r="T86">
        <v>3.5962180467999998</v>
      </c>
      <c r="Y86">
        <v>39</v>
      </c>
      <c r="Z86">
        <v>39</v>
      </c>
      <c r="AA86">
        <v>2.6197625090000001</v>
      </c>
      <c r="AB86">
        <v>2.0616650918000001</v>
      </c>
      <c r="AC86" s="3">
        <v>44256</v>
      </c>
      <c r="AD86" t="s">
        <v>607</v>
      </c>
      <c r="AI86" s="22">
        <v>44256</v>
      </c>
      <c r="AJ86">
        <v>39</v>
      </c>
      <c r="AK86">
        <v>39</v>
      </c>
      <c r="AL86">
        <v>264.87700000000001</v>
      </c>
      <c r="AM86">
        <v>265.85623529409997</v>
      </c>
      <c r="AN86" t="s">
        <v>586</v>
      </c>
    </row>
    <row r="87" spans="1:40" x14ac:dyDescent="0.25">
      <c r="A87" s="3">
        <v>44287</v>
      </c>
      <c r="B87" s="13">
        <v>40</v>
      </c>
      <c r="C87" s="2">
        <v>267.05399999999997</v>
      </c>
      <c r="D87">
        <v>64</v>
      </c>
      <c r="E87" s="13">
        <v>40</v>
      </c>
      <c r="F87">
        <f t="shared" si="1"/>
        <v>4.159694838702114</v>
      </c>
      <c r="G87">
        <v>64</v>
      </c>
      <c r="H87">
        <v>64</v>
      </c>
      <c r="I87">
        <v>4.1596948390000001</v>
      </c>
      <c r="J87">
        <v>4.3008498952999998</v>
      </c>
      <c r="Q87">
        <v>64</v>
      </c>
      <c r="R87">
        <v>64</v>
      </c>
      <c r="S87">
        <v>4.1596948390000001</v>
      </c>
      <c r="T87">
        <v>3.9472438275999999</v>
      </c>
      <c r="V87">
        <f>1-(W83/W84)</f>
        <v>0.96295411062964864</v>
      </c>
      <c r="Y87" s="6">
        <v>40</v>
      </c>
      <c r="Z87" s="6">
        <v>40</v>
      </c>
      <c r="AA87" s="6">
        <v>4.1596948390000001</v>
      </c>
      <c r="AB87" s="6">
        <v>4.3008498952999998</v>
      </c>
      <c r="AC87" s="14">
        <v>44287</v>
      </c>
      <c r="AD87" t="s">
        <v>608</v>
      </c>
      <c r="AI87" s="22">
        <v>44287</v>
      </c>
      <c r="AJ87">
        <v>40</v>
      </c>
      <c r="AK87">
        <v>40</v>
      </c>
      <c r="AL87">
        <v>267.05399999999997</v>
      </c>
      <c r="AM87">
        <v>267.38635294120002</v>
      </c>
      <c r="AN87" t="s">
        <v>587</v>
      </c>
    </row>
    <row r="88" spans="1:40" x14ac:dyDescent="0.25">
      <c r="A88" s="3">
        <v>44317</v>
      </c>
      <c r="B88" s="13">
        <v>41</v>
      </c>
      <c r="C88" s="2">
        <v>269.19499999999999</v>
      </c>
      <c r="D88">
        <v>65</v>
      </c>
      <c r="E88" s="13">
        <v>41</v>
      </c>
      <c r="F88">
        <f t="shared" si="1"/>
        <v>4.9927065375944784</v>
      </c>
      <c r="G88">
        <v>65</v>
      </c>
      <c r="H88">
        <v>65</v>
      </c>
      <c r="I88">
        <v>4.9927065380000002</v>
      </c>
      <c r="J88">
        <v>4.6427428989999999</v>
      </c>
      <c r="Q88">
        <v>65</v>
      </c>
      <c r="R88">
        <v>65</v>
      </c>
      <c r="S88">
        <v>4.9927065380000002</v>
      </c>
      <c r="T88">
        <v>4.2982696084000001</v>
      </c>
      <c r="Y88">
        <v>41</v>
      </c>
      <c r="Z88">
        <v>41</v>
      </c>
      <c r="AA88">
        <v>4.9927065380000002</v>
      </c>
      <c r="AB88">
        <v>4.6427428989999999</v>
      </c>
      <c r="AC88" s="3">
        <v>44317</v>
      </c>
      <c r="AD88" t="s">
        <v>609</v>
      </c>
      <c r="AI88" s="22">
        <v>44317</v>
      </c>
      <c r="AJ88">
        <v>41</v>
      </c>
      <c r="AK88">
        <v>41</v>
      </c>
      <c r="AL88">
        <v>269.19499999999999</v>
      </c>
      <c r="AM88">
        <v>268.91647058820001</v>
      </c>
      <c r="AN88" t="s">
        <v>588</v>
      </c>
    </row>
    <row r="89" spans="1:40" x14ac:dyDescent="0.25">
      <c r="A89" s="3">
        <v>44348</v>
      </c>
      <c r="B89" s="13">
        <v>42</v>
      </c>
      <c r="C89" s="2">
        <v>271.69600000000003</v>
      </c>
      <c r="D89">
        <v>66</v>
      </c>
      <c r="E89" s="13">
        <v>42</v>
      </c>
      <c r="F89">
        <f t="shared" si="1"/>
        <v>5.3914514133213345</v>
      </c>
      <c r="G89">
        <v>66</v>
      </c>
      <c r="H89">
        <v>66</v>
      </c>
      <c r="I89">
        <v>5.3914514130000004</v>
      </c>
      <c r="J89">
        <v>4.9846359027</v>
      </c>
      <c r="Q89">
        <v>66</v>
      </c>
      <c r="R89">
        <v>66</v>
      </c>
      <c r="S89">
        <v>5.3914514130000004</v>
      </c>
      <c r="T89">
        <v>4.6492953891999997</v>
      </c>
      <c r="Y89">
        <v>42</v>
      </c>
      <c r="Z89">
        <v>42</v>
      </c>
      <c r="AA89">
        <v>5.3914514130000004</v>
      </c>
      <c r="AB89">
        <v>4.9846359027</v>
      </c>
      <c r="AC89" s="3">
        <v>44348</v>
      </c>
      <c r="AD89" t="s">
        <v>601</v>
      </c>
      <c r="AI89" s="22">
        <v>44348</v>
      </c>
      <c r="AJ89">
        <v>42</v>
      </c>
      <c r="AK89">
        <v>42</v>
      </c>
      <c r="AL89">
        <v>271.69600000000003</v>
      </c>
      <c r="AM89">
        <v>270.4465882353</v>
      </c>
      <c r="AN89" t="s">
        <v>589</v>
      </c>
    </row>
    <row r="90" spans="1:40" x14ac:dyDescent="0.25">
      <c r="A90" s="3">
        <v>44378</v>
      </c>
      <c r="B90" s="13">
        <v>43</v>
      </c>
      <c r="C90" s="2">
        <v>273.00299999999999</v>
      </c>
      <c r="D90">
        <v>67</v>
      </c>
      <c r="E90" s="13">
        <v>43</v>
      </c>
      <c r="F90">
        <f t="shared" si="1"/>
        <v>5.3654752393854084</v>
      </c>
      <c r="G90">
        <v>67</v>
      </c>
      <c r="H90">
        <v>67</v>
      </c>
      <c r="I90">
        <v>5.3654752390000002</v>
      </c>
      <c r="J90">
        <v>5.3265289064000001</v>
      </c>
      <c r="Q90">
        <v>67</v>
      </c>
      <c r="R90">
        <v>67</v>
      </c>
      <c r="S90">
        <v>5.3654752390000002</v>
      </c>
      <c r="T90">
        <v>5.0003211700000003</v>
      </c>
      <c r="Y90">
        <v>43</v>
      </c>
      <c r="Z90">
        <v>43</v>
      </c>
      <c r="AA90">
        <v>5.3654752390000002</v>
      </c>
      <c r="AB90">
        <v>5.3265289064000001</v>
      </c>
      <c r="AC90" s="3">
        <v>44378</v>
      </c>
      <c r="AD90" t="s">
        <v>602</v>
      </c>
      <c r="AI90" s="22">
        <v>44378</v>
      </c>
      <c r="AJ90">
        <v>43</v>
      </c>
      <c r="AK90">
        <v>43</v>
      </c>
      <c r="AL90">
        <v>273.00299999999999</v>
      </c>
      <c r="AM90">
        <v>271.97670588239998</v>
      </c>
      <c r="AN90" t="s">
        <v>590</v>
      </c>
    </row>
    <row r="91" spans="1:40" x14ac:dyDescent="0.25">
      <c r="A91" s="3">
        <v>44409</v>
      </c>
      <c r="B91" s="13">
        <v>44</v>
      </c>
      <c r="C91" s="2">
        <v>273.56700000000001</v>
      </c>
      <c r="D91">
        <v>68</v>
      </c>
      <c r="E91" s="13">
        <v>44</v>
      </c>
      <c r="F91">
        <f t="shared" si="1"/>
        <v>5.2512715548749993</v>
      </c>
      <c r="G91">
        <v>68</v>
      </c>
      <c r="H91">
        <v>68</v>
      </c>
      <c r="I91">
        <v>5.2512715549999998</v>
      </c>
      <c r="J91">
        <v>5.6684219101000002</v>
      </c>
      <c r="Q91">
        <v>68</v>
      </c>
      <c r="R91">
        <v>68</v>
      </c>
      <c r="S91">
        <v>5.2512715549999998</v>
      </c>
      <c r="T91">
        <v>5.3513469509</v>
      </c>
      <c r="Y91">
        <v>44</v>
      </c>
      <c r="Z91">
        <v>44</v>
      </c>
      <c r="AA91">
        <v>5.2512715549999998</v>
      </c>
      <c r="AB91">
        <v>5.6684219101000002</v>
      </c>
      <c r="AC91" s="3">
        <v>44409</v>
      </c>
      <c r="AI91" s="22">
        <v>44409</v>
      </c>
      <c r="AJ91">
        <v>44</v>
      </c>
      <c r="AK91">
        <v>44</v>
      </c>
      <c r="AL91">
        <v>273.56700000000001</v>
      </c>
      <c r="AM91">
        <v>273.50682352939998</v>
      </c>
      <c r="AN91" t="s">
        <v>611</v>
      </c>
    </row>
    <row r="92" spans="1:40" x14ac:dyDescent="0.25">
      <c r="A92" s="3">
        <v>44440</v>
      </c>
      <c r="B92" s="13">
        <v>45</v>
      </c>
      <c r="C92" s="2">
        <v>274.31</v>
      </c>
      <c r="D92">
        <v>69</v>
      </c>
      <c r="E92" s="13">
        <v>45</v>
      </c>
      <c r="F92">
        <f t="shared" si="1"/>
        <v>5.3903488550791572</v>
      </c>
      <c r="G92">
        <v>69</v>
      </c>
      <c r="H92">
        <v>69</v>
      </c>
      <c r="I92">
        <v>5.3903488550000001</v>
      </c>
      <c r="J92">
        <v>6.0103149138000003</v>
      </c>
      <c r="Q92">
        <v>69</v>
      </c>
      <c r="R92">
        <v>69</v>
      </c>
      <c r="S92">
        <v>5.3903488550000001</v>
      </c>
      <c r="T92">
        <v>5.7023727316999997</v>
      </c>
      <c r="Y92">
        <v>45</v>
      </c>
      <c r="Z92">
        <v>45</v>
      </c>
      <c r="AA92">
        <v>5.3903488550000001</v>
      </c>
      <c r="AB92">
        <v>6.0103149138000003</v>
      </c>
      <c r="AC92" s="3">
        <v>44440</v>
      </c>
      <c r="AI92" s="22">
        <v>44440</v>
      </c>
      <c r="AJ92">
        <v>45</v>
      </c>
      <c r="AK92">
        <v>45</v>
      </c>
      <c r="AL92">
        <v>274.31</v>
      </c>
      <c r="AM92">
        <v>275.03694117650002</v>
      </c>
      <c r="AN92" t="s">
        <v>612</v>
      </c>
    </row>
    <row r="93" spans="1:40" x14ac:dyDescent="0.25">
      <c r="A93" s="3">
        <v>44470</v>
      </c>
      <c r="B93" s="13">
        <v>46</v>
      </c>
      <c r="C93" s="2">
        <v>276.589</v>
      </c>
      <c r="D93">
        <v>70</v>
      </c>
      <c r="E93" s="13">
        <v>46</v>
      </c>
      <c r="F93">
        <f t="shared" si="1"/>
        <v>6.221868903328887</v>
      </c>
      <c r="G93">
        <v>70</v>
      </c>
      <c r="H93">
        <v>70</v>
      </c>
      <c r="I93">
        <v>6.2218689029999998</v>
      </c>
      <c r="J93">
        <v>6.3522079176000004</v>
      </c>
      <c r="Q93">
        <v>70</v>
      </c>
      <c r="R93">
        <v>70</v>
      </c>
      <c r="S93">
        <v>6.2218689029999998</v>
      </c>
      <c r="T93">
        <v>6.0533985125000003</v>
      </c>
      <c r="Y93">
        <v>46</v>
      </c>
      <c r="Z93">
        <v>46</v>
      </c>
      <c r="AA93">
        <v>6.2218689029999998</v>
      </c>
      <c r="AB93">
        <v>6.3522079176000004</v>
      </c>
      <c r="AC93" s="3">
        <v>44470</v>
      </c>
      <c r="AI93" s="22">
        <v>44470</v>
      </c>
      <c r="AJ93">
        <v>46</v>
      </c>
      <c r="AK93">
        <v>46</v>
      </c>
      <c r="AL93">
        <v>276.589</v>
      </c>
      <c r="AM93">
        <v>276.56705882350002</v>
      </c>
      <c r="AN93" t="s">
        <v>613</v>
      </c>
    </row>
    <row r="94" spans="1:40" x14ac:dyDescent="0.25">
      <c r="A94" s="3">
        <v>44501</v>
      </c>
      <c r="B94" s="13">
        <v>47</v>
      </c>
      <c r="C94" s="2">
        <v>277.94799999999998</v>
      </c>
      <c r="D94">
        <v>71</v>
      </c>
      <c r="E94" s="13">
        <v>47</v>
      </c>
      <c r="F94">
        <f t="shared" si="1"/>
        <v>6.8090028398064764</v>
      </c>
      <c r="G94">
        <v>71</v>
      </c>
      <c r="H94">
        <v>71</v>
      </c>
      <c r="I94">
        <v>6.8090028399999998</v>
      </c>
      <c r="J94">
        <v>6.6941009212999996</v>
      </c>
      <c r="Q94">
        <v>71</v>
      </c>
      <c r="R94">
        <v>71</v>
      </c>
      <c r="S94">
        <v>6.8090028399999998</v>
      </c>
      <c r="T94">
        <v>6.4044242933</v>
      </c>
      <c r="Y94">
        <v>47</v>
      </c>
      <c r="Z94">
        <v>47</v>
      </c>
      <c r="AA94">
        <v>6.8090028399999998</v>
      </c>
      <c r="AB94">
        <v>6.6941009212999996</v>
      </c>
      <c r="AC94" s="3">
        <v>44501</v>
      </c>
      <c r="AI94" s="22">
        <v>44501</v>
      </c>
      <c r="AJ94">
        <v>47</v>
      </c>
      <c r="AK94">
        <v>47</v>
      </c>
      <c r="AL94">
        <v>277.94799999999998</v>
      </c>
      <c r="AM94">
        <v>278.0971764706</v>
      </c>
      <c r="AN94" t="s">
        <v>614</v>
      </c>
    </row>
    <row r="95" spans="1:40" x14ac:dyDescent="0.25">
      <c r="A95" s="3">
        <v>44531</v>
      </c>
      <c r="B95" s="13">
        <v>48</v>
      </c>
      <c r="C95" s="2">
        <v>278.80200000000002</v>
      </c>
      <c r="D95">
        <v>72</v>
      </c>
      <c r="E95" s="13">
        <v>48</v>
      </c>
      <c r="F95">
        <f t="shared" si="1"/>
        <v>7.0364028655451341</v>
      </c>
      <c r="G95">
        <v>72</v>
      </c>
      <c r="H95">
        <v>72</v>
      </c>
      <c r="I95">
        <v>7.0364028660000004</v>
      </c>
      <c r="J95">
        <v>7.0359939249999996</v>
      </c>
      <c r="Q95">
        <v>72</v>
      </c>
      <c r="R95">
        <v>72</v>
      </c>
      <c r="S95">
        <v>7.0364028660000004</v>
      </c>
      <c r="T95">
        <v>6.7554500740999996</v>
      </c>
      <c r="Y95">
        <v>48</v>
      </c>
      <c r="Z95">
        <v>48</v>
      </c>
      <c r="AA95">
        <v>7.0364028660000004</v>
      </c>
      <c r="AB95">
        <v>7.0359939249999996</v>
      </c>
      <c r="AC95" s="3">
        <v>44531</v>
      </c>
      <c r="AI95" s="22">
        <v>44531</v>
      </c>
      <c r="AJ95">
        <v>48</v>
      </c>
      <c r="AK95">
        <v>48</v>
      </c>
      <c r="AL95">
        <v>278.80200000000002</v>
      </c>
      <c r="AM95">
        <v>279.6272941176</v>
      </c>
      <c r="AN95" t="s">
        <v>615</v>
      </c>
    </row>
    <row r="96" spans="1:40" x14ac:dyDescent="0.25">
      <c r="A96" s="3">
        <v>44562</v>
      </c>
      <c r="B96" s="13">
        <v>49</v>
      </c>
      <c r="C96" s="2">
        <v>281.14800000000002</v>
      </c>
      <c r="D96">
        <v>73</v>
      </c>
      <c r="E96" s="13">
        <v>49</v>
      </c>
      <c r="F96">
        <f t="shared" si="1"/>
        <v>7.4798724682891145</v>
      </c>
      <c r="G96">
        <v>73</v>
      </c>
      <c r="H96">
        <v>73</v>
      </c>
      <c r="I96">
        <v>7.4798724679999999</v>
      </c>
      <c r="J96">
        <v>7.3778869286999997</v>
      </c>
      <c r="Q96">
        <v>73</v>
      </c>
      <c r="R96">
        <v>73</v>
      </c>
      <c r="S96">
        <v>7.4798724679999999</v>
      </c>
      <c r="T96">
        <v>7.1064758549000002</v>
      </c>
      <c r="Y96">
        <v>49</v>
      </c>
      <c r="Z96">
        <v>49</v>
      </c>
      <c r="AA96">
        <v>7.4798724679999999</v>
      </c>
      <c r="AB96">
        <v>7.3778869286999997</v>
      </c>
      <c r="AC96" s="3">
        <v>44562</v>
      </c>
      <c r="AI96" s="22">
        <v>44562</v>
      </c>
      <c r="AJ96">
        <v>49</v>
      </c>
      <c r="AK96">
        <v>49</v>
      </c>
      <c r="AL96">
        <v>281.14800000000002</v>
      </c>
      <c r="AM96">
        <v>281.15741176469999</v>
      </c>
    </row>
    <row r="97" spans="1:39" x14ac:dyDescent="0.25">
      <c r="A97" s="3">
        <v>44593</v>
      </c>
      <c r="B97" s="13">
        <v>50</v>
      </c>
      <c r="C97" s="2">
        <v>283.71600000000001</v>
      </c>
      <c r="D97">
        <v>74</v>
      </c>
      <c r="E97" s="13">
        <v>50</v>
      </c>
      <c r="F97">
        <f t="shared" si="1"/>
        <v>7.8710638977392833</v>
      </c>
      <c r="G97">
        <v>74</v>
      </c>
      <c r="H97">
        <v>74</v>
      </c>
      <c r="I97">
        <v>7.8710638980000001</v>
      </c>
      <c r="J97">
        <v>7.7197799323999998</v>
      </c>
      <c r="Q97">
        <v>74</v>
      </c>
      <c r="R97">
        <v>74</v>
      </c>
      <c r="S97">
        <v>7.8710638980000001</v>
      </c>
      <c r="T97">
        <v>7.4575016357999999</v>
      </c>
      <c r="Y97">
        <v>50</v>
      </c>
      <c r="Z97">
        <v>50</v>
      </c>
      <c r="AA97">
        <v>7.8710638980000001</v>
      </c>
      <c r="AB97">
        <v>7.7197799323999998</v>
      </c>
      <c r="AC97" s="3">
        <v>44593</v>
      </c>
      <c r="AI97" s="22">
        <v>44593</v>
      </c>
      <c r="AJ97">
        <v>50</v>
      </c>
      <c r="AK97">
        <v>50</v>
      </c>
      <c r="AL97">
        <v>283.71600000000001</v>
      </c>
      <c r="AM97">
        <v>282.68752941180003</v>
      </c>
    </row>
    <row r="98" spans="1:39" x14ac:dyDescent="0.25">
      <c r="A98" s="3">
        <v>44621</v>
      </c>
      <c r="B98" s="13">
        <v>51</v>
      </c>
      <c r="C98" s="2">
        <v>287.50400000000002</v>
      </c>
      <c r="D98">
        <v>75</v>
      </c>
      <c r="E98" s="13">
        <v>51</v>
      </c>
      <c r="F98">
        <f t="shared" si="1"/>
        <v>8.542455554842439</v>
      </c>
      <c r="G98">
        <v>75</v>
      </c>
      <c r="H98">
        <v>75</v>
      </c>
      <c r="I98">
        <v>8.5424555550000001</v>
      </c>
      <c r="J98">
        <v>8.0616729361000008</v>
      </c>
      <c r="Q98">
        <v>75</v>
      </c>
      <c r="R98">
        <v>75</v>
      </c>
      <c r="S98">
        <v>8.5424555550000001</v>
      </c>
      <c r="T98">
        <v>7.8085274165999996</v>
      </c>
      <c r="Y98">
        <v>51</v>
      </c>
      <c r="Z98">
        <v>51</v>
      </c>
      <c r="AA98">
        <v>8.5424555550000001</v>
      </c>
      <c r="AB98">
        <v>8.0616729361000008</v>
      </c>
      <c r="AC98" s="3">
        <v>44621</v>
      </c>
      <c r="AI98" s="14">
        <v>44621</v>
      </c>
      <c r="AJ98" s="6">
        <v>51</v>
      </c>
      <c r="AK98" s="6">
        <v>51</v>
      </c>
      <c r="AL98" s="6">
        <v>287.50400000000002</v>
      </c>
      <c r="AM98" s="6">
        <v>287.35000000000002</v>
      </c>
    </row>
    <row r="99" spans="1:39" x14ac:dyDescent="0.25">
      <c r="A99" s="3">
        <v>44652</v>
      </c>
      <c r="B99" s="13">
        <v>52</v>
      </c>
      <c r="C99" s="2">
        <v>289.10899999999998</v>
      </c>
      <c r="D99">
        <v>76</v>
      </c>
      <c r="E99" s="13">
        <v>52</v>
      </c>
      <c r="F99">
        <f t="shared" si="1"/>
        <v>8.2586293408823721</v>
      </c>
      <c r="G99">
        <v>76</v>
      </c>
      <c r="H99">
        <v>76</v>
      </c>
      <c r="I99">
        <v>8.2586293410000007</v>
      </c>
      <c r="J99">
        <v>8.4035659398</v>
      </c>
      <c r="Q99">
        <v>76</v>
      </c>
      <c r="R99">
        <v>76</v>
      </c>
      <c r="S99">
        <v>8.2586293410000007</v>
      </c>
      <c r="T99">
        <v>8.1595531973999993</v>
      </c>
      <c r="Y99">
        <v>52</v>
      </c>
      <c r="Z99">
        <v>52</v>
      </c>
      <c r="AA99">
        <v>8.2586293410000007</v>
      </c>
      <c r="AB99">
        <v>8.4035659398</v>
      </c>
      <c r="AC99" s="3">
        <v>44652</v>
      </c>
      <c r="AI99" s="22">
        <v>44652</v>
      </c>
      <c r="AJ99">
        <v>52</v>
      </c>
      <c r="AK99">
        <v>52</v>
      </c>
      <c r="AL99">
        <v>289.10899999999998</v>
      </c>
      <c r="AM99">
        <v>289.82459999999998</v>
      </c>
    </row>
    <row r="100" spans="1:39" x14ac:dyDescent="0.25">
      <c r="A100" s="3">
        <v>44682</v>
      </c>
      <c r="B100" s="13">
        <v>53</v>
      </c>
      <c r="C100" s="2">
        <v>292.29599999999999</v>
      </c>
      <c r="D100">
        <v>77</v>
      </c>
      <c r="E100" s="13">
        <v>53</v>
      </c>
      <c r="F100">
        <f t="shared" si="1"/>
        <v>8.5815115436765161</v>
      </c>
      <c r="G100">
        <v>77</v>
      </c>
      <c r="H100">
        <v>77</v>
      </c>
      <c r="I100">
        <v>8.5815115439999996</v>
      </c>
      <c r="J100">
        <v>8.7454589435999992</v>
      </c>
      <c r="Q100">
        <v>77</v>
      </c>
      <c r="R100">
        <v>77</v>
      </c>
      <c r="S100">
        <v>8.5815115439999996</v>
      </c>
      <c r="T100">
        <v>8.5105789781999999</v>
      </c>
      <c r="Y100">
        <v>53</v>
      </c>
      <c r="Z100">
        <v>53</v>
      </c>
      <c r="AA100">
        <v>8.5815115439999996</v>
      </c>
      <c r="AB100">
        <v>8.7454589435999992</v>
      </c>
      <c r="AC100" s="3">
        <v>44682</v>
      </c>
      <c r="AI100" s="22">
        <v>44682</v>
      </c>
      <c r="AJ100">
        <v>53</v>
      </c>
      <c r="AK100">
        <v>53</v>
      </c>
      <c r="AL100">
        <v>292.29599999999999</v>
      </c>
      <c r="AM100">
        <v>292.29919999999998</v>
      </c>
    </row>
    <row r="101" spans="1:39" x14ac:dyDescent="0.25">
      <c r="A101" s="3">
        <v>44713</v>
      </c>
      <c r="B101" s="13">
        <v>54</v>
      </c>
      <c r="C101" s="2">
        <v>296.31099999999998</v>
      </c>
      <c r="D101">
        <v>78</v>
      </c>
      <c r="E101" s="13">
        <v>54</v>
      </c>
      <c r="F101">
        <f t="shared" si="1"/>
        <v>9.0597579647841524</v>
      </c>
      <c r="G101">
        <v>78</v>
      </c>
      <c r="H101">
        <v>78</v>
      </c>
      <c r="I101">
        <v>9.0597579649999993</v>
      </c>
      <c r="J101">
        <v>9.0873519473000002</v>
      </c>
      <c r="Q101">
        <v>78</v>
      </c>
      <c r="R101">
        <v>78</v>
      </c>
      <c r="S101">
        <v>9.0597579649999993</v>
      </c>
      <c r="T101">
        <v>8.8616047590000004</v>
      </c>
      <c r="Y101">
        <v>54</v>
      </c>
      <c r="Z101">
        <v>54</v>
      </c>
      <c r="AA101">
        <v>9.0597579649999993</v>
      </c>
      <c r="AB101">
        <v>9.0873519473000002</v>
      </c>
      <c r="AC101" s="3">
        <v>44713</v>
      </c>
      <c r="AI101" s="22">
        <v>44713</v>
      </c>
      <c r="AJ101">
        <v>54</v>
      </c>
      <c r="AK101">
        <v>54</v>
      </c>
      <c r="AL101">
        <v>296.31099999999998</v>
      </c>
      <c r="AM101">
        <v>294.77379999999999</v>
      </c>
    </row>
    <row r="102" spans="1:39" x14ac:dyDescent="0.25">
      <c r="A102" s="3">
        <v>44743</v>
      </c>
      <c r="B102" s="13">
        <v>55</v>
      </c>
      <c r="C102" s="2">
        <v>296.27600000000001</v>
      </c>
      <c r="D102">
        <v>79</v>
      </c>
      <c r="E102" s="13">
        <v>55</v>
      </c>
      <c r="F102">
        <f t="shared" si="1"/>
        <v>8.5248147456255161</v>
      </c>
      <c r="G102">
        <v>79</v>
      </c>
      <c r="H102">
        <v>79</v>
      </c>
      <c r="I102">
        <v>8.5248147460000006</v>
      </c>
      <c r="J102">
        <v>8.8591541390999993</v>
      </c>
      <c r="Q102">
        <v>79</v>
      </c>
      <c r="R102">
        <v>79</v>
      </c>
      <c r="S102">
        <v>8.5248147460000006</v>
      </c>
      <c r="T102">
        <v>9.2126305397999992</v>
      </c>
      <c r="Y102" s="6">
        <v>55</v>
      </c>
      <c r="Z102" s="6">
        <v>55</v>
      </c>
      <c r="AA102" s="6">
        <v>8.5248147460000006</v>
      </c>
      <c r="AB102" s="6">
        <v>8.8591541390999993</v>
      </c>
      <c r="AC102" s="14">
        <v>44743</v>
      </c>
      <c r="AI102" s="22">
        <v>44743</v>
      </c>
      <c r="AJ102">
        <v>55</v>
      </c>
      <c r="AK102">
        <v>55</v>
      </c>
      <c r="AL102">
        <v>296.27600000000001</v>
      </c>
      <c r="AM102">
        <v>297.2484</v>
      </c>
    </row>
    <row r="103" spans="1:39" x14ac:dyDescent="0.25">
      <c r="A103" s="3">
        <v>44774</v>
      </c>
      <c r="B103" s="13">
        <v>56</v>
      </c>
      <c r="C103" s="2">
        <v>296.17099999999999</v>
      </c>
      <c r="D103">
        <v>80</v>
      </c>
      <c r="E103" s="13">
        <v>56</v>
      </c>
      <c r="F103">
        <f t="shared" ref="F103:F120" si="2">100*(C103-C91)/C91</f>
        <v>8.2626925031162344</v>
      </c>
      <c r="G103">
        <v>80</v>
      </c>
      <c r="H103">
        <v>80</v>
      </c>
      <c r="I103">
        <v>8.2626925030000002</v>
      </c>
      <c r="J103">
        <v>8.4092868056000007</v>
      </c>
      <c r="Q103">
        <v>80</v>
      </c>
      <c r="R103">
        <v>80</v>
      </c>
      <c r="S103">
        <v>8.2626925030000002</v>
      </c>
      <c r="T103">
        <v>8.5430225628999992</v>
      </c>
      <c r="Y103">
        <v>56</v>
      </c>
      <c r="Z103">
        <v>56</v>
      </c>
      <c r="AA103">
        <v>8.2626925030000002</v>
      </c>
      <c r="AB103">
        <v>8.4092868056000007</v>
      </c>
      <c r="AC103" s="3">
        <v>44774</v>
      </c>
      <c r="AI103" s="14">
        <v>44774</v>
      </c>
      <c r="AJ103" s="6">
        <v>56</v>
      </c>
      <c r="AK103" s="6">
        <v>56</v>
      </c>
      <c r="AL103" s="6">
        <v>296.17099999999999</v>
      </c>
      <c r="AM103" s="6">
        <v>296.0150116959</v>
      </c>
    </row>
    <row r="104" spans="1:39" x14ac:dyDescent="0.25">
      <c r="A104" s="3">
        <v>44805</v>
      </c>
      <c r="B104" s="13">
        <v>57</v>
      </c>
      <c r="C104" s="2">
        <v>296.80799999999999</v>
      </c>
      <c r="D104">
        <v>81</v>
      </c>
      <c r="E104" s="13">
        <v>57</v>
      </c>
      <c r="F104">
        <f t="shared" si="2"/>
        <v>8.2016696438336165</v>
      </c>
      <c r="G104">
        <v>81</v>
      </c>
      <c r="H104">
        <v>81</v>
      </c>
      <c r="I104">
        <v>8.2016696440000008</v>
      </c>
      <c r="J104">
        <v>7.9594194720999996</v>
      </c>
      <c r="Q104">
        <v>81</v>
      </c>
      <c r="R104">
        <v>81</v>
      </c>
      <c r="S104">
        <v>8.2016696440000008</v>
      </c>
      <c r="T104">
        <v>8.0708659365000006</v>
      </c>
      <c r="Y104">
        <v>57</v>
      </c>
      <c r="Z104">
        <v>57</v>
      </c>
      <c r="AA104">
        <v>8.2016696440000008</v>
      </c>
      <c r="AB104">
        <v>7.9594194720999996</v>
      </c>
      <c r="AC104" s="3">
        <v>44805</v>
      </c>
      <c r="AI104" s="22">
        <v>44805</v>
      </c>
      <c r="AJ104">
        <v>57</v>
      </c>
      <c r="AK104">
        <v>57</v>
      </c>
      <c r="AL104">
        <v>296.80799999999999</v>
      </c>
      <c r="AM104">
        <v>296.81282077740002</v>
      </c>
    </row>
    <row r="105" spans="1:39" x14ac:dyDescent="0.25">
      <c r="A105" s="3">
        <v>44835</v>
      </c>
      <c r="B105" s="13">
        <v>58</v>
      </c>
      <c r="C105" s="2">
        <v>298.012</v>
      </c>
      <c r="D105">
        <v>82</v>
      </c>
      <c r="E105" s="13">
        <v>58</v>
      </c>
      <c r="F105">
        <f t="shared" si="2"/>
        <v>7.7454273308049135</v>
      </c>
      <c r="G105">
        <v>82</v>
      </c>
      <c r="H105">
        <v>82</v>
      </c>
      <c r="I105">
        <v>7.7454273310000001</v>
      </c>
      <c r="J105">
        <v>7.5095521387000002</v>
      </c>
      <c r="Q105">
        <v>82</v>
      </c>
      <c r="R105">
        <v>82</v>
      </c>
      <c r="S105">
        <v>7.7454273310000001</v>
      </c>
      <c r="T105">
        <v>7.5987093102000003</v>
      </c>
      <c r="Y105">
        <v>58</v>
      </c>
      <c r="Z105">
        <v>58</v>
      </c>
      <c r="AA105">
        <v>7.7454273310000001</v>
      </c>
      <c r="AB105">
        <v>7.5095521387000002</v>
      </c>
      <c r="AC105" s="3">
        <v>44835</v>
      </c>
      <c r="AI105" s="22">
        <v>44835</v>
      </c>
      <c r="AJ105">
        <v>58</v>
      </c>
      <c r="AK105">
        <v>58</v>
      </c>
      <c r="AL105">
        <v>298.012</v>
      </c>
      <c r="AM105">
        <v>297.61062985900003</v>
      </c>
    </row>
    <row r="106" spans="1:39" x14ac:dyDescent="0.25">
      <c r="A106" s="3">
        <v>44866</v>
      </c>
      <c r="B106" s="13">
        <v>59</v>
      </c>
      <c r="C106" s="2">
        <v>297.71100000000001</v>
      </c>
      <c r="D106">
        <v>83</v>
      </c>
      <c r="E106" s="13">
        <v>59</v>
      </c>
      <c r="F106">
        <f t="shared" si="2"/>
        <v>7.110322794191732</v>
      </c>
      <c r="G106">
        <v>83</v>
      </c>
      <c r="H106">
        <v>83</v>
      </c>
      <c r="I106">
        <v>7.110322794</v>
      </c>
      <c r="J106">
        <v>7.0596848051999999</v>
      </c>
      <c r="Q106">
        <v>83</v>
      </c>
      <c r="R106">
        <v>83</v>
      </c>
      <c r="S106">
        <v>7.110322794</v>
      </c>
      <c r="T106">
        <v>7.1265526838</v>
      </c>
      <c r="Y106">
        <v>59</v>
      </c>
      <c r="Z106">
        <v>59</v>
      </c>
      <c r="AA106">
        <v>7.110322794</v>
      </c>
      <c r="AB106">
        <v>7.0596848051999999</v>
      </c>
      <c r="AC106" s="3">
        <v>44866</v>
      </c>
      <c r="AI106" s="22">
        <v>44866</v>
      </c>
      <c r="AJ106">
        <v>59</v>
      </c>
      <c r="AK106">
        <v>59</v>
      </c>
      <c r="AL106">
        <v>297.71100000000001</v>
      </c>
      <c r="AM106">
        <v>298.40843894049999</v>
      </c>
    </row>
    <row r="107" spans="1:39" x14ac:dyDescent="0.25">
      <c r="A107" s="3">
        <v>44896</v>
      </c>
      <c r="B107" s="13">
        <v>60</v>
      </c>
      <c r="C107" s="2">
        <v>296.79700000000003</v>
      </c>
      <c r="D107">
        <v>84</v>
      </c>
      <c r="E107" s="13">
        <v>60</v>
      </c>
      <c r="F107">
        <f t="shared" si="2"/>
        <v>6.4544013314108231</v>
      </c>
      <c r="G107">
        <v>84</v>
      </c>
      <c r="H107">
        <v>84</v>
      </c>
      <c r="I107">
        <v>6.4544013309999997</v>
      </c>
      <c r="J107">
        <v>6.6098174716999996</v>
      </c>
      <c r="Q107">
        <v>84</v>
      </c>
      <c r="R107">
        <v>84</v>
      </c>
      <c r="S107">
        <v>6.4544013309999997</v>
      </c>
      <c r="T107">
        <v>6.6543960574999996</v>
      </c>
      <c r="Y107">
        <v>60</v>
      </c>
      <c r="Z107">
        <v>60</v>
      </c>
      <c r="AA107">
        <v>6.4544013309999997</v>
      </c>
      <c r="AB107">
        <v>6.6098174716999996</v>
      </c>
      <c r="AC107" s="3">
        <v>44896</v>
      </c>
      <c r="AI107" s="22">
        <v>44896</v>
      </c>
      <c r="AJ107">
        <v>60</v>
      </c>
      <c r="AK107">
        <v>60</v>
      </c>
      <c r="AL107">
        <v>296.79700000000003</v>
      </c>
      <c r="AM107">
        <v>299.20624802200001</v>
      </c>
    </row>
    <row r="108" spans="1:39" x14ac:dyDescent="0.25">
      <c r="A108" s="3">
        <v>44927</v>
      </c>
      <c r="B108" s="13">
        <v>61</v>
      </c>
      <c r="C108" s="2">
        <v>299.17</v>
      </c>
      <c r="D108">
        <v>85</v>
      </c>
      <c r="E108" s="13">
        <v>61</v>
      </c>
      <c r="F108">
        <f t="shared" si="2"/>
        <v>6.4101469688562576</v>
      </c>
      <c r="G108">
        <v>85</v>
      </c>
      <c r="H108">
        <v>85</v>
      </c>
      <c r="I108">
        <v>6.4101469690000004</v>
      </c>
      <c r="J108">
        <v>6.1599501383000002</v>
      </c>
      <c r="Q108">
        <v>85</v>
      </c>
      <c r="R108">
        <v>85</v>
      </c>
      <c r="S108">
        <v>6.4101469690000004</v>
      </c>
      <c r="T108">
        <v>6.1822394311000002</v>
      </c>
      <c r="Y108">
        <v>61</v>
      </c>
      <c r="Z108">
        <v>61</v>
      </c>
      <c r="AA108">
        <v>6.4101469690000004</v>
      </c>
      <c r="AB108">
        <v>6.1599501383000002</v>
      </c>
      <c r="AC108" s="3">
        <v>44927</v>
      </c>
      <c r="AI108" s="22">
        <v>44927</v>
      </c>
      <c r="AJ108">
        <v>61</v>
      </c>
      <c r="AK108">
        <v>61</v>
      </c>
      <c r="AL108">
        <v>299.17</v>
      </c>
      <c r="AM108">
        <v>300.00405710349997</v>
      </c>
    </row>
    <row r="109" spans="1:39" x14ac:dyDescent="0.25">
      <c r="A109" s="3">
        <v>44958</v>
      </c>
      <c r="B109" s="13">
        <v>62</v>
      </c>
      <c r="C109" s="2">
        <v>300.83999999999997</v>
      </c>
      <c r="D109">
        <v>86</v>
      </c>
      <c r="E109" s="13">
        <v>62</v>
      </c>
      <c r="F109">
        <f t="shared" si="2"/>
        <v>6.0356130778665875</v>
      </c>
      <c r="G109">
        <v>86</v>
      </c>
      <c r="H109">
        <v>86</v>
      </c>
      <c r="I109">
        <v>6.0356130779999999</v>
      </c>
      <c r="J109">
        <v>5.7100828047999999</v>
      </c>
      <c r="Q109">
        <v>86</v>
      </c>
      <c r="R109">
        <v>86</v>
      </c>
      <c r="S109">
        <v>6.0356130779999999</v>
      </c>
      <c r="T109">
        <v>5.7100828047999999</v>
      </c>
      <c r="Y109">
        <v>62</v>
      </c>
      <c r="Z109">
        <v>62</v>
      </c>
      <c r="AA109">
        <v>6.0356130779999999</v>
      </c>
      <c r="AB109">
        <v>5.7100828047999999</v>
      </c>
      <c r="AC109" s="3">
        <v>44958</v>
      </c>
      <c r="AI109" s="22">
        <v>44958</v>
      </c>
      <c r="AJ109">
        <v>62</v>
      </c>
      <c r="AK109">
        <v>62</v>
      </c>
      <c r="AL109">
        <v>300.83999999999997</v>
      </c>
      <c r="AM109">
        <v>300.80186618509998</v>
      </c>
    </row>
    <row r="110" spans="1:39" x14ac:dyDescent="0.25">
      <c r="A110" s="3">
        <v>44986</v>
      </c>
      <c r="B110" s="13">
        <v>63</v>
      </c>
      <c r="C110" s="2">
        <v>301.83600000000001</v>
      </c>
      <c r="D110">
        <v>87</v>
      </c>
      <c r="E110" s="13">
        <v>63</v>
      </c>
      <c r="F110">
        <f t="shared" si="2"/>
        <v>4.9849741220991683</v>
      </c>
      <c r="G110">
        <v>87</v>
      </c>
      <c r="H110">
        <v>87</v>
      </c>
      <c r="I110">
        <v>4.9849741219999997</v>
      </c>
      <c r="J110">
        <v>5.2602154712999996</v>
      </c>
      <c r="Q110">
        <v>87</v>
      </c>
      <c r="R110">
        <v>87</v>
      </c>
      <c r="S110">
        <v>4.9849741219999997</v>
      </c>
      <c r="T110">
        <v>5.2379261784000004</v>
      </c>
      <c r="Y110">
        <v>63</v>
      </c>
      <c r="Z110">
        <v>63</v>
      </c>
      <c r="AA110">
        <v>4.9849741219999997</v>
      </c>
      <c r="AB110">
        <v>5.2602154712999996</v>
      </c>
      <c r="AC110" s="3">
        <v>44986</v>
      </c>
      <c r="AI110" s="22">
        <v>44986</v>
      </c>
      <c r="AJ110">
        <v>63</v>
      </c>
      <c r="AK110">
        <v>63</v>
      </c>
      <c r="AL110">
        <v>301.83600000000001</v>
      </c>
      <c r="AM110">
        <v>301.5996752666</v>
      </c>
    </row>
    <row r="111" spans="1:39" x14ac:dyDescent="0.25">
      <c r="A111" s="3">
        <v>45017</v>
      </c>
      <c r="B111" s="13">
        <v>64</v>
      </c>
      <c r="C111" s="2">
        <v>303.363</v>
      </c>
      <c r="D111">
        <v>88</v>
      </c>
      <c r="E111" s="13">
        <v>64</v>
      </c>
      <c r="F111">
        <f t="shared" si="2"/>
        <v>4.9303203981889254</v>
      </c>
      <c r="G111">
        <v>88</v>
      </c>
      <c r="H111">
        <v>88</v>
      </c>
      <c r="I111">
        <v>4.9303203980000001</v>
      </c>
      <c r="J111">
        <v>4.8103481378000001</v>
      </c>
      <c r="Q111">
        <v>88</v>
      </c>
      <c r="R111">
        <v>88</v>
      </c>
      <c r="S111">
        <v>4.9303203980000001</v>
      </c>
      <c r="T111">
        <v>4.7657695521000001</v>
      </c>
      <c r="Y111">
        <v>64</v>
      </c>
      <c r="Z111">
        <v>64</v>
      </c>
      <c r="AA111">
        <v>4.9303203980000001</v>
      </c>
      <c r="AB111">
        <v>4.8103481378000001</v>
      </c>
      <c r="AC111" s="3">
        <v>45017</v>
      </c>
      <c r="AI111" s="22">
        <v>45017</v>
      </c>
      <c r="AJ111">
        <v>64</v>
      </c>
      <c r="AK111">
        <v>64</v>
      </c>
      <c r="AL111">
        <v>303.363</v>
      </c>
      <c r="AM111">
        <v>302.39748434810002</v>
      </c>
    </row>
    <row r="112" spans="1:39" x14ac:dyDescent="0.25">
      <c r="A112" s="3">
        <v>45047</v>
      </c>
      <c r="B112" s="13">
        <v>65</v>
      </c>
      <c r="C112" s="2">
        <v>304.12700000000001</v>
      </c>
      <c r="D112">
        <v>89</v>
      </c>
      <c r="E112" s="13">
        <v>65</v>
      </c>
      <c r="F112">
        <f t="shared" si="2"/>
        <v>4.0476092727919699</v>
      </c>
      <c r="G112">
        <v>89</v>
      </c>
      <c r="H112">
        <v>89</v>
      </c>
      <c r="I112">
        <v>4.047609273</v>
      </c>
      <c r="J112">
        <v>4.3604808043999999</v>
      </c>
      <c r="Q112">
        <v>89</v>
      </c>
      <c r="R112">
        <v>89</v>
      </c>
      <c r="S112">
        <v>4.047609273</v>
      </c>
      <c r="T112">
        <v>4.2936129256999997</v>
      </c>
      <c r="Y112">
        <v>65</v>
      </c>
      <c r="Z112">
        <v>65</v>
      </c>
      <c r="AA112">
        <v>4.047609273</v>
      </c>
      <c r="AB112">
        <v>4.3604808043999999</v>
      </c>
      <c r="AC112" s="3">
        <v>45047</v>
      </c>
      <c r="AI112" s="22">
        <v>45047</v>
      </c>
      <c r="AJ112">
        <v>65</v>
      </c>
      <c r="AK112">
        <v>65</v>
      </c>
      <c r="AL112">
        <v>304.12700000000001</v>
      </c>
      <c r="AM112">
        <v>303.19529342969997</v>
      </c>
    </row>
    <row r="113" spans="1:39" x14ac:dyDescent="0.25">
      <c r="A113" s="3">
        <v>45078</v>
      </c>
      <c r="B113" s="13">
        <v>66</v>
      </c>
      <c r="C113" s="2">
        <v>305.10899999999998</v>
      </c>
      <c r="D113">
        <v>90</v>
      </c>
      <c r="E113" s="13">
        <v>66</v>
      </c>
      <c r="F113">
        <f t="shared" si="2"/>
        <v>2.9691776545588935</v>
      </c>
      <c r="G113" s="6">
        <v>90</v>
      </c>
      <c r="H113" s="6">
        <v>90</v>
      </c>
      <c r="I113" s="6">
        <v>2.9691776550000002</v>
      </c>
      <c r="J113" s="6">
        <v>3.30491622</v>
      </c>
      <c r="Q113" s="6">
        <v>90</v>
      </c>
      <c r="R113" s="6">
        <v>90</v>
      </c>
      <c r="S113" s="6">
        <v>2.9691776550000002</v>
      </c>
      <c r="T113" s="6">
        <v>3.30491622</v>
      </c>
      <c r="Y113" s="6">
        <v>66</v>
      </c>
      <c r="Z113" s="6">
        <v>66</v>
      </c>
      <c r="AA113" s="6">
        <v>2.9691776550000002</v>
      </c>
      <c r="AB113" s="6">
        <v>3.30491622</v>
      </c>
      <c r="AC113" s="14">
        <v>45078</v>
      </c>
      <c r="AI113" s="22">
        <v>45078</v>
      </c>
      <c r="AJ113">
        <v>66</v>
      </c>
      <c r="AK113">
        <v>66</v>
      </c>
      <c r="AL113">
        <v>305.10899999999998</v>
      </c>
      <c r="AM113">
        <v>303.99310251119999</v>
      </c>
    </row>
    <row r="114" spans="1:39" x14ac:dyDescent="0.25">
      <c r="A114" s="3">
        <v>45108</v>
      </c>
      <c r="B114" s="13">
        <v>67</v>
      </c>
      <c r="C114" s="2">
        <v>305.69099999999997</v>
      </c>
      <c r="D114">
        <v>91</v>
      </c>
      <c r="E114" s="13">
        <v>67</v>
      </c>
      <c r="F114">
        <f t="shared" si="2"/>
        <v>3.1777801779421768</v>
      </c>
      <c r="G114">
        <v>91</v>
      </c>
      <c r="H114">
        <v>91</v>
      </c>
      <c r="I114">
        <v>3.1777801779999999</v>
      </c>
      <c r="J114">
        <v>3.3011255611000001</v>
      </c>
      <c r="Q114">
        <v>91</v>
      </c>
      <c r="R114">
        <v>91</v>
      </c>
      <c r="S114">
        <v>3.1777801779999999</v>
      </c>
      <c r="T114">
        <v>3.3011255611000001</v>
      </c>
      <c r="Y114">
        <v>67</v>
      </c>
      <c r="Z114">
        <v>67</v>
      </c>
      <c r="AA114">
        <v>3.1777801779999999</v>
      </c>
      <c r="AB114">
        <v>3.3011255611000001</v>
      </c>
      <c r="AC114" s="3">
        <v>45108</v>
      </c>
      <c r="AI114" s="22">
        <v>45108</v>
      </c>
      <c r="AJ114">
        <v>67</v>
      </c>
      <c r="AK114">
        <v>67</v>
      </c>
      <c r="AL114">
        <v>305.69099999999997</v>
      </c>
      <c r="AM114">
        <v>304.79091159270001</v>
      </c>
    </row>
    <row r="115" spans="1:39" x14ac:dyDescent="0.25">
      <c r="A115" s="3">
        <v>45139</v>
      </c>
      <c r="B115" s="13">
        <v>68</v>
      </c>
      <c r="C115" s="2">
        <v>307.02600000000001</v>
      </c>
      <c r="D115">
        <v>92</v>
      </c>
      <c r="E115" s="13">
        <v>68</v>
      </c>
      <c r="F115">
        <f t="shared" si="2"/>
        <v>3.665112384399559</v>
      </c>
      <c r="G115">
        <v>92</v>
      </c>
      <c r="H115">
        <v>92</v>
      </c>
      <c r="I115">
        <v>3.6651123839999999</v>
      </c>
      <c r="J115">
        <v>3.2973349021999998</v>
      </c>
      <c r="Q115">
        <v>92</v>
      </c>
      <c r="R115">
        <v>92</v>
      </c>
      <c r="S115">
        <v>3.6651123839999999</v>
      </c>
      <c r="T115">
        <v>3.2973349021999998</v>
      </c>
      <c r="Y115">
        <v>68</v>
      </c>
      <c r="Z115">
        <v>68</v>
      </c>
      <c r="AA115">
        <v>3.6651123839999999</v>
      </c>
      <c r="AB115">
        <v>3.2973349021999998</v>
      </c>
      <c r="AC115" s="3">
        <v>45139</v>
      </c>
      <c r="AI115" s="22">
        <v>45139</v>
      </c>
      <c r="AJ115">
        <v>68</v>
      </c>
      <c r="AK115">
        <v>68</v>
      </c>
      <c r="AL115">
        <v>307.02600000000001</v>
      </c>
      <c r="AM115">
        <v>305.58872067419998</v>
      </c>
    </row>
    <row r="116" spans="1:39" x14ac:dyDescent="0.25">
      <c r="A116" s="3">
        <v>45170</v>
      </c>
      <c r="B116" s="13">
        <v>69</v>
      </c>
      <c r="C116" s="2">
        <v>307.78899999999999</v>
      </c>
      <c r="D116">
        <v>93</v>
      </c>
      <c r="E116" s="13">
        <v>69</v>
      </c>
      <c r="F116">
        <f t="shared" si="2"/>
        <v>3.6996981213444364</v>
      </c>
      <c r="G116">
        <v>93</v>
      </c>
      <c r="H116">
        <v>93</v>
      </c>
      <c r="I116">
        <v>3.699698121</v>
      </c>
      <c r="J116">
        <v>3.2935442433</v>
      </c>
      <c r="Q116">
        <v>93</v>
      </c>
      <c r="R116">
        <v>93</v>
      </c>
      <c r="S116">
        <v>3.699698121</v>
      </c>
      <c r="T116">
        <v>3.2935442433</v>
      </c>
      <c r="Y116">
        <v>69</v>
      </c>
      <c r="Z116">
        <v>69</v>
      </c>
      <c r="AA116">
        <v>3.699698121</v>
      </c>
      <c r="AB116">
        <v>3.2935442433</v>
      </c>
      <c r="AC116" s="3">
        <v>45170</v>
      </c>
      <c r="AI116" s="22">
        <v>45170</v>
      </c>
      <c r="AJ116">
        <v>69</v>
      </c>
      <c r="AK116">
        <v>69</v>
      </c>
      <c r="AL116">
        <v>307.78899999999999</v>
      </c>
      <c r="AM116">
        <v>306.38652975579998</v>
      </c>
    </row>
    <row r="117" spans="1:39" x14ac:dyDescent="0.25">
      <c r="A117" s="3">
        <v>45200</v>
      </c>
      <c r="B117" s="13">
        <v>70</v>
      </c>
      <c r="C117" s="2">
        <v>307.67099999999999</v>
      </c>
      <c r="D117">
        <v>94</v>
      </c>
      <c r="E117" s="13">
        <v>70</v>
      </c>
      <c r="F117">
        <f t="shared" si="2"/>
        <v>3.2411446518932094</v>
      </c>
      <c r="G117">
        <v>94</v>
      </c>
      <c r="H117">
        <v>94</v>
      </c>
      <c r="I117">
        <v>3.241144652</v>
      </c>
      <c r="J117">
        <v>3.2897535844000001</v>
      </c>
      <c r="K117">
        <f>RSQ($I$113:I117,$H$113:H117)</f>
        <v>0.27836095714440467</v>
      </c>
      <c r="Q117">
        <v>94</v>
      </c>
      <c r="R117">
        <v>94</v>
      </c>
      <c r="S117">
        <v>3.241144652</v>
      </c>
      <c r="T117">
        <v>3.2897535844000001</v>
      </c>
      <c r="U117">
        <f>RSQ($S$113:S117,$R$113:R117)</f>
        <v>0.27836095714440467</v>
      </c>
      <c r="Y117">
        <v>70</v>
      </c>
      <c r="Z117">
        <v>70</v>
      </c>
      <c r="AA117">
        <v>3.241144652</v>
      </c>
      <c r="AB117">
        <v>3.2897535844000001</v>
      </c>
      <c r="AC117" s="3">
        <v>45200</v>
      </c>
      <c r="AI117" s="22">
        <v>45200</v>
      </c>
      <c r="AJ117">
        <v>70</v>
      </c>
      <c r="AK117">
        <v>70</v>
      </c>
      <c r="AL117">
        <v>307.67099999999999</v>
      </c>
      <c r="AM117">
        <v>307.1843388373</v>
      </c>
    </row>
    <row r="118" spans="1:39" x14ac:dyDescent="0.25">
      <c r="A118" s="3">
        <v>45231</v>
      </c>
      <c r="B118" s="13">
        <v>71</v>
      </c>
      <c r="C118" s="2">
        <v>307.05099999999999</v>
      </c>
      <c r="D118">
        <v>95</v>
      </c>
      <c r="E118" s="13">
        <v>71</v>
      </c>
      <c r="F118">
        <f t="shared" si="2"/>
        <v>3.1372707088417875</v>
      </c>
      <c r="G118">
        <v>95</v>
      </c>
      <c r="H118">
        <v>95</v>
      </c>
      <c r="I118">
        <v>3.137270709</v>
      </c>
      <c r="J118">
        <v>3.2859629254999998</v>
      </c>
      <c r="K118">
        <f>RSQ($I$113:I118,$H$113:H118)</f>
        <v>3.6336997659042754E-2</v>
      </c>
      <c r="Q118">
        <v>95</v>
      </c>
      <c r="R118">
        <v>95</v>
      </c>
      <c r="S118">
        <v>3.137270709</v>
      </c>
      <c r="T118">
        <v>3.2859629254999998</v>
      </c>
      <c r="U118">
        <f>RSQ($S$113:S118,$R$113:R118)</f>
        <v>3.6336997659042754E-2</v>
      </c>
      <c r="Y118">
        <v>71</v>
      </c>
      <c r="Z118">
        <v>71</v>
      </c>
      <c r="AA118">
        <v>3.137270709</v>
      </c>
      <c r="AB118">
        <v>3.2859629254999998</v>
      </c>
      <c r="AC118" s="3">
        <v>45231</v>
      </c>
      <c r="AI118" s="22">
        <v>45231</v>
      </c>
      <c r="AJ118">
        <v>71</v>
      </c>
      <c r="AK118">
        <v>71</v>
      </c>
      <c r="AL118">
        <v>307.05099999999999</v>
      </c>
      <c r="AM118">
        <v>307.98214791880002</v>
      </c>
    </row>
    <row r="119" spans="1:39" x14ac:dyDescent="0.25">
      <c r="A119" s="3">
        <v>45261</v>
      </c>
      <c r="B119" s="13">
        <v>72</v>
      </c>
      <c r="C119" s="2">
        <v>306.74599999999998</v>
      </c>
      <c r="D119">
        <v>96</v>
      </c>
      <c r="E119" s="13">
        <v>72</v>
      </c>
      <c r="F119">
        <f t="shared" si="2"/>
        <v>3.3521228314302216</v>
      </c>
      <c r="G119">
        <v>96</v>
      </c>
      <c r="H119">
        <v>96</v>
      </c>
      <c r="I119">
        <v>3.352122831</v>
      </c>
      <c r="J119">
        <v>3.2821722665999999</v>
      </c>
      <c r="K119">
        <f>RSQ($I$113:I119,$H$113:H119)</f>
        <v>3.310496877770016E-2</v>
      </c>
      <c r="Q119">
        <v>96</v>
      </c>
      <c r="R119">
        <v>96</v>
      </c>
      <c r="S119">
        <v>3.352122831</v>
      </c>
      <c r="T119">
        <v>3.2821722665999999</v>
      </c>
      <c r="U119">
        <f>RSQ($S$113:S119,$R$113:R119)</f>
        <v>3.310496877770016E-2</v>
      </c>
      <c r="Y119">
        <v>72</v>
      </c>
      <c r="Z119">
        <v>72</v>
      </c>
      <c r="AA119">
        <v>3.352122831</v>
      </c>
      <c r="AB119">
        <v>3.2821722665999999</v>
      </c>
      <c r="AC119" s="3">
        <v>45261</v>
      </c>
      <c r="AI119" s="22">
        <v>45261</v>
      </c>
      <c r="AJ119">
        <v>72</v>
      </c>
      <c r="AK119">
        <v>72</v>
      </c>
      <c r="AL119">
        <v>306.74599999999998</v>
      </c>
      <c r="AM119">
        <v>308.77995700029999</v>
      </c>
    </row>
    <row r="120" spans="1:39" x14ac:dyDescent="0.25">
      <c r="A120" s="3">
        <v>45292</v>
      </c>
      <c r="B120" s="13">
        <v>73</v>
      </c>
      <c r="C120" s="2">
        <v>308.41699999999997</v>
      </c>
      <c r="D120">
        <v>97</v>
      </c>
      <c r="E120" s="13">
        <v>73</v>
      </c>
      <c r="F120">
        <f t="shared" si="2"/>
        <v>3.0908847812280498</v>
      </c>
      <c r="G120">
        <v>97</v>
      </c>
      <c r="H120">
        <v>97</v>
      </c>
      <c r="I120">
        <v>3.0908847810000002</v>
      </c>
      <c r="J120">
        <v>3.2783816077000001</v>
      </c>
      <c r="K120">
        <f>RSQ($I$113:I120,$H$113:H120)</f>
        <v>1.2234481793740913E-3</v>
      </c>
      <c r="Q120">
        <v>97</v>
      </c>
      <c r="R120">
        <v>97</v>
      </c>
      <c r="S120">
        <v>3.0908847810000002</v>
      </c>
      <c r="T120">
        <v>3.2783816077000001</v>
      </c>
      <c r="U120">
        <f>RSQ($S$113:S120,$R$113:R120)</f>
        <v>1.2234481793740913E-3</v>
      </c>
      <c r="Y120">
        <v>73</v>
      </c>
      <c r="Z120">
        <v>73</v>
      </c>
      <c r="AA120">
        <v>3.0908847810000002</v>
      </c>
      <c r="AB120">
        <v>3.2783816077000001</v>
      </c>
      <c r="AC120" s="3">
        <v>45292</v>
      </c>
      <c r="AI120" s="22">
        <v>45292</v>
      </c>
      <c r="AJ120">
        <v>73</v>
      </c>
      <c r="AK120">
        <v>73</v>
      </c>
      <c r="AL120">
        <v>308.41699999999997</v>
      </c>
      <c r="AM120">
        <v>309.57776608189999</v>
      </c>
    </row>
  </sheetData>
  <phoneticPr fontId="2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A9E9-B9F4-43CA-AAE9-03E19385052D}">
  <dimension ref="A1:AG119"/>
  <sheetViews>
    <sheetView topLeftCell="A30" zoomScale="65" zoomScaleNormal="65" workbookViewId="0">
      <selection activeCell="T86" sqref="T86"/>
    </sheetView>
  </sheetViews>
  <sheetFormatPr defaultColWidth="20.6640625" defaultRowHeight="13.2" x14ac:dyDescent="0.25"/>
  <cols>
    <col min="1" max="1" width="20.6640625" customWidth="1"/>
    <col min="2" max="2" width="20.6640625" style="13" customWidth="1"/>
    <col min="3" max="3" width="20.6640625" customWidth="1"/>
    <col min="4" max="4" width="3.5546875" bestFit="1" customWidth="1"/>
    <col min="5" max="5" width="11.6640625" bestFit="1" customWidth="1"/>
    <col min="6" max="7" width="3.5546875" bestFit="1" customWidth="1"/>
    <col min="8" max="9" width="12.77734375" bestFit="1" customWidth="1"/>
    <col min="10" max="14" width="20.6640625" customWidth="1"/>
    <col min="15" max="16" width="3.5546875" bestFit="1" customWidth="1"/>
    <col min="17" max="17" width="12.77734375" bestFit="1" customWidth="1"/>
    <col min="18" max="18" width="13.5546875" bestFit="1" customWidth="1"/>
    <col min="22" max="22" width="8.21875" bestFit="1" customWidth="1"/>
    <col min="23" max="23" width="3.5546875" bestFit="1" customWidth="1"/>
    <col min="24" max="24" width="8.109375" bestFit="1" customWidth="1"/>
    <col min="25" max="26" width="3.5546875" bestFit="1" customWidth="1"/>
    <col min="27" max="27" width="8.5546875" bestFit="1" customWidth="1"/>
    <col min="28" max="28" width="12.77734375" bestFit="1" customWidth="1"/>
    <col min="29" max="29" width="12.77734375" customWidth="1"/>
    <col min="30" max="30" width="12.77734375" style="2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8" spans="1:3" x14ac:dyDescent="0.25">
      <c r="A8" t="s">
        <v>6</v>
      </c>
      <c r="C8" t="s">
        <v>422</v>
      </c>
    </row>
    <row r="10" spans="1:3" x14ac:dyDescent="0.25">
      <c r="A10" t="s">
        <v>7</v>
      </c>
    </row>
    <row r="11" spans="1:3" x14ac:dyDescent="0.25">
      <c r="A11" t="s">
        <v>8</v>
      </c>
      <c r="C11" t="s">
        <v>6</v>
      </c>
    </row>
    <row r="12" spans="1:3" x14ac:dyDescent="0.25">
      <c r="A12" s="3">
        <v>42005</v>
      </c>
      <c r="C12" s="2">
        <v>233.70699999999999</v>
      </c>
    </row>
    <row r="13" spans="1:3" x14ac:dyDescent="0.25">
      <c r="A13" s="3">
        <v>42036</v>
      </c>
      <c r="C13" s="2">
        <v>234.72200000000001</v>
      </c>
    </row>
    <row r="14" spans="1:3" x14ac:dyDescent="0.25">
      <c r="A14" s="3">
        <v>42064</v>
      </c>
      <c r="C14" s="2">
        <v>236.119</v>
      </c>
    </row>
    <row r="15" spans="1:3" x14ac:dyDescent="0.25">
      <c r="A15" s="3">
        <v>42095</v>
      </c>
      <c r="C15" s="2">
        <v>236.59899999999999</v>
      </c>
    </row>
    <row r="16" spans="1:3" x14ac:dyDescent="0.25">
      <c r="A16" s="3">
        <v>42125</v>
      </c>
      <c r="C16" s="2">
        <v>237.80500000000001</v>
      </c>
    </row>
    <row r="17" spans="1:19" x14ac:dyDescent="0.25">
      <c r="A17" s="3">
        <v>42156</v>
      </c>
      <c r="C17" s="2">
        <v>238.63800000000001</v>
      </c>
    </row>
    <row r="18" spans="1:19" x14ac:dyDescent="0.25">
      <c r="A18" s="3">
        <v>42186</v>
      </c>
      <c r="C18" s="2">
        <v>238.654</v>
      </c>
    </row>
    <row r="19" spans="1:19" x14ac:dyDescent="0.25">
      <c r="A19" s="3">
        <v>42217</v>
      </c>
      <c r="C19" s="2">
        <v>238.316</v>
      </c>
    </row>
    <row r="20" spans="1:19" x14ac:dyDescent="0.25">
      <c r="A20" s="3">
        <v>42248</v>
      </c>
      <c r="C20" s="2">
        <v>237.94499999999999</v>
      </c>
    </row>
    <row r="21" spans="1:19" x14ac:dyDescent="0.25">
      <c r="A21" s="3">
        <v>42278</v>
      </c>
      <c r="C21" s="2">
        <v>237.83799999999999</v>
      </c>
    </row>
    <row r="22" spans="1:19" x14ac:dyDescent="0.25">
      <c r="A22" s="3">
        <v>42309</v>
      </c>
      <c r="C22" s="2">
        <v>237.33600000000001</v>
      </c>
    </row>
    <row r="23" spans="1:19" ht="13.8" x14ac:dyDescent="0.3">
      <c r="A23" s="3">
        <v>42339</v>
      </c>
      <c r="C23" s="2">
        <v>236.52500000000001</v>
      </c>
      <c r="S23" s="11" t="s">
        <v>555</v>
      </c>
    </row>
    <row r="24" spans="1:19" ht="13.8" x14ac:dyDescent="0.25">
      <c r="A24" s="3">
        <v>42370</v>
      </c>
      <c r="C24" s="2">
        <v>236.916</v>
      </c>
      <c r="D24">
        <v>1</v>
      </c>
      <c r="E24">
        <f>100*(C24-C12)/C12</f>
        <v>1.3730868138309948</v>
      </c>
      <c r="O24">
        <v>1</v>
      </c>
      <c r="P24">
        <v>1</v>
      </c>
      <c r="Q24">
        <v>1.3730868140000001</v>
      </c>
      <c r="R24">
        <v>1.1509081140999999</v>
      </c>
      <c r="S24" t="s">
        <v>313</v>
      </c>
    </row>
    <row r="25" spans="1:19" x14ac:dyDescent="0.25">
      <c r="A25" s="3">
        <v>42401</v>
      </c>
      <c r="C25" s="2">
        <v>237.11099999999999</v>
      </c>
      <c r="D25">
        <v>2</v>
      </c>
      <c r="E25">
        <f>100*(C25-C13)/C13</f>
        <v>1.0177997801654646</v>
      </c>
      <c r="O25">
        <v>2</v>
      </c>
      <c r="P25">
        <v>2</v>
      </c>
      <c r="Q25">
        <v>1.01779978</v>
      </c>
      <c r="R25">
        <v>1.1176199263</v>
      </c>
      <c r="S25" t="s">
        <v>526</v>
      </c>
    </row>
    <row r="26" spans="1:19" x14ac:dyDescent="0.25">
      <c r="A26" s="3">
        <v>42430</v>
      </c>
      <c r="C26" s="2">
        <v>238.13200000000001</v>
      </c>
      <c r="D26">
        <v>3</v>
      </c>
      <c r="E26">
        <f>100*(C26-C14)/C14</f>
        <v>0.85253622114273109</v>
      </c>
      <c r="O26">
        <v>3</v>
      </c>
      <c r="P26">
        <v>3</v>
      </c>
      <c r="Q26">
        <v>0.85253622100000004</v>
      </c>
      <c r="R26">
        <v>1.0843317386</v>
      </c>
      <c r="S26" t="s">
        <v>315</v>
      </c>
    </row>
    <row r="27" spans="1:19" x14ac:dyDescent="0.25">
      <c r="A27" s="3">
        <v>42461</v>
      </c>
      <c r="C27" s="2">
        <v>239.261</v>
      </c>
      <c r="D27">
        <v>4</v>
      </c>
      <c r="E27">
        <f t="shared" ref="E27:E35" si="0">100*(C27-C15)/C15</f>
        <v>1.125110418894419</v>
      </c>
      <c r="O27">
        <v>4</v>
      </c>
      <c r="P27">
        <v>4</v>
      </c>
      <c r="Q27">
        <v>1.1251104190000001</v>
      </c>
      <c r="R27">
        <v>1.0510435509</v>
      </c>
      <c r="S27" t="s">
        <v>316</v>
      </c>
    </row>
    <row r="28" spans="1:19" x14ac:dyDescent="0.25">
      <c r="A28" s="3">
        <v>42491</v>
      </c>
      <c r="C28" s="2">
        <v>240.22900000000001</v>
      </c>
      <c r="D28">
        <v>5</v>
      </c>
      <c r="E28">
        <f t="shared" si="0"/>
        <v>1.0193225541935647</v>
      </c>
      <c r="O28">
        <v>5</v>
      </c>
      <c r="P28">
        <v>5</v>
      </c>
      <c r="Q28">
        <v>1.0193225539999999</v>
      </c>
      <c r="R28">
        <v>1.0177553631</v>
      </c>
      <c r="S28" t="s">
        <v>317</v>
      </c>
    </row>
    <row r="29" spans="1:19" x14ac:dyDescent="0.25">
      <c r="A29" s="3">
        <v>42522</v>
      </c>
      <c r="C29" s="2">
        <v>241.018</v>
      </c>
      <c r="D29">
        <v>6</v>
      </c>
      <c r="E29">
        <f t="shared" si="0"/>
        <v>0.9973264945230832</v>
      </c>
      <c r="O29">
        <v>6</v>
      </c>
      <c r="P29">
        <v>6</v>
      </c>
      <c r="Q29">
        <v>0.99732649500000004</v>
      </c>
      <c r="R29">
        <v>0.98446717539999995</v>
      </c>
      <c r="S29" t="s">
        <v>318</v>
      </c>
    </row>
    <row r="30" spans="1:19" x14ac:dyDescent="0.25">
      <c r="A30" s="3">
        <v>42552</v>
      </c>
      <c r="C30" s="2">
        <v>240.62799999999999</v>
      </c>
      <c r="D30">
        <v>7</v>
      </c>
      <c r="E30">
        <f t="shared" si="0"/>
        <v>0.82713887049870927</v>
      </c>
      <c r="O30">
        <v>7</v>
      </c>
      <c r="P30">
        <v>7</v>
      </c>
      <c r="Q30">
        <v>0.82713886999999997</v>
      </c>
      <c r="R30">
        <v>0.95117898769999998</v>
      </c>
      <c r="S30" t="s">
        <v>319</v>
      </c>
    </row>
    <row r="31" spans="1:19" x14ac:dyDescent="0.25">
      <c r="A31" s="3">
        <v>42583</v>
      </c>
      <c r="C31" s="2">
        <v>240.84899999999999</v>
      </c>
      <c r="D31">
        <v>8</v>
      </c>
      <c r="E31">
        <f t="shared" si="0"/>
        <v>1.0628745027610345</v>
      </c>
      <c r="O31">
        <v>8</v>
      </c>
      <c r="P31">
        <v>8</v>
      </c>
      <c r="Q31">
        <v>1.062874503</v>
      </c>
      <c r="R31">
        <v>0.9178907999</v>
      </c>
    </row>
    <row r="32" spans="1:19" x14ac:dyDescent="0.25">
      <c r="A32" s="3">
        <v>42614</v>
      </c>
      <c r="C32" s="2">
        <v>241.428</v>
      </c>
      <c r="D32">
        <v>9</v>
      </c>
      <c r="E32">
        <f t="shared" si="0"/>
        <v>1.4637836474815626</v>
      </c>
      <c r="O32">
        <v>9</v>
      </c>
      <c r="P32">
        <v>9</v>
      </c>
      <c r="Q32">
        <v>1.4637836470000001</v>
      </c>
      <c r="R32">
        <v>1.5674811744999999</v>
      </c>
      <c r="S32" t="s">
        <v>376</v>
      </c>
    </row>
    <row r="33" spans="1:31" x14ac:dyDescent="0.25">
      <c r="A33" s="3">
        <v>42644</v>
      </c>
      <c r="C33" s="2">
        <v>241.72900000000001</v>
      </c>
      <c r="D33">
        <v>10</v>
      </c>
      <c r="E33">
        <f t="shared" si="0"/>
        <v>1.6359875209176076</v>
      </c>
      <c r="O33">
        <v>10</v>
      </c>
      <c r="P33">
        <v>10</v>
      </c>
      <c r="Q33">
        <v>1.6359875209999999</v>
      </c>
      <c r="R33">
        <v>1.7155305944999999</v>
      </c>
      <c r="S33" t="s">
        <v>377</v>
      </c>
    </row>
    <row r="34" spans="1:31" x14ac:dyDescent="0.25">
      <c r="A34" s="3">
        <v>42675</v>
      </c>
      <c r="C34" s="2">
        <v>241.35300000000001</v>
      </c>
      <c r="D34">
        <v>11</v>
      </c>
      <c r="E34">
        <f t="shared" si="0"/>
        <v>1.6925371625037904</v>
      </c>
      <c r="O34">
        <v>11</v>
      </c>
      <c r="P34">
        <v>11</v>
      </c>
      <c r="Q34">
        <v>1.6925371629999999</v>
      </c>
      <c r="R34">
        <v>1.8635800144000001</v>
      </c>
      <c r="S34" t="s">
        <v>378</v>
      </c>
    </row>
    <row r="35" spans="1:31" x14ac:dyDescent="0.25">
      <c r="A35" s="3">
        <v>42705</v>
      </c>
      <c r="C35" s="2">
        <v>241.43199999999999</v>
      </c>
      <c r="D35">
        <v>12</v>
      </c>
      <c r="E35">
        <f t="shared" si="0"/>
        <v>2.0746221329669092</v>
      </c>
      <c r="O35">
        <v>12</v>
      </c>
      <c r="P35">
        <v>12</v>
      </c>
      <c r="Q35">
        <v>2.0746221330000001</v>
      </c>
      <c r="R35">
        <v>2.0116294344000001</v>
      </c>
      <c r="S35" t="s">
        <v>379</v>
      </c>
    </row>
    <row r="36" spans="1:31" x14ac:dyDescent="0.25">
      <c r="A36" s="3">
        <v>42736</v>
      </c>
      <c r="C36" s="2">
        <v>242.839</v>
      </c>
      <c r="D36">
        <v>13</v>
      </c>
      <c r="E36">
        <f>100*(C36-C24)/C24</f>
        <v>2.5000422090529986</v>
      </c>
      <c r="O36">
        <v>13</v>
      </c>
      <c r="P36">
        <v>13</v>
      </c>
      <c r="Q36">
        <v>2.5000422090000001</v>
      </c>
      <c r="R36">
        <v>2.1596788544000001</v>
      </c>
      <c r="S36" t="s">
        <v>380</v>
      </c>
    </row>
    <row r="37" spans="1:31" x14ac:dyDescent="0.25">
      <c r="A37" s="3">
        <v>42767</v>
      </c>
      <c r="C37" s="2">
        <v>243.60300000000001</v>
      </c>
      <c r="D37">
        <v>14</v>
      </c>
      <c r="E37">
        <f>100*(C37-C25)/C25</f>
        <v>2.7379581714893106</v>
      </c>
      <c r="O37">
        <v>14</v>
      </c>
      <c r="P37">
        <v>14</v>
      </c>
      <c r="Q37">
        <v>2.7379581709999998</v>
      </c>
      <c r="R37">
        <v>2.3077282743</v>
      </c>
      <c r="S37" t="s">
        <v>381</v>
      </c>
    </row>
    <row r="38" spans="1:31" x14ac:dyDescent="0.25">
      <c r="A38" s="3">
        <v>42795</v>
      </c>
      <c r="C38" s="2">
        <v>243.80099999999999</v>
      </c>
      <c r="D38">
        <v>15</v>
      </c>
      <c r="E38">
        <f>100*(C38-C26)/C26</f>
        <v>2.3806124334402696</v>
      </c>
      <c r="O38">
        <v>15</v>
      </c>
      <c r="P38">
        <v>15</v>
      </c>
      <c r="Q38">
        <v>2.380612433</v>
      </c>
      <c r="R38">
        <v>2.4557776943</v>
      </c>
      <c r="S38" t="s">
        <v>382</v>
      </c>
    </row>
    <row r="39" spans="1:31" x14ac:dyDescent="0.25">
      <c r="A39" s="3">
        <v>42826</v>
      </c>
      <c r="C39" s="2">
        <v>244.524</v>
      </c>
      <c r="D39">
        <v>16</v>
      </c>
      <c r="E39">
        <f t="shared" ref="E39:E62" si="1">100*(C39-C27)/C27</f>
        <v>2.1996898784172956</v>
      </c>
      <c r="O39">
        <v>16</v>
      </c>
      <c r="P39">
        <v>16</v>
      </c>
      <c r="Q39">
        <v>2.199689878</v>
      </c>
      <c r="R39">
        <v>2.6038271142</v>
      </c>
      <c r="S39" t="s">
        <v>383</v>
      </c>
    </row>
    <row r="40" spans="1:31" x14ac:dyDescent="0.25">
      <c r="A40" s="3">
        <v>42856</v>
      </c>
      <c r="C40" s="2">
        <v>244.733</v>
      </c>
      <c r="D40">
        <v>17</v>
      </c>
      <c r="E40">
        <f t="shared" si="1"/>
        <v>1.8748777208413598</v>
      </c>
      <c r="O40">
        <v>17</v>
      </c>
      <c r="P40">
        <v>17</v>
      </c>
      <c r="Q40">
        <v>1.8748777210000001</v>
      </c>
      <c r="R40">
        <v>1.7318700161</v>
      </c>
      <c r="S40" t="s">
        <v>384</v>
      </c>
    </row>
    <row r="41" spans="1:31" x14ac:dyDescent="0.25">
      <c r="A41" s="3">
        <v>42887</v>
      </c>
      <c r="C41" s="2">
        <v>244.95500000000001</v>
      </c>
      <c r="D41">
        <v>18</v>
      </c>
      <c r="E41">
        <f t="shared" si="1"/>
        <v>1.6334879552564587</v>
      </c>
      <c r="O41">
        <v>18</v>
      </c>
      <c r="P41">
        <v>18</v>
      </c>
      <c r="Q41">
        <v>1.6334879550000001</v>
      </c>
      <c r="R41">
        <v>1.7999455945</v>
      </c>
      <c r="S41" t="s">
        <v>385</v>
      </c>
    </row>
    <row r="42" spans="1:31" x14ac:dyDescent="0.25">
      <c r="A42" s="3">
        <v>42917</v>
      </c>
      <c r="C42" s="2">
        <v>244.786</v>
      </c>
      <c r="D42">
        <v>19</v>
      </c>
      <c r="E42">
        <f t="shared" si="1"/>
        <v>1.7279784563724985</v>
      </c>
      <c r="O42">
        <v>19</v>
      </c>
      <c r="P42">
        <v>19</v>
      </c>
      <c r="Q42">
        <v>1.727978456</v>
      </c>
      <c r="R42">
        <v>1.868021173</v>
      </c>
      <c r="S42" t="s">
        <v>386</v>
      </c>
    </row>
    <row r="43" spans="1:31" x14ac:dyDescent="0.25">
      <c r="A43" s="3">
        <v>42948</v>
      </c>
      <c r="C43" s="2">
        <v>245.51900000000001</v>
      </c>
      <c r="D43">
        <v>20</v>
      </c>
      <c r="E43">
        <f t="shared" si="1"/>
        <v>1.9389742120581843</v>
      </c>
      <c r="O43">
        <v>20</v>
      </c>
      <c r="P43">
        <v>20</v>
      </c>
      <c r="Q43">
        <v>1.938974212</v>
      </c>
      <c r="R43">
        <v>1.9360967514</v>
      </c>
      <c r="S43" t="s">
        <v>387</v>
      </c>
    </row>
    <row r="44" spans="1:31" x14ac:dyDescent="0.25">
      <c r="A44" s="3">
        <v>42979</v>
      </c>
      <c r="C44" s="2">
        <v>246.81899999999999</v>
      </c>
      <c r="D44">
        <v>21</v>
      </c>
      <c r="E44">
        <f t="shared" si="1"/>
        <v>2.2329638650032271</v>
      </c>
      <c r="O44">
        <v>21</v>
      </c>
      <c r="P44">
        <v>21</v>
      </c>
      <c r="Q44">
        <v>2.2329638649999999</v>
      </c>
      <c r="R44">
        <v>2.0041723297999998</v>
      </c>
      <c r="S44" t="s">
        <v>388</v>
      </c>
      <c r="AD44" s="21">
        <f>SLOPE(AA48:AA74,Z48:Z74)</f>
        <v>0.3763663003663007</v>
      </c>
      <c r="AE44">
        <f>INTERCEPT(AA48:AA74,Z48:Z74)</f>
        <v>248.65439031339031</v>
      </c>
    </row>
    <row r="45" spans="1:31" x14ac:dyDescent="0.25">
      <c r="A45" s="3">
        <v>43009</v>
      </c>
      <c r="C45" s="2">
        <v>246.66300000000001</v>
      </c>
      <c r="D45">
        <v>22</v>
      </c>
      <c r="E45">
        <f t="shared" si="1"/>
        <v>2.0411287019761786</v>
      </c>
      <c r="O45">
        <v>22</v>
      </c>
      <c r="P45">
        <v>22</v>
      </c>
      <c r="Q45">
        <v>2.041128702</v>
      </c>
      <c r="R45">
        <v>2.0722479083000001</v>
      </c>
      <c r="S45" t="s">
        <v>389</v>
      </c>
    </row>
    <row r="46" spans="1:31" x14ac:dyDescent="0.25">
      <c r="A46" s="3">
        <v>43040</v>
      </c>
      <c r="C46" s="2">
        <v>246.66900000000001</v>
      </c>
      <c r="D46">
        <v>23</v>
      </c>
      <c r="E46">
        <f t="shared" si="1"/>
        <v>2.2025829386831748</v>
      </c>
      <c r="O46">
        <v>23</v>
      </c>
      <c r="P46">
        <v>23</v>
      </c>
      <c r="Q46">
        <v>2.202582939</v>
      </c>
      <c r="R46">
        <v>2.1403234866999998</v>
      </c>
      <c r="S46" t="s">
        <v>390</v>
      </c>
    </row>
    <row r="47" spans="1:31" ht="13.8" x14ac:dyDescent="0.3">
      <c r="A47" s="3">
        <v>43070</v>
      </c>
      <c r="C47" s="2">
        <v>246.524</v>
      </c>
      <c r="D47">
        <v>24</v>
      </c>
      <c r="E47">
        <f t="shared" si="1"/>
        <v>2.1090824745684138</v>
      </c>
      <c r="J47" t="s">
        <v>554</v>
      </c>
      <c r="O47">
        <v>24</v>
      </c>
      <c r="P47">
        <v>24</v>
      </c>
      <c r="Q47">
        <v>2.1090824750000001</v>
      </c>
      <c r="R47">
        <v>2.2083990652000001</v>
      </c>
      <c r="S47" t="s">
        <v>391</v>
      </c>
    </row>
    <row r="48" spans="1:31" ht="13.8" x14ac:dyDescent="0.25">
      <c r="A48" s="3">
        <v>43101</v>
      </c>
      <c r="B48" s="13">
        <v>1</v>
      </c>
      <c r="C48" s="2">
        <v>247.86699999999999</v>
      </c>
      <c r="D48">
        <v>25</v>
      </c>
      <c r="E48">
        <f t="shared" si="1"/>
        <v>2.0705076202751584</v>
      </c>
      <c r="F48">
        <v>1</v>
      </c>
      <c r="G48">
        <v>1</v>
      </c>
      <c r="H48">
        <v>2.0705076199999999</v>
      </c>
      <c r="I48">
        <v>2.2641256846000002</v>
      </c>
      <c r="J48" t="s">
        <v>313</v>
      </c>
      <c r="O48">
        <v>25</v>
      </c>
      <c r="P48">
        <v>25</v>
      </c>
      <c r="Q48">
        <v>2.0705076199999999</v>
      </c>
      <c r="R48">
        <v>2.1381231918000001</v>
      </c>
      <c r="S48" t="s">
        <v>392</v>
      </c>
      <c r="V48" s="3">
        <v>43101</v>
      </c>
      <c r="W48" s="13">
        <v>1</v>
      </c>
      <c r="X48" s="2">
        <v>247.86699999999999</v>
      </c>
      <c r="Y48">
        <v>1</v>
      </c>
      <c r="Z48">
        <v>1</v>
      </c>
      <c r="AA48">
        <v>247.86699999999999</v>
      </c>
      <c r="AB48">
        <v>247.90979999999999</v>
      </c>
      <c r="AD48" s="21">
        <f>$AE$44+$AD$44*Y48</f>
        <v>249.03075661375661</v>
      </c>
      <c r="AE48" t="s">
        <v>313</v>
      </c>
    </row>
    <row r="49" spans="1:31" x14ac:dyDescent="0.25">
      <c r="A49" s="3">
        <v>43132</v>
      </c>
      <c r="B49" s="13">
        <v>2</v>
      </c>
      <c r="C49" s="2">
        <v>248.99100000000001</v>
      </c>
      <c r="D49">
        <v>26</v>
      </c>
      <c r="E49">
        <f t="shared" si="1"/>
        <v>2.2117954212386568</v>
      </c>
      <c r="F49">
        <v>2</v>
      </c>
      <c r="G49">
        <v>2</v>
      </c>
      <c r="H49">
        <v>2.2117954210000002</v>
      </c>
      <c r="I49">
        <v>2.3287327445999999</v>
      </c>
      <c r="J49" t="s">
        <v>521</v>
      </c>
      <c r="O49">
        <v>26</v>
      </c>
      <c r="P49">
        <v>26</v>
      </c>
      <c r="Q49">
        <v>2.2117954210000002</v>
      </c>
      <c r="R49">
        <v>2.2567313202000001</v>
      </c>
      <c r="S49" t="s">
        <v>393</v>
      </c>
      <c r="V49" s="3">
        <v>43132</v>
      </c>
      <c r="W49" s="13">
        <v>2</v>
      </c>
      <c r="X49" s="2">
        <v>248.99100000000001</v>
      </c>
      <c r="Y49">
        <v>2</v>
      </c>
      <c r="Z49">
        <v>2</v>
      </c>
      <c r="AA49">
        <v>248.99100000000001</v>
      </c>
      <c r="AB49">
        <v>248.80950000000001</v>
      </c>
      <c r="AD49" s="21">
        <f t="shared" ref="AD49:AD112" si="2">$AE$44+$AD$44*Y49</f>
        <v>249.40712291412291</v>
      </c>
      <c r="AE49" t="s">
        <v>521</v>
      </c>
    </row>
    <row r="50" spans="1:31" x14ac:dyDescent="0.25">
      <c r="A50" s="3">
        <v>43160</v>
      </c>
      <c r="B50" s="13">
        <v>3</v>
      </c>
      <c r="C50" s="2">
        <v>249.554</v>
      </c>
      <c r="D50">
        <v>27</v>
      </c>
      <c r="E50">
        <f t="shared" si="1"/>
        <v>2.3597114039729181</v>
      </c>
      <c r="F50">
        <v>3</v>
      </c>
      <c r="G50">
        <v>3</v>
      </c>
      <c r="H50">
        <v>2.359711404</v>
      </c>
      <c r="I50">
        <v>2.3933398047000001</v>
      </c>
      <c r="J50" t="s">
        <v>315</v>
      </c>
      <c r="O50">
        <v>27</v>
      </c>
      <c r="P50">
        <v>27</v>
      </c>
      <c r="Q50">
        <v>2.359711404</v>
      </c>
      <c r="R50">
        <v>2.3753394486000001</v>
      </c>
      <c r="S50" t="s">
        <v>353</v>
      </c>
      <c r="V50" s="3">
        <v>43160</v>
      </c>
      <c r="W50" s="13">
        <v>3</v>
      </c>
      <c r="X50" s="2">
        <v>249.554</v>
      </c>
      <c r="Y50">
        <v>3</v>
      </c>
      <c r="Z50">
        <v>3</v>
      </c>
      <c r="AA50">
        <v>249.554</v>
      </c>
      <c r="AB50">
        <v>249.70920000000001</v>
      </c>
      <c r="AD50" s="21">
        <f t="shared" si="2"/>
        <v>249.78348921448921</v>
      </c>
      <c r="AE50" t="s">
        <v>315</v>
      </c>
    </row>
    <row r="51" spans="1:31" x14ac:dyDescent="0.25">
      <c r="A51" s="3">
        <v>43191</v>
      </c>
      <c r="B51" s="13">
        <v>4</v>
      </c>
      <c r="C51" s="2">
        <v>250.54599999999999</v>
      </c>
      <c r="D51">
        <v>28</v>
      </c>
      <c r="E51">
        <f t="shared" si="1"/>
        <v>2.462743943334802</v>
      </c>
      <c r="F51">
        <v>4</v>
      </c>
      <c r="G51">
        <v>4</v>
      </c>
      <c r="H51">
        <v>2.462743943</v>
      </c>
      <c r="I51">
        <v>2.4579468646999998</v>
      </c>
      <c r="J51" t="s">
        <v>316</v>
      </c>
      <c r="O51">
        <v>28</v>
      </c>
      <c r="P51">
        <v>28</v>
      </c>
      <c r="Q51">
        <v>2.462743943</v>
      </c>
      <c r="R51">
        <v>2.4939475769000001</v>
      </c>
      <c r="S51" t="s">
        <v>354</v>
      </c>
      <c r="V51" s="3">
        <v>43191</v>
      </c>
      <c r="W51" s="13">
        <v>4</v>
      </c>
      <c r="X51" s="2">
        <v>250.54599999999999</v>
      </c>
      <c r="Y51">
        <v>4</v>
      </c>
      <c r="Z51">
        <v>4</v>
      </c>
      <c r="AA51">
        <v>250.54599999999999</v>
      </c>
      <c r="AB51">
        <v>250.60890000000001</v>
      </c>
      <c r="AD51" s="21">
        <f t="shared" si="2"/>
        <v>250.15985551485551</v>
      </c>
      <c r="AE51" t="s">
        <v>316</v>
      </c>
    </row>
    <row r="52" spans="1:31" x14ac:dyDescent="0.25">
      <c r="A52" s="3">
        <v>43221</v>
      </c>
      <c r="B52" s="13">
        <v>5</v>
      </c>
      <c r="C52" s="2">
        <v>251.58799999999999</v>
      </c>
      <c r="D52">
        <v>29</v>
      </c>
      <c r="E52">
        <f t="shared" si="1"/>
        <v>2.8010117148075615</v>
      </c>
      <c r="F52">
        <v>5</v>
      </c>
      <c r="G52">
        <v>5</v>
      </c>
      <c r="H52">
        <v>2.801011715</v>
      </c>
      <c r="I52">
        <v>2.5225539248</v>
      </c>
      <c r="J52" t="s">
        <v>317</v>
      </c>
      <c r="O52">
        <v>29</v>
      </c>
      <c r="P52">
        <v>29</v>
      </c>
      <c r="Q52">
        <v>2.801011715</v>
      </c>
      <c r="R52">
        <v>2.6125557053000001</v>
      </c>
      <c r="S52" t="s">
        <v>394</v>
      </c>
      <c r="V52" s="3">
        <v>43221</v>
      </c>
      <c r="W52" s="13">
        <v>5</v>
      </c>
      <c r="X52" s="2">
        <v>251.58799999999999</v>
      </c>
      <c r="Y52">
        <v>5</v>
      </c>
      <c r="Z52">
        <v>5</v>
      </c>
      <c r="AA52">
        <v>251.58799999999999</v>
      </c>
      <c r="AB52">
        <v>251.5086</v>
      </c>
      <c r="AD52" s="21">
        <f t="shared" si="2"/>
        <v>250.53622181522181</v>
      </c>
      <c r="AE52" t="s">
        <v>317</v>
      </c>
    </row>
    <row r="53" spans="1:31" x14ac:dyDescent="0.25">
      <c r="A53" s="3">
        <v>43252</v>
      </c>
      <c r="B53" s="13">
        <v>6</v>
      </c>
      <c r="C53" s="2">
        <v>251.989</v>
      </c>
      <c r="D53">
        <v>30</v>
      </c>
      <c r="E53">
        <f t="shared" si="1"/>
        <v>2.8715478353166874</v>
      </c>
      <c r="F53">
        <v>6</v>
      </c>
      <c r="G53">
        <v>6</v>
      </c>
      <c r="H53">
        <v>2.8715478349999999</v>
      </c>
      <c r="I53">
        <v>2.5871609848000001</v>
      </c>
      <c r="J53" s="20" t="s">
        <v>425</v>
      </c>
      <c r="O53">
        <v>30</v>
      </c>
      <c r="P53">
        <v>30</v>
      </c>
      <c r="Q53">
        <v>2.8715478349999999</v>
      </c>
      <c r="R53">
        <v>2.7311638337000002</v>
      </c>
      <c r="S53" t="s">
        <v>395</v>
      </c>
      <c r="V53" s="14">
        <v>43252</v>
      </c>
      <c r="W53" s="15">
        <v>6</v>
      </c>
      <c r="X53" s="8">
        <v>251.989</v>
      </c>
      <c r="Y53" s="6">
        <v>6</v>
      </c>
      <c r="Z53" s="6">
        <v>6</v>
      </c>
      <c r="AA53" s="6">
        <v>251.989</v>
      </c>
      <c r="AB53" s="6">
        <v>251.84800000000001</v>
      </c>
      <c r="AC53" s="6"/>
      <c r="AD53" s="21">
        <f t="shared" si="2"/>
        <v>250.91258811558811</v>
      </c>
      <c r="AE53" t="s">
        <v>556</v>
      </c>
    </row>
    <row r="54" spans="1:31" x14ac:dyDescent="0.25">
      <c r="A54" s="3">
        <v>43282</v>
      </c>
      <c r="B54" s="13">
        <v>7</v>
      </c>
      <c r="C54" s="2">
        <v>252.006</v>
      </c>
      <c r="D54">
        <v>31</v>
      </c>
      <c r="E54">
        <f t="shared" si="1"/>
        <v>2.9495150866471116</v>
      </c>
      <c r="F54">
        <v>7</v>
      </c>
      <c r="G54">
        <v>7</v>
      </c>
      <c r="H54">
        <v>2.949515087</v>
      </c>
      <c r="I54">
        <v>2.6517680448999998</v>
      </c>
      <c r="J54" t="s">
        <v>319</v>
      </c>
      <c r="O54">
        <v>31</v>
      </c>
      <c r="P54">
        <v>31</v>
      </c>
      <c r="Q54">
        <v>2.949515087</v>
      </c>
      <c r="R54">
        <v>2.8497719620000002</v>
      </c>
      <c r="S54" t="s">
        <v>396</v>
      </c>
      <c r="V54" s="3">
        <v>43282</v>
      </c>
      <c r="W54" s="13">
        <v>7</v>
      </c>
      <c r="X54" s="2">
        <v>252.006</v>
      </c>
      <c r="Y54">
        <v>7</v>
      </c>
      <c r="Z54">
        <v>7</v>
      </c>
      <c r="AA54">
        <v>252.006</v>
      </c>
      <c r="AB54">
        <v>252.07050000000001</v>
      </c>
      <c r="AD54" s="21">
        <f t="shared" si="2"/>
        <v>251.28895441595441</v>
      </c>
      <c r="AE54" t="s">
        <v>319</v>
      </c>
    </row>
    <row r="55" spans="1:31" x14ac:dyDescent="0.25">
      <c r="A55" s="3">
        <v>43313</v>
      </c>
      <c r="B55" s="13">
        <v>8</v>
      </c>
      <c r="C55" s="2">
        <v>252.14599999999999</v>
      </c>
      <c r="D55">
        <v>32</v>
      </c>
      <c r="E55">
        <f t="shared" si="1"/>
        <v>2.6991801041874481</v>
      </c>
      <c r="F55">
        <v>8</v>
      </c>
      <c r="G55">
        <v>8</v>
      </c>
      <c r="H55">
        <v>2.6991801039999999</v>
      </c>
      <c r="I55">
        <v>2.7163751049</v>
      </c>
      <c r="O55">
        <v>32</v>
      </c>
      <c r="P55">
        <v>32</v>
      </c>
      <c r="Q55">
        <v>2.6991801039999999</v>
      </c>
      <c r="R55">
        <v>2.9683800904000002</v>
      </c>
      <c r="S55" t="s">
        <v>358</v>
      </c>
      <c r="V55" s="3">
        <v>43313</v>
      </c>
      <c r="W55" s="13">
        <v>8</v>
      </c>
      <c r="X55" s="2">
        <v>252.14599999999999</v>
      </c>
      <c r="Y55">
        <v>8</v>
      </c>
      <c r="Z55">
        <v>8</v>
      </c>
      <c r="AA55">
        <v>252.14599999999999</v>
      </c>
      <c r="AB55">
        <v>252.29300000000001</v>
      </c>
      <c r="AD55" s="21">
        <f t="shared" si="2"/>
        <v>251.66532071632071</v>
      </c>
    </row>
    <row r="56" spans="1:31" x14ac:dyDescent="0.25">
      <c r="A56" s="3">
        <v>43344</v>
      </c>
      <c r="B56" s="13">
        <v>9</v>
      </c>
      <c r="C56" s="2">
        <v>252.43899999999999</v>
      </c>
      <c r="D56">
        <v>33</v>
      </c>
      <c r="E56">
        <f t="shared" si="1"/>
        <v>2.27697219419899</v>
      </c>
      <c r="F56">
        <v>9</v>
      </c>
      <c r="G56">
        <v>9</v>
      </c>
      <c r="H56">
        <v>2.2769721939999998</v>
      </c>
      <c r="I56">
        <v>2.7809821650000002</v>
      </c>
      <c r="J56" t="s">
        <v>531</v>
      </c>
      <c r="O56">
        <v>33</v>
      </c>
      <c r="P56">
        <v>33</v>
      </c>
      <c r="Q56">
        <v>2.2769721939999998</v>
      </c>
      <c r="R56">
        <v>2.2933911937000002</v>
      </c>
      <c r="S56" t="s">
        <v>359</v>
      </c>
      <c r="V56" s="3">
        <v>43344</v>
      </c>
      <c r="W56" s="13">
        <v>9</v>
      </c>
      <c r="X56" s="2">
        <v>252.43899999999999</v>
      </c>
      <c r="Y56">
        <v>9</v>
      </c>
      <c r="Z56">
        <v>9</v>
      </c>
      <c r="AA56">
        <v>252.43899999999999</v>
      </c>
      <c r="AB56">
        <v>252.5155</v>
      </c>
      <c r="AD56" s="21">
        <f t="shared" si="2"/>
        <v>252.04168701668701</v>
      </c>
      <c r="AE56" t="s">
        <v>557</v>
      </c>
    </row>
    <row r="57" spans="1:31" x14ac:dyDescent="0.25">
      <c r="A57" s="3">
        <v>43374</v>
      </c>
      <c r="B57" s="13">
        <v>10</v>
      </c>
      <c r="C57" s="2">
        <v>252.88499999999999</v>
      </c>
      <c r="D57">
        <v>34</v>
      </c>
      <c r="E57">
        <f t="shared" si="1"/>
        <v>2.5224699286070384</v>
      </c>
      <c r="F57" s="6">
        <v>10</v>
      </c>
      <c r="G57" s="6">
        <v>10</v>
      </c>
      <c r="H57" s="6">
        <v>2.5224699290000001</v>
      </c>
      <c r="I57" s="6">
        <v>2.1645557166999998</v>
      </c>
      <c r="J57" t="s">
        <v>532</v>
      </c>
      <c r="O57">
        <v>34</v>
      </c>
      <c r="P57">
        <v>34</v>
      </c>
      <c r="Q57">
        <v>2.5224699290000001</v>
      </c>
      <c r="R57">
        <v>2.2030128143000001</v>
      </c>
      <c r="S57" t="s">
        <v>397</v>
      </c>
      <c r="V57" s="3">
        <v>43374</v>
      </c>
      <c r="W57" s="13">
        <v>10</v>
      </c>
      <c r="X57" s="2">
        <v>252.88499999999999</v>
      </c>
      <c r="Y57">
        <v>10</v>
      </c>
      <c r="Z57">
        <v>10</v>
      </c>
      <c r="AA57">
        <v>252.88499999999999</v>
      </c>
      <c r="AB57">
        <v>252.738</v>
      </c>
      <c r="AD57" s="21">
        <f t="shared" si="2"/>
        <v>252.41805331705331</v>
      </c>
      <c r="AE57" t="s">
        <v>558</v>
      </c>
    </row>
    <row r="58" spans="1:31" x14ac:dyDescent="0.25">
      <c r="A58" s="3">
        <v>43405</v>
      </c>
      <c r="B58" s="13">
        <v>11</v>
      </c>
      <c r="C58" s="2">
        <v>252.03800000000001</v>
      </c>
      <c r="D58">
        <v>35</v>
      </c>
      <c r="E58">
        <f t="shared" si="1"/>
        <v>2.1766010321523983</v>
      </c>
      <c r="F58">
        <v>11</v>
      </c>
      <c r="G58">
        <v>11</v>
      </c>
      <c r="H58">
        <v>2.1766010320000002</v>
      </c>
      <c r="I58">
        <v>2.0950355613</v>
      </c>
      <c r="J58" t="s">
        <v>533</v>
      </c>
      <c r="O58">
        <v>35</v>
      </c>
      <c r="P58">
        <v>35</v>
      </c>
      <c r="Q58">
        <v>2.1766010320000002</v>
      </c>
      <c r="R58">
        <v>2.1126344347999999</v>
      </c>
      <c r="S58" t="s">
        <v>398</v>
      </c>
      <c r="V58" s="14">
        <v>43405</v>
      </c>
      <c r="W58" s="15">
        <v>11</v>
      </c>
      <c r="X58" s="8">
        <v>252.03800000000001</v>
      </c>
      <c r="Y58" s="6">
        <v>11</v>
      </c>
      <c r="Z58" s="6">
        <v>11</v>
      </c>
      <c r="AA58" s="6">
        <v>252.03800000000001</v>
      </c>
      <c r="AB58" s="6">
        <v>251.0754</v>
      </c>
      <c r="AC58" s="6"/>
      <c r="AD58" s="21">
        <f t="shared" si="2"/>
        <v>252.79441961741961</v>
      </c>
      <c r="AE58" t="s">
        <v>559</v>
      </c>
    </row>
    <row r="59" spans="1:31" x14ac:dyDescent="0.25">
      <c r="A59" s="3">
        <v>43435</v>
      </c>
      <c r="B59" s="13">
        <v>12</v>
      </c>
      <c r="C59" s="2">
        <v>251.233</v>
      </c>
      <c r="D59">
        <v>36</v>
      </c>
      <c r="E59">
        <f t="shared" si="1"/>
        <v>1.9101588486313719</v>
      </c>
      <c r="F59">
        <v>12</v>
      </c>
      <c r="G59">
        <v>12</v>
      </c>
      <c r="H59">
        <v>1.9101588490000001</v>
      </c>
      <c r="I59">
        <v>2.0255154058999998</v>
      </c>
      <c r="J59" t="s">
        <v>534</v>
      </c>
      <c r="O59">
        <v>36</v>
      </c>
      <c r="P59">
        <v>36</v>
      </c>
      <c r="Q59">
        <v>1.9101588490000001</v>
      </c>
      <c r="R59">
        <v>2.0222560554000002</v>
      </c>
      <c r="S59" t="s">
        <v>399</v>
      </c>
      <c r="V59" s="3">
        <v>43435</v>
      </c>
      <c r="W59" s="13">
        <v>12</v>
      </c>
      <c r="X59" s="2">
        <v>251.233</v>
      </c>
      <c r="Y59">
        <v>12</v>
      </c>
      <c r="Z59">
        <v>12</v>
      </c>
      <c r="AA59">
        <v>251.233</v>
      </c>
      <c r="AB59">
        <v>251.81530000000001</v>
      </c>
      <c r="AD59" s="21">
        <f t="shared" si="2"/>
        <v>253.17078591778591</v>
      </c>
      <c r="AE59" t="s">
        <v>560</v>
      </c>
    </row>
    <row r="60" spans="1:31" x14ac:dyDescent="0.25">
      <c r="A60" s="3">
        <v>43466</v>
      </c>
      <c r="B60" s="13">
        <v>13</v>
      </c>
      <c r="C60" s="2">
        <v>251.71199999999999</v>
      </c>
      <c r="D60">
        <v>37</v>
      </c>
      <c r="E60">
        <f t="shared" si="1"/>
        <v>1.5512351381991145</v>
      </c>
      <c r="F60">
        <v>13</v>
      </c>
      <c r="G60">
        <v>13</v>
      </c>
      <c r="H60">
        <v>1.551235138</v>
      </c>
      <c r="I60">
        <v>1.9559952505</v>
      </c>
      <c r="J60" t="s">
        <v>535</v>
      </c>
      <c r="O60">
        <v>37</v>
      </c>
      <c r="P60">
        <v>37</v>
      </c>
      <c r="Q60">
        <v>1.551235138</v>
      </c>
      <c r="R60">
        <v>1.9318776759</v>
      </c>
      <c r="S60" t="s">
        <v>363</v>
      </c>
      <c r="V60" s="3">
        <v>43466</v>
      </c>
      <c r="W60" s="13">
        <v>13</v>
      </c>
      <c r="X60" s="2">
        <v>251.71199999999999</v>
      </c>
      <c r="Y60">
        <v>13</v>
      </c>
      <c r="Z60">
        <v>13</v>
      </c>
      <c r="AA60">
        <v>251.71199999999999</v>
      </c>
      <c r="AB60">
        <v>252.55520000000001</v>
      </c>
      <c r="AD60" s="21">
        <f t="shared" si="2"/>
        <v>253.54715221815221</v>
      </c>
      <c r="AE60" t="s">
        <v>561</v>
      </c>
    </row>
    <row r="61" spans="1:31" x14ac:dyDescent="0.25">
      <c r="A61" s="3">
        <v>43497</v>
      </c>
      <c r="B61" s="13">
        <v>14</v>
      </c>
      <c r="C61" s="2">
        <v>252.77600000000001</v>
      </c>
      <c r="D61">
        <v>38</v>
      </c>
      <c r="E61">
        <f t="shared" si="1"/>
        <v>1.5201352659333054</v>
      </c>
      <c r="F61">
        <v>14</v>
      </c>
      <c r="G61">
        <v>14</v>
      </c>
      <c r="H61">
        <v>1.520135266</v>
      </c>
      <c r="I61">
        <v>1.8864750951</v>
      </c>
      <c r="J61" t="s">
        <v>536</v>
      </c>
      <c r="O61">
        <v>38</v>
      </c>
      <c r="P61">
        <v>38</v>
      </c>
      <c r="Q61">
        <v>1.520135266</v>
      </c>
      <c r="R61">
        <v>1.8414992964000001</v>
      </c>
      <c r="S61" t="s">
        <v>364</v>
      </c>
      <c r="V61" s="3">
        <v>43497</v>
      </c>
      <c r="W61" s="13">
        <v>14</v>
      </c>
      <c r="X61" s="2">
        <v>252.77600000000001</v>
      </c>
      <c r="Y61">
        <v>14</v>
      </c>
      <c r="Z61">
        <v>14</v>
      </c>
      <c r="AA61">
        <v>252.77600000000001</v>
      </c>
      <c r="AB61">
        <v>253.29509999999999</v>
      </c>
      <c r="AD61" s="21">
        <f t="shared" si="2"/>
        <v>253.92351851851851</v>
      </c>
      <c r="AE61" t="s">
        <v>562</v>
      </c>
    </row>
    <row r="62" spans="1:31" x14ac:dyDescent="0.25">
      <c r="A62" s="3">
        <v>43525</v>
      </c>
      <c r="B62" s="13">
        <v>15</v>
      </c>
      <c r="C62" s="2">
        <v>254.202</v>
      </c>
      <c r="D62">
        <v>39</v>
      </c>
      <c r="E62">
        <f t="shared" si="1"/>
        <v>1.8625227405691738</v>
      </c>
      <c r="F62">
        <v>15</v>
      </c>
      <c r="G62">
        <v>15</v>
      </c>
      <c r="H62">
        <v>1.862522741</v>
      </c>
      <c r="I62">
        <v>1.8169549397</v>
      </c>
      <c r="J62" t="s">
        <v>537</v>
      </c>
      <c r="O62">
        <v>39</v>
      </c>
      <c r="P62">
        <v>39</v>
      </c>
      <c r="Q62">
        <v>1.862522741</v>
      </c>
      <c r="R62">
        <v>1.7511209169999999</v>
      </c>
      <c r="S62" t="s">
        <v>400</v>
      </c>
      <c r="V62" s="3">
        <v>43525</v>
      </c>
      <c r="W62" s="13">
        <v>15</v>
      </c>
      <c r="X62" s="2">
        <v>254.202</v>
      </c>
      <c r="Y62">
        <v>15</v>
      </c>
      <c r="Z62">
        <v>15</v>
      </c>
      <c r="AA62">
        <v>254.202</v>
      </c>
      <c r="AB62">
        <v>254.035</v>
      </c>
      <c r="AD62" s="21">
        <f t="shared" si="2"/>
        <v>254.29988481888481</v>
      </c>
      <c r="AE62" t="s">
        <v>563</v>
      </c>
    </row>
    <row r="63" spans="1:31" x14ac:dyDescent="0.25">
      <c r="A63" s="3">
        <v>43556</v>
      </c>
      <c r="B63" s="13">
        <v>16</v>
      </c>
      <c r="C63" s="2">
        <v>255.548</v>
      </c>
      <c r="D63">
        <v>40</v>
      </c>
      <c r="E63">
        <f t="shared" ref="E63:E119" si="3">100*(C63-C51)/C51</f>
        <v>1.9964397755302459</v>
      </c>
      <c r="F63">
        <v>16</v>
      </c>
      <c r="G63">
        <v>16</v>
      </c>
      <c r="H63">
        <v>1.9964397760000001</v>
      </c>
      <c r="I63">
        <v>1.7474347843</v>
      </c>
      <c r="J63" t="s">
        <v>538</v>
      </c>
      <c r="O63">
        <v>40</v>
      </c>
      <c r="P63">
        <v>40</v>
      </c>
      <c r="Q63">
        <v>1.9964397760000001</v>
      </c>
      <c r="R63">
        <v>1.6607425375</v>
      </c>
      <c r="S63" t="s">
        <v>401</v>
      </c>
      <c r="V63" s="3">
        <v>43556</v>
      </c>
      <c r="W63" s="13">
        <v>16</v>
      </c>
      <c r="X63" s="2">
        <v>255.548</v>
      </c>
      <c r="Y63">
        <v>16</v>
      </c>
      <c r="Z63">
        <v>16</v>
      </c>
      <c r="AA63">
        <v>255.548</v>
      </c>
      <c r="AB63">
        <v>254.7749</v>
      </c>
      <c r="AD63" s="21">
        <f t="shared" si="2"/>
        <v>254.67625111925111</v>
      </c>
      <c r="AE63" t="s">
        <v>564</v>
      </c>
    </row>
    <row r="64" spans="1:31" x14ac:dyDescent="0.25">
      <c r="A64" s="3">
        <v>43586</v>
      </c>
      <c r="B64" s="13">
        <v>17</v>
      </c>
      <c r="C64" s="2">
        <v>256.09199999999998</v>
      </c>
      <c r="D64">
        <v>41</v>
      </c>
      <c r="E64">
        <f t="shared" si="3"/>
        <v>1.7902284687663923</v>
      </c>
      <c r="F64">
        <v>17</v>
      </c>
      <c r="G64">
        <v>17</v>
      </c>
      <c r="H64">
        <v>1.7902284690000001</v>
      </c>
      <c r="I64">
        <v>1.6779146289</v>
      </c>
      <c r="J64" t="s">
        <v>539</v>
      </c>
      <c r="O64">
        <v>41</v>
      </c>
      <c r="P64">
        <v>41</v>
      </c>
      <c r="Q64">
        <v>1.7902284690000001</v>
      </c>
      <c r="R64">
        <v>1.5789347337999999</v>
      </c>
      <c r="S64" t="s">
        <v>402</v>
      </c>
      <c r="V64" s="3">
        <v>43586</v>
      </c>
      <c r="W64" s="13">
        <v>17</v>
      </c>
      <c r="X64" s="2">
        <v>256.09199999999998</v>
      </c>
      <c r="Y64">
        <v>17</v>
      </c>
      <c r="Z64">
        <v>17</v>
      </c>
      <c r="AA64">
        <v>256.09199999999998</v>
      </c>
      <c r="AB64">
        <v>255.51480000000001</v>
      </c>
      <c r="AD64" s="21">
        <f t="shared" si="2"/>
        <v>255.05261741961743</v>
      </c>
      <c r="AE64" t="s">
        <v>565</v>
      </c>
    </row>
    <row r="65" spans="1:31" x14ac:dyDescent="0.25">
      <c r="A65" s="3">
        <v>43617</v>
      </c>
      <c r="B65" s="13">
        <v>18</v>
      </c>
      <c r="C65" s="2">
        <v>256.14299999999997</v>
      </c>
      <c r="D65">
        <v>42</v>
      </c>
      <c r="E65">
        <f t="shared" si="3"/>
        <v>1.6484846560762445</v>
      </c>
      <c r="F65">
        <v>18</v>
      </c>
      <c r="G65">
        <v>18</v>
      </c>
      <c r="H65">
        <v>1.6484846559999999</v>
      </c>
      <c r="I65">
        <v>1.6083944735</v>
      </c>
      <c r="J65" t="s">
        <v>540</v>
      </c>
      <c r="O65">
        <v>42</v>
      </c>
      <c r="P65">
        <v>42</v>
      </c>
      <c r="Q65">
        <v>1.6484846559999999</v>
      </c>
      <c r="R65">
        <v>1.6643527600000001</v>
      </c>
      <c r="S65" t="s">
        <v>368</v>
      </c>
      <c r="V65" s="3">
        <v>43617</v>
      </c>
      <c r="W65" s="13">
        <v>18</v>
      </c>
      <c r="X65" s="2">
        <v>256.14299999999997</v>
      </c>
      <c r="Y65">
        <v>18</v>
      </c>
      <c r="Z65">
        <v>18</v>
      </c>
      <c r="AA65">
        <v>256.14299999999997</v>
      </c>
      <c r="AB65">
        <v>256.25470000000001</v>
      </c>
      <c r="AD65" s="21">
        <f t="shared" si="2"/>
        <v>255.42898371998373</v>
      </c>
      <c r="AE65" t="s">
        <v>566</v>
      </c>
    </row>
    <row r="66" spans="1:31" x14ac:dyDescent="0.25">
      <c r="A66" s="3">
        <v>43647</v>
      </c>
      <c r="B66" s="13">
        <v>19</v>
      </c>
      <c r="C66" s="2">
        <v>256.57100000000003</v>
      </c>
      <c r="D66">
        <v>43</v>
      </c>
      <c r="E66">
        <f t="shared" si="3"/>
        <v>1.811464806393509</v>
      </c>
      <c r="F66" s="6">
        <v>19</v>
      </c>
      <c r="G66" s="6">
        <v>19</v>
      </c>
      <c r="H66" s="6">
        <v>1.811464806</v>
      </c>
      <c r="I66" s="6">
        <v>1.7878623906</v>
      </c>
      <c r="J66" t="s">
        <v>541</v>
      </c>
      <c r="O66">
        <v>43</v>
      </c>
      <c r="P66">
        <v>43</v>
      </c>
      <c r="Q66">
        <v>1.811464806</v>
      </c>
      <c r="R66">
        <v>1.7497707862</v>
      </c>
      <c r="S66" t="s">
        <v>369</v>
      </c>
      <c r="V66" s="3">
        <v>43647</v>
      </c>
      <c r="W66" s="13">
        <v>19</v>
      </c>
      <c r="X66" s="2">
        <v>256.57100000000003</v>
      </c>
      <c r="Y66">
        <v>19</v>
      </c>
      <c r="Z66">
        <v>19</v>
      </c>
      <c r="AA66">
        <v>256.57100000000003</v>
      </c>
      <c r="AB66">
        <v>256.99459999999999</v>
      </c>
      <c r="AD66" s="21">
        <f t="shared" si="2"/>
        <v>255.80535002035003</v>
      </c>
      <c r="AE66" t="s">
        <v>567</v>
      </c>
    </row>
    <row r="67" spans="1:31" x14ac:dyDescent="0.25">
      <c r="A67" s="3">
        <v>43678</v>
      </c>
      <c r="B67" s="13">
        <v>20</v>
      </c>
      <c r="C67" s="2">
        <v>256.55799999999999</v>
      </c>
      <c r="D67">
        <v>44</v>
      </c>
      <c r="E67">
        <f t="shared" si="3"/>
        <v>1.7497798894291428</v>
      </c>
      <c r="F67">
        <v>20</v>
      </c>
      <c r="G67">
        <v>20</v>
      </c>
      <c r="H67">
        <v>1.749779889</v>
      </c>
      <c r="I67">
        <v>1.8335015814</v>
      </c>
      <c r="J67" t="s">
        <v>542</v>
      </c>
      <c r="O67">
        <v>44</v>
      </c>
      <c r="P67">
        <v>44</v>
      </c>
      <c r="Q67">
        <v>1.749779889</v>
      </c>
      <c r="R67">
        <v>1.8351888125</v>
      </c>
      <c r="S67" t="s">
        <v>461</v>
      </c>
      <c r="V67" s="14">
        <v>43678</v>
      </c>
      <c r="W67" s="15">
        <v>20</v>
      </c>
      <c r="X67" s="8">
        <v>256.55799999999999</v>
      </c>
      <c r="Y67" s="6">
        <v>20</v>
      </c>
      <c r="Z67" s="6">
        <v>20</v>
      </c>
      <c r="AA67" s="6">
        <v>256.55799999999999</v>
      </c>
      <c r="AB67" s="6">
        <v>256.52883333329999</v>
      </c>
      <c r="AC67" s="6"/>
      <c r="AD67" s="21">
        <f t="shared" si="2"/>
        <v>256.1817163207163</v>
      </c>
      <c r="AE67" t="s">
        <v>568</v>
      </c>
    </row>
    <row r="68" spans="1:31" x14ac:dyDescent="0.25">
      <c r="A68" s="3">
        <v>43709</v>
      </c>
      <c r="B68" s="13">
        <v>21</v>
      </c>
      <c r="C68" s="2">
        <v>256.75900000000001</v>
      </c>
      <c r="D68">
        <v>45</v>
      </c>
      <c r="E68">
        <f t="shared" si="3"/>
        <v>1.7113045131695268</v>
      </c>
      <c r="F68">
        <v>21</v>
      </c>
      <c r="G68">
        <v>21</v>
      </c>
      <c r="H68">
        <v>1.711304513</v>
      </c>
      <c r="I68">
        <v>1.8791407723</v>
      </c>
      <c r="J68" t="s">
        <v>543</v>
      </c>
      <c r="O68">
        <v>45</v>
      </c>
      <c r="P68">
        <v>45</v>
      </c>
      <c r="Q68">
        <v>1.711304513</v>
      </c>
      <c r="R68">
        <v>1.9206068386999999</v>
      </c>
      <c r="S68" t="s">
        <v>462</v>
      </c>
      <c r="V68" s="3">
        <v>43709</v>
      </c>
      <c r="W68" s="13">
        <v>21</v>
      </c>
      <c r="X68" s="2">
        <v>256.75900000000001</v>
      </c>
      <c r="Y68">
        <v>21</v>
      </c>
      <c r="Z68">
        <v>21</v>
      </c>
      <c r="AA68">
        <v>256.75900000000001</v>
      </c>
      <c r="AB68">
        <v>256.79234523809998</v>
      </c>
      <c r="AD68" s="21">
        <f t="shared" si="2"/>
        <v>256.55808262108263</v>
      </c>
      <c r="AE68" t="s">
        <v>569</v>
      </c>
    </row>
    <row r="69" spans="1:31" x14ac:dyDescent="0.25">
      <c r="A69" s="3">
        <v>43739</v>
      </c>
      <c r="B69" s="13">
        <v>22</v>
      </c>
      <c r="C69" s="2">
        <v>257.346</v>
      </c>
      <c r="D69">
        <v>46</v>
      </c>
      <c r="E69">
        <f t="shared" si="3"/>
        <v>1.7640429444213823</v>
      </c>
      <c r="F69">
        <v>22</v>
      </c>
      <c r="G69">
        <v>22</v>
      </c>
      <c r="H69">
        <v>1.7640429440000001</v>
      </c>
      <c r="I69">
        <v>1.9247799631</v>
      </c>
      <c r="J69" t="s">
        <v>444</v>
      </c>
      <c r="O69">
        <v>46</v>
      </c>
      <c r="P69">
        <v>46</v>
      </c>
      <c r="Q69">
        <v>1.7640429440000001</v>
      </c>
      <c r="R69">
        <v>2.0060248649000001</v>
      </c>
      <c r="S69" t="s">
        <v>508</v>
      </c>
      <c r="V69" s="3">
        <v>43739</v>
      </c>
      <c r="W69" s="13">
        <v>22</v>
      </c>
      <c r="X69" s="2">
        <v>257.346</v>
      </c>
      <c r="Y69">
        <v>22</v>
      </c>
      <c r="Z69">
        <v>22</v>
      </c>
      <c r="AA69">
        <v>257.346</v>
      </c>
      <c r="AB69">
        <v>257.05585714289998</v>
      </c>
      <c r="AD69" s="21">
        <f t="shared" si="2"/>
        <v>256.9344489214489</v>
      </c>
      <c r="AE69" t="s">
        <v>570</v>
      </c>
    </row>
    <row r="70" spans="1:31" x14ac:dyDescent="0.25">
      <c r="A70" s="3">
        <v>43770</v>
      </c>
      <c r="B70" s="13">
        <v>23</v>
      </c>
      <c r="C70" s="2">
        <v>257.20800000000003</v>
      </c>
      <c r="D70">
        <v>47</v>
      </c>
      <c r="E70">
        <f t="shared" si="3"/>
        <v>2.0512779818916256</v>
      </c>
      <c r="F70">
        <v>23</v>
      </c>
      <c r="G70">
        <v>23</v>
      </c>
      <c r="H70">
        <v>2.0512779820000002</v>
      </c>
      <c r="I70">
        <v>1.9704191539</v>
      </c>
      <c r="J70" t="s">
        <v>445</v>
      </c>
      <c r="O70">
        <v>47</v>
      </c>
      <c r="P70">
        <v>47</v>
      </c>
      <c r="Q70">
        <v>2.0512779820000002</v>
      </c>
      <c r="R70">
        <v>2.0914428910999998</v>
      </c>
      <c r="S70" t="s">
        <v>463</v>
      </c>
      <c r="V70" s="3">
        <v>43770</v>
      </c>
      <c r="W70" s="13">
        <v>23</v>
      </c>
      <c r="X70" s="2">
        <v>257.20800000000003</v>
      </c>
      <c r="Y70">
        <v>23</v>
      </c>
      <c r="Z70">
        <v>23</v>
      </c>
      <c r="AA70">
        <v>257.20800000000003</v>
      </c>
      <c r="AB70">
        <v>257.31936904759999</v>
      </c>
      <c r="AD70" s="21">
        <f t="shared" si="2"/>
        <v>257.31081522181523</v>
      </c>
      <c r="AE70" t="s">
        <v>571</v>
      </c>
    </row>
    <row r="71" spans="1:31" x14ac:dyDescent="0.25">
      <c r="A71" s="3">
        <v>43800</v>
      </c>
      <c r="B71" s="13">
        <v>24</v>
      </c>
      <c r="C71" s="2">
        <v>256.97399999999999</v>
      </c>
      <c r="D71">
        <v>48</v>
      </c>
      <c r="E71">
        <f t="shared" si="3"/>
        <v>2.2851297401217137</v>
      </c>
      <c r="F71">
        <v>24</v>
      </c>
      <c r="G71">
        <v>24</v>
      </c>
      <c r="H71">
        <v>2.2851297399999999</v>
      </c>
      <c r="I71">
        <v>2.0160583446999998</v>
      </c>
      <c r="J71" t="s">
        <v>544</v>
      </c>
      <c r="O71">
        <v>48</v>
      </c>
      <c r="P71">
        <v>48</v>
      </c>
      <c r="Q71">
        <v>2.2851297399999999</v>
      </c>
      <c r="R71">
        <v>2.1768609174</v>
      </c>
      <c r="S71" t="s">
        <v>464</v>
      </c>
      <c r="V71" s="3">
        <v>43800</v>
      </c>
      <c r="W71" s="13">
        <v>24</v>
      </c>
      <c r="X71" s="2">
        <v>256.97399999999999</v>
      </c>
      <c r="Y71">
        <v>24</v>
      </c>
      <c r="Z71">
        <v>24</v>
      </c>
      <c r="AA71">
        <v>256.97399999999999</v>
      </c>
      <c r="AB71">
        <v>257.58288095239999</v>
      </c>
      <c r="AD71" s="21">
        <f t="shared" si="2"/>
        <v>257.6871815221815</v>
      </c>
      <c r="AE71" t="s">
        <v>572</v>
      </c>
    </row>
    <row r="72" spans="1:31" x14ac:dyDescent="0.25">
      <c r="A72" s="3">
        <v>43831</v>
      </c>
      <c r="B72" s="13">
        <v>25</v>
      </c>
      <c r="C72" s="2">
        <v>257.971</v>
      </c>
      <c r="D72">
        <v>49</v>
      </c>
      <c r="E72">
        <f t="shared" si="3"/>
        <v>2.4865719552504508</v>
      </c>
      <c r="F72">
        <v>25</v>
      </c>
      <c r="G72">
        <v>25</v>
      </c>
      <c r="H72">
        <v>2.4865719550000001</v>
      </c>
      <c r="I72">
        <v>2.0616975355</v>
      </c>
      <c r="J72" t="s">
        <v>545</v>
      </c>
      <c r="O72">
        <v>49</v>
      </c>
      <c r="P72">
        <v>49</v>
      </c>
      <c r="Q72">
        <v>2.4865719550000001</v>
      </c>
      <c r="R72">
        <v>2.2622789436000001</v>
      </c>
      <c r="S72" t="s">
        <v>527</v>
      </c>
      <c r="V72" s="3">
        <v>43831</v>
      </c>
      <c r="W72" s="13">
        <v>25</v>
      </c>
      <c r="X72" s="2">
        <v>257.971</v>
      </c>
      <c r="Y72">
        <v>25</v>
      </c>
      <c r="Z72">
        <v>25</v>
      </c>
      <c r="AA72">
        <v>257.971</v>
      </c>
      <c r="AB72">
        <v>257.8463928571</v>
      </c>
      <c r="AD72" s="21">
        <f t="shared" si="2"/>
        <v>258.06354782254783</v>
      </c>
      <c r="AE72" t="s">
        <v>573</v>
      </c>
    </row>
    <row r="73" spans="1:31" x14ac:dyDescent="0.25">
      <c r="A73" s="3">
        <v>43862</v>
      </c>
      <c r="B73" s="13">
        <v>26</v>
      </c>
      <c r="C73" s="2">
        <v>258.678</v>
      </c>
      <c r="D73">
        <v>50</v>
      </c>
      <c r="E73">
        <f t="shared" si="3"/>
        <v>2.3348735639459388</v>
      </c>
      <c r="F73">
        <v>26</v>
      </c>
      <c r="G73">
        <v>26</v>
      </c>
      <c r="H73">
        <v>2.334873564</v>
      </c>
      <c r="I73">
        <v>2.1073367262999998</v>
      </c>
      <c r="J73" t="s">
        <v>546</v>
      </c>
      <c r="O73">
        <v>50</v>
      </c>
      <c r="P73">
        <v>50</v>
      </c>
      <c r="Q73">
        <v>2.334873564</v>
      </c>
      <c r="R73">
        <v>2.3476969697999999</v>
      </c>
      <c r="S73" t="s">
        <v>528</v>
      </c>
      <c r="V73" s="3">
        <v>43862</v>
      </c>
      <c r="W73" s="13">
        <v>26</v>
      </c>
      <c r="X73" s="2">
        <v>258.678</v>
      </c>
      <c r="Y73">
        <v>26</v>
      </c>
      <c r="Z73">
        <v>26</v>
      </c>
      <c r="AA73">
        <v>258.678</v>
      </c>
      <c r="AB73">
        <v>258.1099047619</v>
      </c>
      <c r="AD73" s="21">
        <f t="shared" si="2"/>
        <v>258.4399141229141</v>
      </c>
      <c r="AE73" t="s">
        <v>596</v>
      </c>
    </row>
    <row r="74" spans="1:31" x14ac:dyDescent="0.25">
      <c r="A74" s="3">
        <v>43891</v>
      </c>
      <c r="B74" s="13">
        <v>27</v>
      </c>
      <c r="C74" s="2">
        <v>258.11500000000001</v>
      </c>
      <c r="D74">
        <v>51</v>
      </c>
      <c r="E74">
        <f t="shared" si="3"/>
        <v>1.539326991919816</v>
      </c>
      <c r="F74">
        <v>27</v>
      </c>
      <c r="G74">
        <v>27</v>
      </c>
      <c r="H74">
        <v>1.5393269919999999</v>
      </c>
      <c r="I74">
        <v>2.1529759172</v>
      </c>
      <c r="J74" t="s">
        <v>449</v>
      </c>
      <c r="O74">
        <v>51</v>
      </c>
      <c r="P74">
        <v>51</v>
      </c>
      <c r="Q74">
        <v>1.5393269919999999</v>
      </c>
      <c r="R74">
        <v>-0.61609132300000002</v>
      </c>
      <c r="S74" t="s">
        <v>530</v>
      </c>
      <c r="V74" s="3">
        <v>43891</v>
      </c>
      <c r="W74" s="13">
        <v>27</v>
      </c>
      <c r="X74" s="2">
        <v>258.11500000000001</v>
      </c>
      <c r="Y74">
        <v>27</v>
      </c>
      <c r="Z74">
        <v>27</v>
      </c>
      <c r="AA74">
        <v>258.11500000000001</v>
      </c>
      <c r="AB74">
        <v>258.3734166667</v>
      </c>
      <c r="AD74" s="21">
        <f t="shared" si="2"/>
        <v>258.81628042328043</v>
      </c>
      <c r="AE74" t="s">
        <v>574</v>
      </c>
    </row>
    <row r="75" spans="1:31" x14ac:dyDescent="0.25">
      <c r="A75" s="3">
        <v>43922</v>
      </c>
      <c r="B75" s="13">
        <v>28</v>
      </c>
      <c r="C75" s="2">
        <v>256.38900000000001</v>
      </c>
      <c r="D75">
        <v>52</v>
      </c>
      <c r="E75">
        <f t="shared" si="3"/>
        <v>0.32909668633681666</v>
      </c>
      <c r="F75" s="6">
        <v>28</v>
      </c>
      <c r="G75" s="6">
        <v>28</v>
      </c>
      <c r="H75" s="6">
        <v>0.32909668600000003</v>
      </c>
      <c r="I75" s="6">
        <v>0.30069542269999999</v>
      </c>
      <c r="J75" t="s">
        <v>450</v>
      </c>
      <c r="O75">
        <v>52</v>
      </c>
      <c r="P75">
        <v>52</v>
      </c>
      <c r="Q75">
        <v>0.32909668600000003</v>
      </c>
      <c r="R75">
        <v>-0.2650655422</v>
      </c>
      <c r="S75" t="s">
        <v>524</v>
      </c>
      <c r="V75" s="14">
        <v>43922</v>
      </c>
      <c r="W75" s="15">
        <v>28</v>
      </c>
      <c r="X75" s="8">
        <v>256.38900000000001</v>
      </c>
      <c r="Y75" s="6">
        <v>28</v>
      </c>
      <c r="Z75" s="6">
        <v>28</v>
      </c>
      <c r="AA75" s="6">
        <v>256.38900000000001</v>
      </c>
      <c r="AB75" s="6">
        <v>256.07523809520001</v>
      </c>
      <c r="AC75" s="21">
        <f>251.258595+0.263512*Y75</f>
        <v>258.636931</v>
      </c>
      <c r="AD75" s="21">
        <f t="shared" si="2"/>
        <v>259.1926467236467</v>
      </c>
      <c r="AE75" t="s">
        <v>575</v>
      </c>
    </row>
    <row r="76" spans="1:31" x14ac:dyDescent="0.25">
      <c r="A76" s="3">
        <v>43952</v>
      </c>
      <c r="B76" s="13">
        <v>29</v>
      </c>
      <c r="C76" s="2">
        <v>256.39400000000001</v>
      </c>
      <c r="D76">
        <v>53</v>
      </c>
      <c r="E76">
        <f t="shared" si="3"/>
        <v>0.1179263702107137</v>
      </c>
      <c r="F76">
        <v>29</v>
      </c>
      <c r="G76">
        <v>29</v>
      </c>
      <c r="H76">
        <v>0.11792637</v>
      </c>
      <c r="I76">
        <v>0.46078357440000001</v>
      </c>
      <c r="J76" t="s">
        <v>547</v>
      </c>
      <c r="O76">
        <v>53</v>
      </c>
      <c r="P76">
        <v>53</v>
      </c>
      <c r="Q76">
        <v>0.11792637</v>
      </c>
      <c r="R76">
        <v>8.5960238600000002E-2</v>
      </c>
      <c r="S76" t="s">
        <v>525</v>
      </c>
      <c r="V76" s="3">
        <v>43952</v>
      </c>
      <c r="W76" s="13">
        <v>29</v>
      </c>
      <c r="X76" s="2">
        <v>256.39400000000001</v>
      </c>
      <c r="Y76">
        <v>29</v>
      </c>
      <c r="Z76">
        <v>29</v>
      </c>
      <c r="AA76">
        <v>256.39400000000001</v>
      </c>
      <c r="AB76">
        <v>256.97040952380001</v>
      </c>
      <c r="AC76" s="21">
        <f t="shared" ref="AC76:AC119" si="4">251.258595+0.263512*Y76</f>
        <v>258.900443</v>
      </c>
      <c r="AD76" s="21">
        <f t="shared" si="2"/>
        <v>259.56901302401303</v>
      </c>
      <c r="AE76" t="s">
        <v>576</v>
      </c>
    </row>
    <row r="77" spans="1:31" x14ac:dyDescent="0.25">
      <c r="A77" s="3">
        <v>43983</v>
      </c>
      <c r="B77" s="13">
        <v>30</v>
      </c>
      <c r="C77" s="2">
        <v>257.79700000000003</v>
      </c>
      <c r="D77">
        <v>54</v>
      </c>
      <c r="E77">
        <f t="shared" si="3"/>
        <v>0.64573304755548788</v>
      </c>
      <c r="F77">
        <v>30</v>
      </c>
      <c r="G77">
        <v>30</v>
      </c>
      <c r="H77">
        <v>0.64573304799999998</v>
      </c>
      <c r="I77">
        <v>0.62087172619999997</v>
      </c>
      <c r="J77" t="s">
        <v>548</v>
      </c>
      <c r="O77">
        <v>54</v>
      </c>
      <c r="P77">
        <v>54</v>
      </c>
      <c r="Q77">
        <v>0.64573304799999998</v>
      </c>
      <c r="R77">
        <v>0.43698601939999998</v>
      </c>
      <c r="V77" s="3">
        <v>43983</v>
      </c>
      <c r="W77" s="13">
        <v>30</v>
      </c>
      <c r="X77" s="2">
        <v>257.79700000000003</v>
      </c>
      <c r="Y77">
        <v>30</v>
      </c>
      <c r="Z77">
        <v>30</v>
      </c>
      <c r="AA77">
        <v>257.79700000000003</v>
      </c>
      <c r="AB77">
        <v>257.86558095240002</v>
      </c>
      <c r="AC77" s="21">
        <f t="shared" si="4"/>
        <v>259.16395499999999</v>
      </c>
      <c r="AD77" s="21">
        <f t="shared" si="2"/>
        <v>259.9453793243793</v>
      </c>
      <c r="AE77" t="s">
        <v>577</v>
      </c>
    </row>
    <row r="78" spans="1:31" x14ac:dyDescent="0.25">
      <c r="A78" s="3">
        <v>44013</v>
      </c>
      <c r="B78" s="13">
        <v>31</v>
      </c>
      <c r="C78" s="2">
        <v>259.101</v>
      </c>
      <c r="D78">
        <v>55</v>
      </c>
      <c r="E78">
        <f t="shared" si="3"/>
        <v>0.98608182530370636</v>
      </c>
      <c r="F78">
        <v>31</v>
      </c>
      <c r="G78">
        <v>31</v>
      </c>
      <c r="H78">
        <v>0.98608182499999997</v>
      </c>
      <c r="I78">
        <v>0.78095987789999999</v>
      </c>
      <c r="J78" t="s">
        <v>549</v>
      </c>
      <c r="O78">
        <v>55</v>
      </c>
      <c r="P78">
        <v>55</v>
      </c>
      <c r="Q78">
        <v>0.98608182499999997</v>
      </c>
      <c r="R78">
        <v>0.78801180029999995</v>
      </c>
      <c r="V78" s="3">
        <v>44013</v>
      </c>
      <c r="W78" s="13">
        <v>31</v>
      </c>
      <c r="X78" s="2">
        <v>259.101</v>
      </c>
      <c r="Y78">
        <v>31</v>
      </c>
      <c r="Z78">
        <v>31</v>
      </c>
      <c r="AA78">
        <v>259.101</v>
      </c>
      <c r="AB78">
        <v>258.76075238099997</v>
      </c>
      <c r="AC78" s="21">
        <f t="shared" si="4"/>
        <v>259.42746700000004</v>
      </c>
      <c r="AD78" s="21">
        <f t="shared" si="2"/>
        <v>260.32174562474563</v>
      </c>
      <c r="AE78" t="s">
        <v>578</v>
      </c>
    </row>
    <row r="79" spans="1:31" x14ac:dyDescent="0.25">
      <c r="A79" s="3">
        <v>44044</v>
      </c>
      <c r="B79" s="13">
        <v>32</v>
      </c>
      <c r="C79" s="2">
        <v>259.91800000000001</v>
      </c>
      <c r="D79">
        <v>56</v>
      </c>
      <c r="E79">
        <f t="shared" si="3"/>
        <v>1.3096453823307064</v>
      </c>
      <c r="F79">
        <v>32</v>
      </c>
      <c r="G79">
        <v>32</v>
      </c>
      <c r="H79">
        <v>1.309645382</v>
      </c>
      <c r="I79">
        <v>0.9410480296</v>
      </c>
      <c r="J79" t="s">
        <v>454</v>
      </c>
      <c r="O79">
        <v>56</v>
      </c>
      <c r="P79">
        <v>56</v>
      </c>
      <c r="Q79">
        <v>1.309645382</v>
      </c>
      <c r="R79">
        <v>1.1390375811</v>
      </c>
      <c r="S79" t="s">
        <v>405</v>
      </c>
      <c r="V79" s="3">
        <v>44044</v>
      </c>
      <c r="W79" s="13">
        <v>32</v>
      </c>
      <c r="X79" s="2">
        <v>259.91800000000001</v>
      </c>
      <c r="Y79">
        <v>32</v>
      </c>
      <c r="Z79">
        <v>32</v>
      </c>
      <c r="AA79">
        <v>259.91800000000001</v>
      </c>
      <c r="AB79">
        <v>259.6559238095</v>
      </c>
      <c r="AC79" s="21">
        <f t="shared" si="4"/>
        <v>259.69097900000003</v>
      </c>
      <c r="AD79" s="21">
        <f t="shared" si="2"/>
        <v>260.6981119251119</v>
      </c>
      <c r="AE79" t="s">
        <v>579</v>
      </c>
    </row>
    <row r="80" spans="1:31" x14ac:dyDescent="0.25">
      <c r="A80" s="3">
        <v>44075</v>
      </c>
      <c r="B80" s="13">
        <v>33</v>
      </c>
      <c r="C80" s="2">
        <v>260.27999999999997</v>
      </c>
      <c r="D80">
        <v>57</v>
      </c>
      <c r="E80">
        <f t="shared" si="3"/>
        <v>1.3713248610564608</v>
      </c>
      <c r="F80">
        <v>33</v>
      </c>
      <c r="G80">
        <v>33</v>
      </c>
      <c r="H80">
        <v>1.371324861</v>
      </c>
      <c r="I80">
        <v>1.1011361814</v>
      </c>
      <c r="J80" t="s">
        <v>455</v>
      </c>
      <c r="O80">
        <v>57</v>
      </c>
      <c r="P80">
        <v>57</v>
      </c>
      <c r="Q80">
        <v>1.371324861</v>
      </c>
      <c r="R80">
        <v>1.4900633619000001</v>
      </c>
      <c r="S80" t="s">
        <v>407</v>
      </c>
      <c r="T80" t="s">
        <v>408</v>
      </c>
      <c r="U80" t="s">
        <v>409</v>
      </c>
      <c r="V80" s="3">
        <v>44075</v>
      </c>
      <c r="W80" s="13">
        <v>33</v>
      </c>
      <c r="X80" s="2">
        <v>260.27999999999997</v>
      </c>
      <c r="Y80">
        <v>33</v>
      </c>
      <c r="Z80">
        <v>33</v>
      </c>
      <c r="AA80">
        <v>260.27999999999997</v>
      </c>
      <c r="AB80">
        <v>260.5510952381</v>
      </c>
      <c r="AC80" s="21">
        <f t="shared" si="4"/>
        <v>259.95449100000002</v>
      </c>
      <c r="AD80" s="21">
        <f t="shared" si="2"/>
        <v>261.07447822547823</v>
      </c>
      <c r="AE80" t="s">
        <v>580</v>
      </c>
    </row>
    <row r="81" spans="1:31" x14ac:dyDescent="0.25">
      <c r="A81" s="3">
        <v>44105</v>
      </c>
      <c r="B81" s="13">
        <v>34</v>
      </c>
      <c r="C81" s="2">
        <v>260.38799999999998</v>
      </c>
      <c r="D81">
        <v>58</v>
      </c>
      <c r="E81">
        <f t="shared" si="3"/>
        <v>1.1820661677274849</v>
      </c>
      <c r="F81">
        <v>34</v>
      </c>
      <c r="G81">
        <v>34</v>
      </c>
      <c r="H81">
        <v>1.182066168</v>
      </c>
      <c r="I81">
        <v>1.2612243330999999</v>
      </c>
      <c r="J81" t="s">
        <v>550</v>
      </c>
      <c r="O81">
        <v>58</v>
      </c>
      <c r="P81">
        <v>58</v>
      </c>
      <c r="Q81">
        <v>1.182066168</v>
      </c>
      <c r="R81">
        <v>1.8410891427</v>
      </c>
      <c r="S81" t="s">
        <v>411</v>
      </c>
      <c r="T81">
        <v>17</v>
      </c>
      <c r="U81">
        <v>500.0311823545</v>
      </c>
      <c r="V81" s="14">
        <v>44105</v>
      </c>
      <c r="W81" s="15">
        <v>34</v>
      </c>
      <c r="X81" s="8">
        <v>260.38799999999998</v>
      </c>
      <c r="Y81" s="6">
        <v>34</v>
      </c>
      <c r="Z81" s="6">
        <v>34</v>
      </c>
      <c r="AA81" s="6">
        <v>260.38799999999998</v>
      </c>
      <c r="AB81" s="6">
        <v>258.20564705880003</v>
      </c>
      <c r="AC81" s="21">
        <f t="shared" si="4"/>
        <v>260.21800300000001</v>
      </c>
      <c r="AD81" s="21">
        <f t="shared" si="2"/>
        <v>261.45084452584456</v>
      </c>
      <c r="AE81" t="s">
        <v>581</v>
      </c>
    </row>
    <row r="82" spans="1:31" x14ac:dyDescent="0.25">
      <c r="A82" s="3">
        <v>44136</v>
      </c>
      <c r="B82" s="13">
        <v>35</v>
      </c>
      <c r="C82" s="2">
        <v>260.22899999999998</v>
      </c>
      <c r="D82">
        <v>59</v>
      </c>
      <c r="E82">
        <f t="shared" si="3"/>
        <v>1.1745357842679691</v>
      </c>
      <c r="F82">
        <v>35</v>
      </c>
      <c r="G82">
        <v>35</v>
      </c>
      <c r="H82">
        <v>1.1745357839999999</v>
      </c>
      <c r="I82">
        <v>1.4213124849000001</v>
      </c>
      <c r="J82" t="s">
        <v>551</v>
      </c>
      <c r="O82">
        <v>59</v>
      </c>
      <c r="P82">
        <v>59</v>
      </c>
      <c r="Q82">
        <v>1.1745357839999999</v>
      </c>
      <c r="R82">
        <v>2.1921149235000001</v>
      </c>
      <c r="S82" t="s">
        <v>412</v>
      </c>
      <c r="T82">
        <v>78</v>
      </c>
      <c r="U82">
        <v>19.174747500700001</v>
      </c>
      <c r="V82" s="3">
        <v>44136</v>
      </c>
      <c r="W82" s="13">
        <v>35</v>
      </c>
      <c r="X82" s="2">
        <v>260.22899999999998</v>
      </c>
      <c r="Y82">
        <v>35</v>
      </c>
      <c r="Z82">
        <v>35</v>
      </c>
      <c r="AA82">
        <v>260.22899999999998</v>
      </c>
      <c r="AB82">
        <v>259.73576470590001</v>
      </c>
      <c r="AC82" s="21">
        <f t="shared" si="4"/>
        <v>260.481515</v>
      </c>
      <c r="AD82" s="21">
        <f t="shared" si="2"/>
        <v>261.82721082621083</v>
      </c>
      <c r="AE82" t="s">
        <v>582</v>
      </c>
    </row>
    <row r="83" spans="1:31" x14ac:dyDescent="0.25">
      <c r="A83" s="3">
        <v>44166</v>
      </c>
      <c r="B83" s="13">
        <v>36</v>
      </c>
      <c r="C83" s="2">
        <v>260.47399999999999</v>
      </c>
      <c r="D83">
        <v>60</v>
      </c>
      <c r="E83">
        <f t="shared" si="3"/>
        <v>1.3620054947193101</v>
      </c>
      <c r="F83">
        <v>36</v>
      </c>
      <c r="G83">
        <v>36</v>
      </c>
      <c r="H83">
        <v>1.362005495</v>
      </c>
      <c r="I83">
        <v>1.5814006366</v>
      </c>
      <c r="J83" t="s">
        <v>552</v>
      </c>
      <c r="O83">
        <v>60</v>
      </c>
      <c r="P83">
        <v>60</v>
      </c>
      <c r="Q83">
        <v>1.362005495</v>
      </c>
      <c r="R83">
        <v>2.5431407042999998</v>
      </c>
      <c r="S83" t="s">
        <v>413</v>
      </c>
      <c r="T83">
        <v>95</v>
      </c>
      <c r="U83">
        <v>519.20592985530004</v>
      </c>
      <c r="V83" s="3">
        <v>44166</v>
      </c>
      <c r="W83" s="13">
        <v>36</v>
      </c>
      <c r="X83" s="2">
        <v>260.47399999999999</v>
      </c>
      <c r="Y83">
        <v>36</v>
      </c>
      <c r="Z83">
        <v>36</v>
      </c>
      <c r="AA83">
        <v>260.47399999999999</v>
      </c>
      <c r="AB83">
        <v>261.26588235290001</v>
      </c>
      <c r="AC83" s="21">
        <f t="shared" si="4"/>
        <v>260.74502699999999</v>
      </c>
      <c r="AD83" s="21">
        <f t="shared" si="2"/>
        <v>262.20357712657716</v>
      </c>
      <c r="AE83" t="s">
        <v>583</v>
      </c>
    </row>
    <row r="84" spans="1:31" x14ac:dyDescent="0.25">
      <c r="A84" s="3">
        <v>44197</v>
      </c>
      <c r="B84" s="13">
        <v>37</v>
      </c>
      <c r="C84" s="2">
        <v>261.58199999999999</v>
      </c>
      <c r="D84">
        <v>61</v>
      </c>
      <c r="E84">
        <f t="shared" si="3"/>
        <v>1.399769741560094</v>
      </c>
      <c r="F84">
        <v>37</v>
      </c>
      <c r="G84">
        <v>37</v>
      </c>
      <c r="H84">
        <v>1.3997697419999999</v>
      </c>
      <c r="I84">
        <v>1.7414887883000001</v>
      </c>
      <c r="J84" t="s">
        <v>459</v>
      </c>
      <c r="O84">
        <v>61</v>
      </c>
      <c r="P84">
        <v>61</v>
      </c>
      <c r="Q84">
        <v>1.3997697419999999</v>
      </c>
      <c r="R84">
        <v>2.8941664852</v>
      </c>
      <c r="S84" t="s">
        <v>529</v>
      </c>
      <c r="V84" s="3">
        <v>44197</v>
      </c>
      <c r="W84" s="13">
        <v>37</v>
      </c>
      <c r="X84" s="2">
        <v>261.58199999999999</v>
      </c>
      <c r="Y84">
        <v>37</v>
      </c>
      <c r="Z84">
        <v>37</v>
      </c>
      <c r="AA84">
        <v>261.58199999999999</v>
      </c>
      <c r="AB84">
        <v>262.79599999999999</v>
      </c>
      <c r="AC84" s="21">
        <f t="shared" si="4"/>
        <v>261.00853900000004</v>
      </c>
      <c r="AD84" s="21">
        <f t="shared" si="2"/>
        <v>262.57994342694343</v>
      </c>
      <c r="AE84" t="s">
        <v>584</v>
      </c>
    </row>
    <row r="85" spans="1:31" x14ac:dyDescent="0.25">
      <c r="A85" s="3">
        <v>44228</v>
      </c>
      <c r="B85" s="13">
        <v>38</v>
      </c>
      <c r="C85" s="2">
        <v>263.01400000000001</v>
      </c>
      <c r="D85">
        <v>62</v>
      </c>
      <c r="E85">
        <f t="shared" si="3"/>
        <v>1.6762152173745015</v>
      </c>
      <c r="F85">
        <v>38</v>
      </c>
      <c r="G85">
        <v>38</v>
      </c>
      <c r="H85">
        <v>1.676215217</v>
      </c>
      <c r="I85">
        <v>1.9015769401</v>
      </c>
      <c r="J85" t="s">
        <v>460</v>
      </c>
      <c r="O85">
        <v>62</v>
      </c>
      <c r="P85">
        <v>62</v>
      </c>
      <c r="Q85">
        <v>1.676215217</v>
      </c>
      <c r="R85">
        <v>3.2451922660000001</v>
      </c>
      <c r="V85" s="3">
        <v>44228</v>
      </c>
      <c r="W85" s="13">
        <v>38</v>
      </c>
      <c r="X85" s="2">
        <v>263.01400000000001</v>
      </c>
      <c r="Y85">
        <v>38</v>
      </c>
      <c r="Z85">
        <v>38</v>
      </c>
      <c r="AA85">
        <v>263.01400000000001</v>
      </c>
      <c r="AB85">
        <v>264.32611764709998</v>
      </c>
      <c r="AC85" s="21">
        <f t="shared" si="4"/>
        <v>261.27205100000003</v>
      </c>
      <c r="AD85" s="21">
        <f t="shared" si="2"/>
        <v>262.95630972730976</v>
      </c>
      <c r="AE85" t="s">
        <v>585</v>
      </c>
    </row>
    <row r="86" spans="1:31" x14ac:dyDescent="0.25">
      <c r="A86" s="3">
        <v>44256</v>
      </c>
      <c r="B86" s="13">
        <v>39</v>
      </c>
      <c r="C86" s="2">
        <v>264.87700000000001</v>
      </c>
      <c r="D86">
        <v>63</v>
      </c>
      <c r="E86">
        <f t="shared" si="3"/>
        <v>2.6197625089591847</v>
      </c>
      <c r="F86">
        <v>39</v>
      </c>
      <c r="G86">
        <v>39</v>
      </c>
      <c r="H86">
        <v>2.6197625090000001</v>
      </c>
      <c r="I86">
        <v>2.0616650918000001</v>
      </c>
      <c r="J86" t="s">
        <v>553</v>
      </c>
      <c r="O86">
        <v>63</v>
      </c>
      <c r="P86">
        <v>63</v>
      </c>
      <c r="Q86">
        <v>2.6197625090000001</v>
      </c>
      <c r="R86">
        <v>3.5962180467999998</v>
      </c>
      <c r="T86">
        <f>1-(U82/U83)</f>
        <v>0.96306908993500151</v>
      </c>
      <c r="V86" s="3">
        <v>44256</v>
      </c>
      <c r="W86" s="13">
        <v>39</v>
      </c>
      <c r="X86" s="2">
        <v>264.87700000000001</v>
      </c>
      <c r="Y86">
        <v>39</v>
      </c>
      <c r="Z86">
        <v>39</v>
      </c>
      <c r="AA86">
        <v>264.87700000000001</v>
      </c>
      <c r="AB86">
        <v>265.85623529409997</v>
      </c>
      <c r="AC86" s="21">
        <f t="shared" si="4"/>
        <v>261.53556300000002</v>
      </c>
      <c r="AD86" s="21">
        <f t="shared" si="2"/>
        <v>263.33267602767603</v>
      </c>
      <c r="AE86" t="s">
        <v>586</v>
      </c>
    </row>
    <row r="87" spans="1:31" x14ac:dyDescent="0.25">
      <c r="A87" s="3">
        <v>44287</v>
      </c>
      <c r="B87" s="13">
        <v>40</v>
      </c>
      <c r="C87" s="2">
        <v>267.05399999999997</v>
      </c>
      <c r="D87">
        <v>64</v>
      </c>
      <c r="E87">
        <f t="shared" si="3"/>
        <v>4.159694838702114</v>
      </c>
      <c r="F87" s="6">
        <v>40</v>
      </c>
      <c r="G87" s="6">
        <v>40</v>
      </c>
      <c r="H87" s="6">
        <v>4.1596948390000001</v>
      </c>
      <c r="I87" s="6">
        <v>4.3008498952999998</v>
      </c>
      <c r="J87" t="s">
        <v>522</v>
      </c>
      <c r="O87">
        <v>64</v>
      </c>
      <c r="P87">
        <v>64</v>
      </c>
      <c r="Q87">
        <v>4.1596948390000001</v>
      </c>
      <c r="R87">
        <v>3.9472438275999999</v>
      </c>
      <c r="V87" s="3">
        <v>44287</v>
      </c>
      <c r="W87" s="13">
        <v>40</v>
      </c>
      <c r="X87" s="2">
        <v>267.05399999999997</v>
      </c>
      <c r="Y87">
        <v>40</v>
      </c>
      <c r="Z87">
        <v>40</v>
      </c>
      <c r="AA87">
        <v>267.05399999999997</v>
      </c>
      <c r="AB87">
        <v>267.38635294120002</v>
      </c>
      <c r="AC87" s="21">
        <f t="shared" si="4"/>
        <v>261.79907500000002</v>
      </c>
      <c r="AD87" s="21">
        <f t="shared" si="2"/>
        <v>263.70904232804236</v>
      </c>
      <c r="AE87" t="s">
        <v>587</v>
      </c>
    </row>
    <row r="88" spans="1:31" x14ac:dyDescent="0.25">
      <c r="A88" s="3">
        <v>44317</v>
      </c>
      <c r="B88" s="13">
        <v>41</v>
      </c>
      <c r="C88" s="2">
        <v>269.19499999999999</v>
      </c>
      <c r="D88">
        <v>65</v>
      </c>
      <c r="E88">
        <f t="shared" si="3"/>
        <v>4.9927065375944784</v>
      </c>
      <c r="F88">
        <v>41</v>
      </c>
      <c r="G88">
        <v>41</v>
      </c>
      <c r="H88">
        <v>4.9927065380000002</v>
      </c>
      <c r="I88">
        <v>4.6427428989999999</v>
      </c>
      <c r="J88" t="s">
        <v>523</v>
      </c>
      <c r="O88">
        <v>65</v>
      </c>
      <c r="P88">
        <v>65</v>
      </c>
      <c r="Q88">
        <v>4.9927065380000002</v>
      </c>
      <c r="R88">
        <v>4.2982696084000001</v>
      </c>
      <c r="V88" s="3">
        <v>44317</v>
      </c>
      <c r="W88" s="13">
        <v>41</v>
      </c>
      <c r="X88" s="2">
        <v>269.19499999999999</v>
      </c>
      <c r="Y88">
        <v>41</v>
      </c>
      <c r="Z88">
        <v>41</v>
      </c>
      <c r="AA88">
        <v>269.19499999999999</v>
      </c>
      <c r="AB88">
        <v>268.91647058820001</v>
      </c>
      <c r="AC88" s="21">
        <f t="shared" si="4"/>
        <v>262.06258700000001</v>
      </c>
      <c r="AD88" s="21">
        <f t="shared" si="2"/>
        <v>264.08540862840863</v>
      </c>
      <c r="AE88" t="s">
        <v>588</v>
      </c>
    </row>
    <row r="89" spans="1:31" x14ac:dyDescent="0.25">
      <c r="A89" s="3">
        <v>44348</v>
      </c>
      <c r="B89" s="13">
        <v>42</v>
      </c>
      <c r="C89" s="2">
        <v>271.69600000000003</v>
      </c>
      <c r="D89">
        <v>66</v>
      </c>
      <c r="E89">
        <f t="shared" si="3"/>
        <v>5.3914514133213345</v>
      </c>
      <c r="F89">
        <v>42</v>
      </c>
      <c r="G89">
        <v>42</v>
      </c>
      <c r="H89">
        <v>5.3914514130000004</v>
      </c>
      <c r="I89">
        <v>4.9846359027</v>
      </c>
      <c r="J89" t="s">
        <v>524</v>
      </c>
      <c r="O89">
        <v>66</v>
      </c>
      <c r="P89">
        <v>66</v>
      </c>
      <c r="Q89">
        <v>5.3914514130000004</v>
      </c>
      <c r="R89">
        <v>4.6492953891999997</v>
      </c>
      <c r="V89" s="3">
        <v>44348</v>
      </c>
      <c r="W89" s="13">
        <v>42</v>
      </c>
      <c r="X89" s="2">
        <v>271.69600000000003</v>
      </c>
      <c r="Y89">
        <v>42</v>
      </c>
      <c r="Z89">
        <v>42</v>
      </c>
      <c r="AA89">
        <v>271.69600000000003</v>
      </c>
      <c r="AB89">
        <v>270.4465882353</v>
      </c>
      <c r="AC89" s="21">
        <f t="shared" si="4"/>
        <v>262.326099</v>
      </c>
      <c r="AD89" s="21">
        <f t="shared" si="2"/>
        <v>264.46177492877496</v>
      </c>
      <c r="AE89" t="s">
        <v>589</v>
      </c>
    </row>
    <row r="90" spans="1:31" x14ac:dyDescent="0.25">
      <c r="A90" s="3">
        <v>44378</v>
      </c>
      <c r="B90" s="13">
        <v>43</v>
      </c>
      <c r="C90" s="2">
        <v>273.00299999999999</v>
      </c>
      <c r="D90">
        <v>67</v>
      </c>
      <c r="E90">
        <f t="shared" si="3"/>
        <v>5.3654752393854084</v>
      </c>
      <c r="F90">
        <v>43</v>
      </c>
      <c r="G90">
        <v>43</v>
      </c>
      <c r="H90">
        <v>5.3654752390000002</v>
      </c>
      <c r="I90">
        <v>5.3265289064000001</v>
      </c>
      <c r="J90" t="s">
        <v>525</v>
      </c>
      <c r="O90">
        <v>67</v>
      </c>
      <c r="P90">
        <v>67</v>
      </c>
      <c r="Q90">
        <v>5.3654752390000002</v>
      </c>
      <c r="R90">
        <v>5.0003211700000003</v>
      </c>
      <c r="V90" s="3">
        <v>44378</v>
      </c>
      <c r="W90" s="13">
        <v>43</v>
      </c>
      <c r="X90" s="2">
        <v>273.00299999999999</v>
      </c>
      <c r="Y90">
        <v>43</v>
      </c>
      <c r="Z90">
        <v>43</v>
      </c>
      <c r="AA90">
        <v>273.00299999999999</v>
      </c>
      <c r="AB90">
        <v>271.97670588239998</v>
      </c>
      <c r="AC90" s="21">
        <f t="shared" si="4"/>
        <v>262.58961099999999</v>
      </c>
      <c r="AD90" s="21">
        <f t="shared" si="2"/>
        <v>264.83814122914123</v>
      </c>
      <c r="AE90" t="s">
        <v>590</v>
      </c>
    </row>
    <row r="91" spans="1:31" x14ac:dyDescent="0.25">
      <c r="A91" s="3">
        <v>44409</v>
      </c>
      <c r="B91" s="13">
        <v>44</v>
      </c>
      <c r="C91" s="2">
        <v>273.56700000000001</v>
      </c>
      <c r="D91">
        <v>68</v>
      </c>
      <c r="E91">
        <f t="shared" si="3"/>
        <v>5.2512715548749993</v>
      </c>
      <c r="F91">
        <v>44</v>
      </c>
      <c r="G91">
        <v>44</v>
      </c>
      <c r="H91">
        <v>5.2512715549999998</v>
      </c>
      <c r="I91">
        <v>5.6684219101000002</v>
      </c>
      <c r="O91">
        <v>68</v>
      </c>
      <c r="P91">
        <v>68</v>
      </c>
      <c r="Q91">
        <v>5.2512715549999998</v>
      </c>
      <c r="R91">
        <v>5.3513469509</v>
      </c>
      <c r="V91" s="3">
        <v>44409</v>
      </c>
      <c r="W91" s="13">
        <v>44</v>
      </c>
      <c r="X91" s="2">
        <v>273.56700000000001</v>
      </c>
      <c r="Y91">
        <v>44</v>
      </c>
      <c r="Z91">
        <v>44</v>
      </c>
      <c r="AA91">
        <v>273.56700000000001</v>
      </c>
      <c r="AB91">
        <v>273.50682352939998</v>
      </c>
      <c r="AC91" s="21">
        <f t="shared" si="4"/>
        <v>262.85312300000004</v>
      </c>
      <c r="AD91" s="21">
        <f t="shared" si="2"/>
        <v>265.21450752950756</v>
      </c>
      <c r="AE91" t="s">
        <v>591</v>
      </c>
    </row>
    <row r="92" spans="1:31" x14ac:dyDescent="0.25">
      <c r="A92" s="3">
        <v>44440</v>
      </c>
      <c r="B92" s="13">
        <v>45</v>
      </c>
      <c r="C92" s="2">
        <v>274.31</v>
      </c>
      <c r="D92">
        <v>69</v>
      </c>
      <c r="E92">
        <f t="shared" si="3"/>
        <v>5.3903488550791572</v>
      </c>
      <c r="F92">
        <v>45</v>
      </c>
      <c r="G92">
        <v>45</v>
      </c>
      <c r="H92">
        <v>5.3903488550000001</v>
      </c>
      <c r="I92">
        <v>6.0103149138000003</v>
      </c>
      <c r="O92">
        <v>69</v>
      </c>
      <c r="P92">
        <v>69</v>
      </c>
      <c r="Q92">
        <v>5.3903488550000001</v>
      </c>
      <c r="R92">
        <v>5.7023727316999997</v>
      </c>
      <c r="V92" s="3">
        <v>44440</v>
      </c>
      <c r="W92" s="13">
        <v>45</v>
      </c>
      <c r="X92" s="2">
        <v>274.31</v>
      </c>
      <c r="Y92">
        <v>45</v>
      </c>
      <c r="Z92">
        <v>45</v>
      </c>
      <c r="AA92">
        <v>274.31</v>
      </c>
      <c r="AB92">
        <v>275.03694117650002</v>
      </c>
      <c r="AC92" s="21">
        <f t="shared" si="4"/>
        <v>263.11663500000003</v>
      </c>
      <c r="AD92" s="21">
        <f t="shared" si="2"/>
        <v>265.59087382987383</v>
      </c>
      <c r="AE92" t="s">
        <v>592</v>
      </c>
    </row>
    <row r="93" spans="1:31" x14ac:dyDescent="0.25">
      <c r="A93" s="3">
        <v>44470</v>
      </c>
      <c r="B93" s="13">
        <v>46</v>
      </c>
      <c r="C93" s="2">
        <v>276.589</v>
      </c>
      <c r="D93">
        <v>70</v>
      </c>
      <c r="E93">
        <f t="shared" si="3"/>
        <v>6.221868903328887</v>
      </c>
      <c r="F93">
        <v>46</v>
      </c>
      <c r="G93">
        <v>46</v>
      </c>
      <c r="H93">
        <v>6.2218689029999998</v>
      </c>
      <c r="I93">
        <v>6.3522079176000004</v>
      </c>
      <c r="O93">
        <v>70</v>
      </c>
      <c r="P93">
        <v>70</v>
      </c>
      <c r="Q93">
        <v>6.2218689029999998</v>
      </c>
      <c r="R93">
        <v>6.0533985125000003</v>
      </c>
      <c r="V93" s="3">
        <v>44470</v>
      </c>
      <c r="W93" s="13">
        <v>46</v>
      </c>
      <c r="X93" s="2">
        <v>276.589</v>
      </c>
      <c r="Y93">
        <v>46</v>
      </c>
      <c r="Z93">
        <v>46</v>
      </c>
      <c r="AA93">
        <v>276.589</v>
      </c>
      <c r="AB93">
        <v>276.56705882350002</v>
      </c>
      <c r="AC93" s="21">
        <f t="shared" si="4"/>
        <v>263.38014700000002</v>
      </c>
      <c r="AD93" s="21">
        <f t="shared" si="2"/>
        <v>265.96724013024016</v>
      </c>
      <c r="AE93" t="s">
        <v>593</v>
      </c>
    </row>
    <row r="94" spans="1:31" x14ac:dyDescent="0.25">
      <c r="A94" s="3">
        <v>44501</v>
      </c>
      <c r="B94" s="13">
        <v>47</v>
      </c>
      <c r="C94" s="2">
        <v>277.94799999999998</v>
      </c>
      <c r="D94">
        <v>71</v>
      </c>
      <c r="E94">
        <f t="shared" si="3"/>
        <v>6.8090028398064764</v>
      </c>
      <c r="F94">
        <v>47</v>
      </c>
      <c r="G94">
        <v>47</v>
      </c>
      <c r="H94">
        <v>6.8090028399999998</v>
      </c>
      <c r="I94">
        <v>6.6941009212999996</v>
      </c>
      <c r="O94">
        <v>71</v>
      </c>
      <c r="P94">
        <v>71</v>
      </c>
      <c r="Q94">
        <v>6.8090028399999998</v>
      </c>
      <c r="R94">
        <v>6.4044242933</v>
      </c>
      <c r="V94" s="3">
        <v>44501</v>
      </c>
      <c r="W94" s="13">
        <v>47</v>
      </c>
      <c r="X94" s="2">
        <v>277.94799999999998</v>
      </c>
      <c r="Y94">
        <v>47</v>
      </c>
      <c r="Z94">
        <v>47</v>
      </c>
      <c r="AA94">
        <v>277.94799999999998</v>
      </c>
      <c r="AB94">
        <v>278.0971764706</v>
      </c>
      <c r="AC94" s="21">
        <f t="shared" si="4"/>
        <v>263.64365900000001</v>
      </c>
      <c r="AD94" s="21">
        <f t="shared" si="2"/>
        <v>266.34360643060643</v>
      </c>
      <c r="AE94" t="s">
        <v>594</v>
      </c>
    </row>
    <row r="95" spans="1:31" x14ac:dyDescent="0.25">
      <c r="A95" s="3">
        <v>44531</v>
      </c>
      <c r="B95" s="13">
        <v>48</v>
      </c>
      <c r="C95" s="2">
        <v>278.80200000000002</v>
      </c>
      <c r="D95">
        <v>72</v>
      </c>
      <c r="E95">
        <f t="shared" si="3"/>
        <v>7.0364028655451341</v>
      </c>
      <c r="F95">
        <v>48</v>
      </c>
      <c r="G95">
        <v>48</v>
      </c>
      <c r="H95">
        <v>7.0364028660000004</v>
      </c>
      <c r="I95">
        <v>7.0359939249999996</v>
      </c>
      <c r="O95">
        <v>72</v>
      </c>
      <c r="P95">
        <v>72</v>
      </c>
      <c r="Q95">
        <v>7.0364028660000004</v>
      </c>
      <c r="R95">
        <v>6.7554500740999996</v>
      </c>
      <c r="V95" s="3">
        <v>44531</v>
      </c>
      <c r="W95" s="13">
        <v>48</v>
      </c>
      <c r="X95" s="2">
        <v>278.80200000000002</v>
      </c>
      <c r="Y95">
        <v>48</v>
      </c>
      <c r="Z95">
        <v>48</v>
      </c>
      <c r="AA95">
        <v>278.80200000000002</v>
      </c>
      <c r="AB95">
        <v>279.6272941176</v>
      </c>
      <c r="AC95" s="21">
        <f t="shared" si="4"/>
        <v>263.90717100000001</v>
      </c>
      <c r="AD95" s="21">
        <f t="shared" si="2"/>
        <v>266.71997273097276</v>
      </c>
      <c r="AE95" t="s">
        <v>595</v>
      </c>
    </row>
    <row r="96" spans="1:31" x14ac:dyDescent="0.25">
      <c r="A96" s="3">
        <v>44562</v>
      </c>
      <c r="B96" s="13">
        <v>49</v>
      </c>
      <c r="C96" s="2">
        <v>281.14800000000002</v>
      </c>
      <c r="D96">
        <v>73</v>
      </c>
      <c r="E96">
        <f t="shared" si="3"/>
        <v>7.4798724682891145</v>
      </c>
      <c r="F96">
        <v>49</v>
      </c>
      <c r="G96">
        <v>49</v>
      </c>
      <c r="H96">
        <v>7.4798724679999999</v>
      </c>
      <c r="I96">
        <v>7.3778869286999997</v>
      </c>
      <c r="O96">
        <v>73</v>
      </c>
      <c r="P96">
        <v>73</v>
      </c>
      <c r="Q96">
        <v>7.4798724679999999</v>
      </c>
      <c r="R96">
        <v>7.1064758549000002</v>
      </c>
      <c r="V96" s="3">
        <v>44562</v>
      </c>
      <c r="W96" s="13">
        <v>49</v>
      </c>
      <c r="X96" s="2">
        <v>281.14800000000002</v>
      </c>
      <c r="Y96">
        <v>49</v>
      </c>
      <c r="Z96">
        <v>49</v>
      </c>
      <c r="AA96">
        <v>281.14800000000002</v>
      </c>
      <c r="AB96">
        <v>281.15741176469999</v>
      </c>
      <c r="AC96" s="21">
        <f t="shared" si="4"/>
        <v>264.170683</v>
      </c>
      <c r="AD96" s="21">
        <f t="shared" si="2"/>
        <v>267.09633903133903</v>
      </c>
    </row>
    <row r="97" spans="1:30" x14ac:dyDescent="0.25">
      <c r="A97" s="3">
        <v>44593</v>
      </c>
      <c r="B97" s="13">
        <v>50</v>
      </c>
      <c r="C97" s="2">
        <v>283.71600000000001</v>
      </c>
      <c r="D97">
        <v>74</v>
      </c>
      <c r="E97">
        <f t="shared" si="3"/>
        <v>7.8710638977392833</v>
      </c>
      <c r="F97">
        <v>50</v>
      </c>
      <c r="G97">
        <v>50</v>
      </c>
      <c r="H97">
        <v>7.8710638980000001</v>
      </c>
      <c r="I97">
        <v>7.7197799323999998</v>
      </c>
      <c r="O97">
        <v>74</v>
      </c>
      <c r="P97">
        <v>74</v>
      </c>
      <c r="Q97">
        <v>7.8710638980000001</v>
      </c>
      <c r="R97">
        <v>7.4575016357999999</v>
      </c>
      <c r="V97" s="3">
        <v>44593</v>
      </c>
      <c r="W97" s="13">
        <v>50</v>
      </c>
      <c r="X97" s="2">
        <v>283.71600000000001</v>
      </c>
      <c r="Y97">
        <v>50</v>
      </c>
      <c r="Z97">
        <v>50</v>
      </c>
      <c r="AA97">
        <v>283.71600000000001</v>
      </c>
      <c r="AB97">
        <v>282.68752941180003</v>
      </c>
      <c r="AC97" s="21">
        <f t="shared" si="4"/>
        <v>264.43419499999999</v>
      </c>
      <c r="AD97" s="21">
        <f t="shared" si="2"/>
        <v>267.47270533170536</v>
      </c>
    </row>
    <row r="98" spans="1:30" x14ac:dyDescent="0.25">
      <c r="A98" s="3">
        <v>44621</v>
      </c>
      <c r="B98" s="13">
        <v>51</v>
      </c>
      <c r="C98" s="2">
        <v>287.50400000000002</v>
      </c>
      <c r="D98">
        <v>75</v>
      </c>
      <c r="E98">
        <f t="shared" si="3"/>
        <v>8.542455554842439</v>
      </c>
      <c r="F98">
        <v>51</v>
      </c>
      <c r="G98">
        <v>51</v>
      </c>
      <c r="H98">
        <v>8.5424555550000001</v>
      </c>
      <c r="I98">
        <v>8.0616729361000008</v>
      </c>
      <c r="O98">
        <v>75</v>
      </c>
      <c r="P98">
        <v>75</v>
      </c>
      <c r="Q98">
        <v>8.5424555550000001</v>
      </c>
      <c r="R98">
        <v>7.8085274165999996</v>
      </c>
      <c r="V98" s="14">
        <v>44621</v>
      </c>
      <c r="W98" s="15">
        <v>51</v>
      </c>
      <c r="X98" s="8">
        <v>287.50400000000002</v>
      </c>
      <c r="Y98" s="6">
        <v>51</v>
      </c>
      <c r="Z98" s="6">
        <v>51</v>
      </c>
      <c r="AA98" s="6">
        <v>287.50400000000002</v>
      </c>
      <c r="AB98" s="6">
        <v>287.35000000000002</v>
      </c>
      <c r="AC98" s="21">
        <f t="shared" si="4"/>
        <v>264.69770700000004</v>
      </c>
      <c r="AD98" s="21">
        <f t="shared" si="2"/>
        <v>267.84907163207163</v>
      </c>
    </row>
    <row r="99" spans="1:30" x14ac:dyDescent="0.25">
      <c r="A99" s="3">
        <v>44652</v>
      </c>
      <c r="B99" s="13">
        <v>52</v>
      </c>
      <c r="C99" s="2">
        <v>289.10899999999998</v>
      </c>
      <c r="D99">
        <v>76</v>
      </c>
      <c r="E99">
        <f t="shared" si="3"/>
        <v>8.2586293408823721</v>
      </c>
      <c r="F99">
        <v>52</v>
      </c>
      <c r="G99">
        <v>52</v>
      </c>
      <c r="H99">
        <v>8.2586293410000007</v>
      </c>
      <c r="I99">
        <v>8.4035659398</v>
      </c>
      <c r="O99">
        <v>76</v>
      </c>
      <c r="P99">
        <v>76</v>
      </c>
      <c r="Q99">
        <v>8.2586293410000007</v>
      </c>
      <c r="R99">
        <v>8.1595531973999993</v>
      </c>
      <c r="V99" s="3">
        <v>44652</v>
      </c>
      <c r="W99" s="13">
        <v>52</v>
      </c>
      <c r="X99" s="2">
        <v>289.10899999999998</v>
      </c>
      <c r="Y99">
        <v>52</v>
      </c>
      <c r="Z99">
        <v>52</v>
      </c>
      <c r="AA99">
        <v>289.10899999999998</v>
      </c>
      <c r="AB99">
        <v>289.82459999999998</v>
      </c>
      <c r="AC99" s="21">
        <f t="shared" si="4"/>
        <v>264.96121900000003</v>
      </c>
      <c r="AD99" s="21">
        <f t="shared" si="2"/>
        <v>268.22543793243796</v>
      </c>
    </row>
    <row r="100" spans="1:30" x14ac:dyDescent="0.25">
      <c r="A100" s="3">
        <v>44682</v>
      </c>
      <c r="B100" s="13">
        <v>53</v>
      </c>
      <c r="C100" s="2">
        <v>292.29599999999999</v>
      </c>
      <c r="D100">
        <v>77</v>
      </c>
      <c r="E100">
        <f t="shared" si="3"/>
        <v>8.5815115436765161</v>
      </c>
      <c r="F100">
        <v>53</v>
      </c>
      <c r="G100">
        <v>53</v>
      </c>
      <c r="H100">
        <v>8.5815115439999996</v>
      </c>
      <c r="I100">
        <v>8.7454589435999992</v>
      </c>
      <c r="O100">
        <v>77</v>
      </c>
      <c r="P100">
        <v>77</v>
      </c>
      <c r="Q100">
        <v>8.5815115439999996</v>
      </c>
      <c r="R100">
        <v>8.5105789781999999</v>
      </c>
      <c r="V100" s="3">
        <v>44682</v>
      </c>
      <c r="W100" s="13">
        <v>53</v>
      </c>
      <c r="X100" s="2">
        <v>292.29599999999999</v>
      </c>
      <c r="Y100">
        <v>53</v>
      </c>
      <c r="Z100">
        <v>53</v>
      </c>
      <c r="AA100">
        <v>292.29599999999999</v>
      </c>
      <c r="AB100">
        <v>292.29919999999998</v>
      </c>
      <c r="AC100" s="21">
        <f t="shared" si="4"/>
        <v>265.22473100000002</v>
      </c>
      <c r="AD100" s="21">
        <f t="shared" si="2"/>
        <v>268.60180423280423</v>
      </c>
    </row>
    <row r="101" spans="1:30" x14ac:dyDescent="0.25">
      <c r="A101" s="3">
        <v>44713</v>
      </c>
      <c r="B101" s="13">
        <v>54</v>
      </c>
      <c r="C101" s="2">
        <v>296.31099999999998</v>
      </c>
      <c r="D101">
        <v>78</v>
      </c>
      <c r="E101">
        <f t="shared" si="3"/>
        <v>9.0597579647841524</v>
      </c>
      <c r="F101">
        <v>54</v>
      </c>
      <c r="G101">
        <v>54</v>
      </c>
      <c r="H101">
        <v>9.0597579649999993</v>
      </c>
      <c r="I101">
        <v>9.0873519473000002</v>
      </c>
      <c r="O101">
        <v>78</v>
      </c>
      <c r="P101">
        <v>78</v>
      </c>
      <c r="Q101">
        <v>9.0597579649999993</v>
      </c>
      <c r="R101">
        <v>8.8616047590000004</v>
      </c>
      <c r="V101" s="3">
        <v>44713</v>
      </c>
      <c r="W101" s="13">
        <v>54</v>
      </c>
      <c r="X101" s="2">
        <v>296.31099999999998</v>
      </c>
      <c r="Y101">
        <v>54</v>
      </c>
      <c r="Z101">
        <v>54</v>
      </c>
      <c r="AA101">
        <v>296.31099999999998</v>
      </c>
      <c r="AB101">
        <v>294.77379999999999</v>
      </c>
      <c r="AC101" s="21">
        <f t="shared" si="4"/>
        <v>265.48824300000001</v>
      </c>
      <c r="AD101" s="21">
        <f t="shared" si="2"/>
        <v>268.97817053317056</v>
      </c>
    </row>
    <row r="102" spans="1:30" x14ac:dyDescent="0.25">
      <c r="A102" s="3">
        <v>44743</v>
      </c>
      <c r="B102" s="13">
        <v>55</v>
      </c>
      <c r="C102" s="2">
        <v>296.27600000000001</v>
      </c>
      <c r="D102">
        <v>79</v>
      </c>
      <c r="E102">
        <f t="shared" si="3"/>
        <v>8.5248147456255161</v>
      </c>
      <c r="F102" s="6">
        <v>55</v>
      </c>
      <c r="G102" s="6">
        <v>55</v>
      </c>
      <c r="H102" s="6">
        <v>8.5248147460000006</v>
      </c>
      <c r="I102" s="6">
        <v>8.8591541390999993</v>
      </c>
      <c r="O102">
        <v>79</v>
      </c>
      <c r="P102">
        <v>79</v>
      </c>
      <c r="Q102">
        <v>8.5248147460000006</v>
      </c>
      <c r="R102">
        <v>9.2126305397999992</v>
      </c>
      <c r="V102" s="3">
        <v>44743</v>
      </c>
      <c r="W102" s="13">
        <v>55</v>
      </c>
      <c r="X102" s="2">
        <v>296.27600000000001</v>
      </c>
      <c r="Y102">
        <v>55</v>
      </c>
      <c r="Z102">
        <v>55</v>
      </c>
      <c r="AA102">
        <v>296.27600000000001</v>
      </c>
      <c r="AB102">
        <v>297.2484</v>
      </c>
      <c r="AC102" s="21">
        <f t="shared" si="4"/>
        <v>265.751755</v>
      </c>
      <c r="AD102" s="21">
        <f t="shared" si="2"/>
        <v>269.35453683353683</v>
      </c>
    </row>
    <row r="103" spans="1:30" x14ac:dyDescent="0.25">
      <c r="A103" s="3">
        <v>44774</v>
      </c>
      <c r="B103" s="13">
        <v>56</v>
      </c>
      <c r="C103" s="2">
        <v>296.17099999999999</v>
      </c>
      <c r="D103">
        <v>80</v>
      </c>
      <c r="E103">
        <f t="shared" si="3"/>
        <v>8.2626925031162344</v>
      </c>
      <c r="F103">
        <v>56</v>
      </c>
      <c r="G103">
        <v>56</v>
      </c>
      <c r="H103">
        <v>8.2626925030000002</v>
      </c>
      <c r="I103">
        <v>8.4092868056000007</v>
      </c>
      <c r="O103">
        <v>80</v>
      </c>
      <c r="P103">
        <v>80</v>
      </c>
      <c r="Q103">
        <v>8.2626925030000002</v>
      </c>
      <c r="R103">
        <v>8.5430225628999992</v>
      </c>
      <c r="V103" s="14">
        <v>44774</v>
      </c>
      <c r="W103" s="15">
        <v>56</v>
      </c>
      <c r="X103" s="8">
        <v>296.17099999999999</v>
      </c>
      <c r="Y103" s="6">
        <v>56</v>
      </c>
      <c r="Z103" s="6">
        <v>56</v>
      </c>
      <c r="AA103" s="6">
        <v>296.17099999999999</v>
      </c>
      <c r="AB103" s="6">
        <v>295.87845098039998</v>
      </c>
      <c r="AC103" s="21">
        <f t="shared" si="4"/>
        <v>266.01526699999999</v>
      </c>
      <c r="AD103" s="21">
        <f t="shared" si="2"/>
        <v>269.73090313390315</v>
      </c>
    </row>
    <row r="104" spans="1:30" x14ac:dyDescent="0.25">
      <c r="A104" s="3">
        <v>44805</v>
      </c>
      <c r="B104" s="13">
        <v>57</v>
      </c>
      <c r="C104" s="2">
        <v>296.80799999999999</v>
      </c>
      <c r="D104">
        <v>81</v>
      </c>
      <c r="E104">
        <f t="shared" si="3"/>
        <v>8.2016696438336165</v>
      </c>
      <c r="F104">
        <v>57</v>
      </c>
      <c r="G104">
        <v>57</v>
      </c>
      <c r="H104">
        <v>8.2016696440000008</v>
      </c>
      <c r="I104">
        <v>7.9594194720999996</v>
      </c>
      <c r="O104">
        <v>81</v>
      </c>
      <c r="P104">
        <v>81</v>
      </c>
      <c r="Q104">
        <v>8.2016696440000008</v>
      </c>
      <c r="R104">
        <v>8.0708659365000006</v>
      </c>
      <c r="V104" s="3">
        <v>44805</v>
      </c>
      <c r="W104" s="13">
        <v>57</v>
      </c>
      <c r="X104" s="2">
        <v>296.80799999999999</v>
      </c>
      <c r="Y104">
        <v>57</v>
      </c>
      <c r="Z104">
        <v>57</v>
      </c>
      <c r="AA104">
        <v>296.80799999999999</v>
      </c>
      <c r="AB104">
        <v>296.70186519610002</v>
      </c>
      <c r="AC104" s="21">
        <f t="shared" si="4"/>
        <v>266.27877900000004</v>
      </c>
      <c r="AD104" s="21">
        <f t="shared" si="2"/>
        <v>270.10726943426943</v>
      </c>
    </row>
    <row r="105" spans="1:30" x14ac:dyDescent="0.25">
      <c r="A105" s="3">
        <v>44835</v>
      </c>
      <c r="B105" s="13">
        <v>58</v>
      </c>
      <c r="C105" s="2">
        <v>298.012</v>
      </c>
      <c r="D105">
        <v>82</v>
      </c>
      <c r="E105">
        <f t="shared" si="3"/>
        <v>7.7454273308049135</v>
      </c>
      <c r="F105">
        <v>58</v>
      </c>
      <c r="G105">
        <v>58</v>
      </c>
      <c r="H105">
        <v>7.7454273310000001</v>
      </c>
      <c r="I105">
        <v>7.5095521387000002</v>
      </c>
      <c r="O105">
        <v>82</v>
      </c>
      <c r="P105">
        <v>82</v>
      </c>
      <c r="Q105">
        <v>7.7454273310000001</v>
      </c>
      <c r="R105">
        <v>7.5987093102000003</v>
      </c>
      <c r="V105" s="3">
        <v>44835</v>
      </c>
      <c r="W105" s="13">
        <v>58</v>
      </c>
      <c r="X105" s="2">
        <v>298.012</v>
      </c>
      <c r="Y105">
        <v>58</v>
      </c>
      <c r="Z105">
        <v>58</v>
      </c>
      <c r="AA105">
        <v>298.012</v>
      </c>
      <c r="AB105">
        <v>297.5252794118</v>
      </c>
      <c r="AC105" s="21">
        <f t="shared" si="4"/>
        <v>266.54229100000003</v>
      </c>
      <c r="AD105" s="21">
        <f t="shared" si="2"/>
        <v>270.48363573463575</v>
      </c>
    </row>
    <row r="106" spans="1:30" x14ac:dyDescent="0.25">
      <c r="A106" s="3">
        <v>44866</v>
      </c>
      <c r="B106" s="13">
        <v>59</v>
      </c>
      <c r="C106" s="2">
        <v>297.71100000000001</v>
      </c>
      <c r="D106">
        <v>83</v>
      </c>
      <c r="E106">
        <f t="shared" si="3"/>
        <v>7.110322794191732</v>
      </c>
      <c r="F106">
        <v>59</v>
      </c>
      <c r="G106">
        <v>59</v>
      </c>
      <c r="H106">
        <v>7.110322794</v>
      </c>
      <c r="I106">
        <v>7.0596848051999999</v>
      </c>
      <c r="O106">
        <v>83</v>
      </c>
      <c r="P106">
        <v>83</v>
      </c>
      <c r="Q106">
        <v>7.110322794</v>
      </c>
      <c r="R106">
        <v>7.1265526838</v>
      </c>
      <c r="V106" s="3">
        <v>44866</v>
      </c>
      <c r="W106" s="13">
        <v>59</v>
      </c>
      <c r="X106" s="2">
        <v>297.71100000000001</v>
      </c>
      <c r="Y106">
        <v>59</v>
      </c>
      <c r="Z106">
        <v>59</v>
      </c>
      <c r="AA106">
        <v>297.71100000000001</v>
      </c>
      <c r="AB106">
        <v>298.34869362749998</v>
      </c>
      <c r="AC106" s="21">
        <f t="shared" si="4"/>
        <v>266.80580300000003</v>
      </c>
      <c r="AD106" s="21">
        <f t="shared" si="2"/>
        <v>270.86000203500203</v>
      </c>
    </row>
    <row r="107" spans="1:30" x14ac:dyDescent="0.25">
      <c r="A107" s="3">
        <v>44896</v>
      </c>
      <c r="B107" s="13">
        <v>60</v>
      </c>
      <c r="C107" s="2">
        <v>296.79700000000003</v>
      </c>
      <c r="D107">
        <v>84</v>
      </c>
      <c r="E107">
        <f t="shared" si="3"/>
        <v>6.4544013314108231</v>
      </c>
      <c r="F107">
        <v>60</v>
      </c>
      <c r="G107">
        <v>60</v>
      </c>
      <c r="H107">
        <v>6.4544013309999997</v>
      </c>
      <c r="I107">
        <v>6.6098174716999996</v>
      </c>
      <c r="O107">
        <v>84</v>
      </c>
      <c r="P107">
        <v>84</v>
      </c>
      <c r="Q107">
        <v>6.4544013309999997</v>
      </c>
      <c r="R107">
        <v>6.6543960574999996</v>
      </c>
      <c r="V107" s="3">
        <v>44896</v>
      </c>
      <c r="W107" s="13">
        <v>60</v>
      </c>
      <c r="X107" s="2">
        <v>296.79700000000003</v>
      </c>
      <c r="Y107">
        <v>60</v>
      </c>
      <c r="Z107">
        <v>60</v>
      </c>
      <c r="AA107">
        <v>296.79700000000003</v>
      </c>
      <c r="AB107">
        <v>299.17210784309998</v>
      </c>
      <c r="AC107" s="21">
        <f t="shared" si="4"/>
        <v>267.06931500000002</v>
      </c>
      <c r="AD107" s="21">
        <f t="shared" si="2"/>
        <v>271.23636833536835</v>
      </c>
    </row>
    <row r="108" spans="1:30" x14ac:dyDescent="0.25">
      <c r="A108" s="3">
        <v>44927</v>
      </c>
      <c r="B108" s="13">
        <v>61</v>
      </c>
      <c r="C108" s="2">
        <v>299.17</v>
      </c>
      <c r="D108">
        <v>85</v>
      </c>
      <c r="E108">
        <f t="shared" si="3"/>
        <v>6.4101469688562576</v>
      </c>
      <c r="F108">
        <v>61</v>
      </c>
      <c r="G108">
        <v>61</v>
      </c>
      <c r="H108">
        <v>6.4101469690000004</v>
      </c>
      <c r="I108">
        <v>6.1599501383000002</v>
      </c>
      <c r="O108">
        <v>85</v>
      </c>
      <c r="P108">
        <v>85</v>
      </c>
      <c r="Q108">
        <v>6.4101469690000004</v>
      </c>
      <c r="R108">
        <v>6.1822394311000002</v>
      </c>
      <c r="V108" s="3">
        <v>44927</v>
      </c>
      <c r="W108" s="13">
        <v>61</v>
      </c>
      <c r="X108" s="2">
        <v>299.17</v>
      </c>
      <c r="Y108">
        <v>61</v>
      </c>
      <c r="Z108">
        <v>61</v>
      </c>
      <c r="AA108">
        <v>299.17</v>
      </c>
      <c r="AB108">
        <v>299.99552205880002</v>
      </c>
      <c r="AC108" s="21">
        <f t="shared" si="4"/>
        <v>267.33282700000001</v>
      </c>
      <c r="AD108" s="21">
        <f t="shared" si="2"/>
        <v>271.61273463573463</v>
      </c>
    </row>
    <row r="109" spans="1:30" x14ac:dyDescent="0.25">
      <c r="A109" s="3">
        <v>44958</v>
      </c>
      <c r="B109" s="13">
        <v>62</v>
      </c>
      <c r="C109" s="2">
        <v>300.83999999999997</v>
      </c>
      <c r="D109">
        <v>86</v>
      </c>
      <c r="E109">
        <f t="shared" si="3"/>
        <v>6.0356130778665875</v>
      </c>
      <c r="F109">
        <v>62</v>
      </c>
      <c r="G109">
        <v>62</v>
      </c>
      <c r="H109">
        <v>6.0356130779999999</v>
      </c>
      <c r="I109">
        <v>5.7100828047999999</v>
      </c>
      <c r="O109">
        <v>86</v>
      </c>
      <c r="P109">
        <v>86</v>
      </c>
      <c r="Q109">
        <v>6.0356130779999999</v>
      </c>
      <c r="R109">
        <v>5.7100828047999999</v>
      </c>
      <c r="V109" s="3">
        <v>44958</v>
      </c>
      <c r="W109" s="13">
        <v>62</v>
      </c>
      <c r="X109" s="2">
        <v>300.83999999999997</v>
      </c>
      <c r="Y109">
        <v>62</v>
      </c>
      <c r="Z109">
        <v>62</v>
      </c>
      <c r="AA109">
        <v>300.83999999999997</v>
      </c>
      <c r="AB109">
        <v>300.8189362745</v>
      </c>
      <c r="AC109" s="21">
        <f t="shared" si="4"/>
        <v>267.596339</v>
      </c>
      <c r="AD109" s="21">
        <f t="shared" si="2"/>
        <v>271.98910093610095</v>
      </c>
    </row>
    <row r="110" spans="1:30" x14ac:dyDescent="0.25">
      <c r="A110" s="3">
        <v>44986</v>
      </c>
      <c r="B110" s="13">
        <v>63</v>
      </c>
      <c r="C110" s="2">
        <v>301.83600000000001</v>
      </c>
      <c r="D110">
        <v>87</v>
      </c>
      <c r="E110">
        <f t="shared" si="3"/>
        <v>4.9849741220991683</v>
      </c>
      <c r="F110">
        <v>63</v>
      </c>
      <c r="G110">
        <v>63</v>
      </c>
      <c r="H110">
        <v>4.9849741219999997</v>
      </c>
      <c r="I110">
        <v>5.2602154712999996</v>
      </c>
      <c r="O110">
        <v>87</v>
      </c>
      <c r="P110">
        <v>87</v>
      </c>
      <c r="Q110">
        <v>4.9849741219999997</v>
      </c>
      <c r="R110">
        <v>5.2379261784000004</v>
      </c>
      <c r="V110" s="3">
        <v>44986</v>
      </c>
      <c r="W110" s="13">
        <v>63</v>
      </c>
      <c r="X110" s="2">
        <v>301.83600000000001</v>
      </c>
      <c r="Y110">
        <v>63</v>
      </c>
      <c r="Z110">
        <v>63</v>
      </c>
      <c r="AA110">
        <v>301.83600000000001</v>
      </c>
      <c r="AB110">
        <v>301.64235049019999</v>
      </c>
      <c r="AC110" s="21">
        <f t="shared" si="4"/>
        <v>267.85985099999999</v>
      </c>
      <c r="AD110" s="21">
        <f t="shared" si="2"/>
        <v>272.36546723646723</v>
      </c>
    </row>
    <row r="111" spans="1:30" x14ac:dyDescent="0.25">
      <c r="A111" s="3">
        <v>45017</v>
      </c>
      <c r="B111" s="13">
        <v>64</v>
      </c>
      <c r="C111" s="2">
        <v>303.363</v>
      </c>
      <c r="D111">
        <v>88</v>
      </c>
      <c r="E111">
        <f t="shared" si="3"/>
        <v>4.9303203981889254</v>
      </c>
      <c r="F111">
        <v>64</v>
      </c>
      <c r="G111">
        <v>64</v>
      </c>
      <c r="H111">
        <v>4.9303203980000001</v>
      </c>
      <c r="I111">
        <v>4.8103481378000001</v>
      </c>
      <c r="O111">
        <v>88</v>
      </c>
      <c r="P111">
        <v>88</v>
      </c>
      <c r="Q111">
        <v>4.9303203980000001</v>
      </c>
      <c r="R111">
        <v>4.7657695521000001</v>
      </c>
      <c r="V111" s="3">
        <v>45017</v>
      </c>
      <c r="W111" s="13">
        <v>64</v>
      </c>
      <c r="X111" s="2">
        <v>303.363</v>
      </c>
      <c r="Y111">
        <v>64</v>
      </c>
      <c r="Z111">
        <v>64</v>
      </c>
      <c r="AA111">
        <v>303.363</v>
      </c>
      <c r="AB111">
        <v>302.46576470590003</v>
      </c>
      <c r="AC111" s="21">
        <f t="shared" si="4"/>
        <v>268.12336300000004</v>
      </c>
      <c r="AD111" s="21">
        <f t="shared" si="2"/>
        <v>272.74183353683355</v>
      </c>
    </row>
    <row r="112" spans="1:30" x14ac:dyDescent="0.25">
      <c r="A112" s="3">
        <v>45047</v>
      </c>
      <c r="B112" s="13">
        <v>65</v>
      </c>
      <c r="C112" s="2">
        <v>304.12700000000001</v>
      </c>
      <c r="D112">
        <v>89</v>
      </c>
      <c r="E112">
        <f t="shared" si="3"/>
        <v>4.0476092727919699</v>
      </c>
      <c r="F112">
        <v>65</v>
      </c>
      <c r="G112">
        <v>65</v>
      </c>
      <c r="H112">
        <v>4.047609273</v>
      </c>
      <c r="I112">
        <v>4.3604808043999999</v>
      </c>
      <c r="O112">
        <v>89</v>
      </c>
      <c r="P112">
        <v>89</v>
      </c>
      <c r="Q112">
        <v>4.047609273</v>
      </c>
      <c r="R112">
        <v>4.2936129256999997</v>
      </c>
      <c r="V112" s="3">
        <v>45047</v>
      </c>
      <c r="W112" s="13">
        <v>65</v>
      </c>
      <c r="X112" s="2">
        <v>304.12700000000001</v>
      </c>
      <c r="Y112">
        <v>65</v>
      </c>
      <c r="Z112">
        <v>65</v>
      </c>
      <c r="AA112">
        <v>304.12700000000001</v>
      </c>
      <c r="AB112">
        <v>303.28917892160001</v>
      </c>
      <c r="AC112" s="21">
        <f t="shared" si="4"/>
        <v>268.38687500000003</v>
      </c>
      <c r="AD112" s="21">
        <f t="shared" si="2"/>
        <v>273.11819983719988</v>
      </c>
    </row>
    <row r="113" spans="1:33" x14ac:dyDescent="0.25">
      <c r="A113" s="3">
        <v>45078</v>
      </c>
      <c r="B113" s="13">
        <v>66</v>
      </c>
      <c r="C113" s="2">
        <v>305.10899999999998</v>
      </c>
      <c r="D113">
        <v>90</v>
      </c>
      <c r="E113">
        <f t="shared" si="3"/>
        <v>2.9691776545588935</v>
      </c>
      <c r="F113" s="6">
        <v>66</v>
      </c>
      <c r="G113" s="6">
        <v>66</v>
      </c>
      <c r="H113" s="6">
        <v>2.9691776550000002</v>
      </c>
      <c r="I113" s="6">
        <v>3.2513456981000002</v>
      </c>
      <c r="O113">
        <v>90</v>
      </c>
      <c r="P113">
        <v>90</v>
      </c>
      <c r="Q113">
        <v>2.9691776550000002</v>
      </c>
      <c r="R113">
        <v>3.2513456981000002</v>
      </c>
      <c r="V113" s="3">
        <v>45078</v>
      </c>
      <c r="W113" s="13">
        <v>66</v>
      </c>
      <c r="X113" s="2">
        <v>305.10899999999998</v>
      </c>
      <c r="Y113">
        <v>66</v>
      </c>
      <c r="Z113">
        <v>66</v>
      </c>
      <c r="AA113">
        <v>305.10899999999998</v>
      </c>
      <c r="AB113">
        <v>304.1125931373</v>
      </c>
      <c r="AC113" s="21">
        <f t="shared" si="4"/>
        <v>268.65038700000002</v>
      </c>
      <c r="AD113" s="21">
        <f t="shared" ref="AD113:AD119" si="5">$AE$44+$AD$44*Y113</f>
        <v>273.49456613756615</v>
      </c>
    </row>
    <row r="114" spans="1:33" x14ac:dyDescent="0.25">
      <c r="A114" s="3">
        <v>45108</v>
      </c>
      <c r="B114" s="13">
        <v>67</v>
      </c>
      <c r="C114" s="2">
        <v>305.69099999999997</v>
      </c>
      <c r="D114">
        <v>91</v>
      </c>
      <c r="E114">
        <f t="shared" si="3"/>
        <v>3.1777801779421768</v>
      </c>
      <c r="F114">
        <v>67</v>
      </c>
      <c r="G114">
        <v>67</v>
      </c>
      <c r="H114">
        <v>3.1777801779999999</v>
      </c>
      <c r="I114">
        <v>3.2743403001</v>
      </c>
      <c r="O114">
        <v>91</v>
      </c>
      <c r="P114">
        <v>91</v>
      </c>
      <c r="Q114">
        <v>3.1777801779999999</v>
      </c>
      <c r="R114">
        <v>3.2743403001</v>
      </c>
      <c r="V114" s="3">
        <v>45108</v>
      </c>
      <c r="W114" s="13">
        <v>67</v>
      </c>
      <c r="X114" s="2">
        <v>305.69099999999997</v>
      </c>
      <c r="Y114">
        <v>67</v>
      </c>
      <c r="Z114">
        <v>67</v>
      </c>
      <c r="AA114">
        <v>305.69099999999997</v>
      </c>
      <c r="AB114">
        <v>304.93600735289999</v>
      </c>
      <c r="AC114" s="21">
        <f t="shared" si="4"/>
        <v>268.91389900000001</v>
      </c>
      <c r="AD114" s="21">
        <f t="shared" si="5"/>
        <v>273.87093243793248</v>
      </c>
    </row>
    <row r="115" spans="1:33" x14ac:dyDescent="0.25">
      <c r="A115" s="3">
        <v>45139</v>
      </c>
      <c r="B115" s="13">
        <v>68</v>
      </c>
      <c r="C115" s="2">
        <v>307.02600000000001</v>
      </c>
      <c r="D115">
        <v>92</v>
      </c>
      <c r="E115">
        <f t="shared" si="3"/>
        <v>3.665112384399559</v>
      </c>
      <c r="F115">
        <v>68</v>
      </c>
      <c r="G115">
        <v>68</v>
      </c>
      <c r="H115">
        <v>3.6651123839999999</v>
      </c>
      <c r="I115">
        <v>3.2973349021999998</v>
      </c>
      <c r="O115">
        <v>92</v>
      </c>
      <c r="P115">
        <v>92</v>
      </c>
      <c r="Q115">
        <v>3.6651123839999999</v>
      </c>
      <c r="R115">
        <v>3.2973349021999998</v>
      </c>
      <c r="V115" s="3">
        <v>45139</v>
      </c>
      <c r="W115" s="13">
        <v>68</v>
      </c>
      <c r="X115" s="2">
        <v>307.02600000000001</v>
      </c>
      <c r="Y115">
        <v>68</v>
      </c>
      <c r="Z115">
        <v>68</v>
      </c>
      <c r="AA115">
        <v>307.02600000000001</v>
      </c>
      <c r="AB115">
        <v>305.75942156859998</v>
      </c>
      <c r="AC115" s="21">
        <f t="shared" si="4"/>
        <v>269.17741100000001</v>
      </c>
      <c r="AD115" s="21">
        <f t="shared" si="5"/>
        <v>274.24729873829875</v>
      </c>
    </row>
    <row r="116" spans="1:33" x14ac:dyDescent="0.25">
      <c r="A116" s="3">
        <v>45170</v>
      </c>
      <c r="B116" s="13">
        <v>69</v>
      </c>
      <c r="C116" s="2">
        <v>307.78899999999999</v>
      </c>
      <c r="D116">
        <v>93</v>
      </c>
      <c r="E116">
        <f t="shared" si="3"/>
        <v>3.6996981213444364</v>
      </c>
      <c r="F116">
        <v>69</v>
      </c>
      <c r="G116">
        <v>69</v>
      </c>
      <c r="H116">
        <v>3.699698121</v>
      </c>
      <c r="I116">
        <v>3.3203295043000001</v>
      </c>
      <c r="O116">
        <v>93</v>
      </c>
      <c r="P116">
        <v>93</v>
      </c>
      <c r="Q116">
        <v>3.699698121</v>
      </c>
      <c r="R116">
        <v>3.3203295043000001</v>
      </c>
      <c r="V116" s="3">
        <v>45170</v>
      </c>
      <c r="W116" s="13">
        <v>69</v>
      </c>
      <c r="X116" s="2">
        <v>307.78899999999999</v>
      </c>
      <c r="Y116">
        <v>69</v>
      </c>
      <c r="Z116">
        <v>69</v>
      </c>
      <c r="AA116">
        <v>307.78899999999999</v>
      </c>
      <c r="AB116">
        <v>306.58283578430002</v>
      </c>
      <c r="AC116" s="21">
        <f t="shared" si="4"/>
        <v>269.440923</v>
      </c>
      <c r="AD116" s="21">
        <f t="shared" si="5"/>
        <v>274.62366503866508</v>
      </c>
    </row>
    <row r="117" spans="1:33" x14ac:dyDescent="0.25">
      <c r="A117" s="3">
        <v>45200</v>
      </c>
      <c r="B117" s="13">
        <v>70</v>
      </c>
      <c r="C117" s="2">
        <v>307.67099999999999</v>
      </c>
      <c r="D117">
        <v>94</v>
      </c>
      <c r="E117">
        <f t="shared" si="3"/>
        <v>3.2411446518932094</v>
      </c>
      <c r="F117">
        <v>70</v>
      </c>
      <c r="G117">
        <v>70</v>
      </c>
      <c r="H117">
        <v>3.241144652</v>
      </c>
      <c r="I117">
        <v>3.3433241063999999</v>
      </c>
      <c r="J117">
        <f>RSQ($H$113:H117,$G$113:G117)</f>
        <v>0.27836095714440467</v>
      </c>
      <c r="O117">
        <v>94</v>
      </c>
      <c r="P117">
        <v>94</v>
      </c>
      <c r="Q117">
        <v>3.241144652</v>
      </c>
      <c r="R117">
        <v>3.3433241063999999</v>
      </c>
      <c r="V117" s="3">
        <v>45200</v>
      </c>
      <c r="W117" s="13">
        <v>70</v>
      </c>
      <c r="X117" s="2">
        <v>307.67099999999999</v>
      </c>
      <c r="Y117">
        <v>70</v>
      </c>
      <c r="Z117">
        <v>70</v>
      </c>
      <c r="AA117">
        <v>307.67099999999999</v>
      </c>
      <c r="AB117">
        <v>307.40625</v>
      </c>
      <c r="AC117" s="21">
        <f t="shared" si="4"/>
        <v>269.70443499999999</v>
      </c>
      <c r="AD117" s="21">
        <f t="shared" si="5"/>
        <v>275.00003133903135</v>
      </c>
    </row>
    <row r="118" spans="1:33" x14ac:dyDescent="0.25">
      <c r="A118" s="3">
        <v>45231</v>
      </c>
      <c r="B118" s="13">
        <v>71</v>
      </c>
      <c r="C118" s="2">
        <v>307.05099999999999</v>
      </c>
      <c r="D118">
        <v>95</v>
      </c>
      <c r="E118">
        <f t="shared" si="3"/>
        <v>3.1372707088417875</v>
      </c>
      <c r="F118">
        <v>71</v>
      </c>
      <c r="G118">
        <v>71</v>
      </c>
      <c r="H118">
        <v>3.137270709</v>
      </c>
      <c r="I118">
        <v>3.3663187084000001</v>
      </c>
      <c r="J118">
        <f>RSQ($H$113:H118,$G$113:G118)</f>
        <v>3.6336997659042754E-2</v>
      </c>
      <c r="O118">
        <v>95</v>
      </c>
      <c r="P118">
        <v>95</v>
      </c>
      <c r="Q118">
        <v>3.137270709</v>
      </c>
      <c r="R118">
        <v>3.3663187084000001</v>
      </c>
      <c r="V118" s="3">
        <v>45231</v>
      </c>
      <c r="W118" s="13">
        <v>71</v>
      </c>
      <c r="X118" s="2">
        <v>307.05099999999999</v>
      </c>
      <c r="Y118">
        <v>71</v>
      </c>
      <c r="Z118">
        <v>71</v>
      </c>
      <c r="AA118">
        <v>307.05099999999999</v>
      </c>
      <c r="AB118">
        <v>308.22966421569998</v>
      </c>
      <c r="AC118" s="21">
        <f t="shared" si="4"/>
        <v>269.96794700000004</v>
      </c>
      <c r="AD118" s="21">
        <f t="shared" si="5"/>
        <v>275.37639763939768</v>
      </c>
    </row>
    <row r="119" spans="1:33" x14ac:dyDescent="0.25">
      <c r="A119" s="3">
        <v>45261</v>
      </c>
      <c r="B119" s="13">
        <v>72</v>
      </c>
      <c r="C119" s="2">
        <v>306.74599999999998</v>
      </c>
      <c r="D119">
        <v>96</v>
      </c>
      <c r="E119">
        <f t="shared" si="3"/>
        <v>3.3521228314302216</v>
      </c>
      <c r="F119">
        <v>72</v>
      </c>
      <c r="G119">
        <v>72</v>
      </c>
      <c r="H119">
        <v>3.352122831</v>
      </c>
      <c r="I119">
        <v>3.3893133105</v>
      </c>
      <c r="J119">
        <f>RSQ($H$113:H119,$G$113:G119)</f>
        <v>3.310496877770016E-2</v>
      </c>
      <c r="O119">
        <v>96</v>
      </c>
      <c r="P119">
        <v>96</v>
      </c>
      <c r="Q119">
        <v>3.352122831</v>
      </c>
      <c r="R119">
        <v>3.3893133105</v>
      </c>
      <c r="V119" s="3">
        <v>45261</v>
      </c>
      <c r="W119" s="13">
        <v>72</v>
      </c>
      <c r="X119" s="2">
        <v>306.74599999999998</v>
      </c>
      <c r="Y119">
        <v>72</v>
      </c>
      <c r="Z119">
        <v>72</v>
      </c>
      <c r="AA119">
        <v>306.74599999999998</v>
      </c>
      <c r="AB119">
        <v>309.05307843140002</v>
      </c>
      <c r="AC119" s="21">
        <f t="shared" si="4"/>
        <v>270.23145900000003</v>
      </c>
      <c r="AD119" s="21">
        <f t="shared" si="5"/>
        <v>275.75276393976395</v>
      </c>
      <c r="AE119">
        <f>AC119-AA119</f>
        <v>-36.514540999999952</v>
      </c>
      <c r="AF119">
        <f>AA119-AD119</f>
        <v>30.993236060236029</v>
      </c>
      <c r="AG119">
        <f>AE119+AF119</f>
        <v>-5.5213049397639224</v>
      </c>
    </row>
  </sheetData>
  <phoneticPr fontId="2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FFAA-1063-4BE0-A30F-4A332193C779}">
  <dimension ref="A1:U118"/>
  <sheetViews>
    <sheetView topLeftCell="A10" zoomScale="63" zoomScaleNormal="63" workbookViewId="0">
      <selection activeCell="S86" sqref="S86"/>
    </sheetView>
  </sheetViews>
  <sheetFormatPr defaultRowHeight="13.2" x14ac:dyDescent="0.25"/>
  <cols>
    <col min="1" max="1" width="12.332031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18" x14ac:dyDescent="0.25">
      <c r="A17" s="1">
        <v>42156</v>
      </c>
      <c r="B17" s="2">
        <v>238.63800000000001</v>
      </c>
    </row>
    <row r="18" spans="1:18" x14ac:dyDescent="0.25">
      <c r="A18" s="1">
        <v>42186</v>
      </c>
      <c r="B18" s="2">
        <v>238.654</v>
      </c>
    </row>
    <row r="19" spans="1:18" x14ac:dyDescent="0.25">
      <c r="A19" s="1">
        <v>42217</v>
      </c>
      <c r="B19" s="2">
        <v>238.316</v>
      </c>
    </row>
    <row r="20" spans="1:18" x14ac:dyDescent="0.25">
      <c r="A20" s="1">
        <v>42248</v>
      </c>
      <c r="B20" s="2">
        <v>237.94499999999999</v>
      </c>
    </row>
    <row r="21" spans="1:18" x14ac:dyDescent="0.25">
      <c r="A21" s="1">
        <v>42278</v>
      </c>
      <c r="B21" s="2">
        <v>237.83799999999999</v>
      </c>
    </row>
    <row r="22" spans="1:18" x14ac:dyDescent="0.25">
      <c r="A22" s="1">
        <v>42309</v>
      </c>
      <c r="B22" s="2">
        <v>237.33600000000001</v>
      </c>
    </row>
    <row r="23" spans="1:18" x14ac:dyDescent="0.25">
      <c r="A23" s="1">
        <v>42339</v>
      </c>
      <c r="B23" s="2">
        <v>236.52500000000001</v>
      </c>
    </row>
    <row r="24" spans="1:18" ht="13.8" x14ac:dyDescent="0.25">
      <c r="A24" s="1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0.71164176209999996</v>
      </c>
      <c r="I24" t="s">
        <v>313</v>
      </c>
      <c r="N24">
        <v>1</v>
      </c>
      <c r="O24">
        <v>1</v>
      </c>
      <c r="P24">
        <v>1.3730868140000001</v>
      </c>
      <c r="Q24">
        <v>1.1509081140999999</v>
      </c>
      <c r="R24" t="s">
        <v>313</v>
      </c>
    </row>
    <row r="25" spans="1:18" x14ac:dyDescent="0.25">
      <c r="A25" s="1">
        <v>42401</v>
      </c>
      <c r="B25" s="2">
        <v>237.11099999999999</v>
      </c>
      <c r="C25">
        <v>2</v>
      </c>
      <c r="D25">
        <f>100*(B25-B13)/B13</f>
        <v>1.0177997801654646</v>
      </c>
      <c r="E25">
        <v>2</v>
      </c>
      <c r="F25">
        <v>2</v>
      </c>
      <c r="G25">
        <v>1.01779978</v>
      </c>
      <c r="H25">
        <v>0.82475976719999999</v>
      </c>
      <c r="I25" t="s">
        <v>512</v>
      </c>
      <c r="N25">
        <v>2</v>
      </c>
      <c r="O25">
        <v>2</v>
      </c>
      <c r="P25">
        <v>1.01779978</v>
      </c>
      <c r="Q25">
        <v>1.1176199263</v>
      </c>
      <c r="R25" t="s">
        <v>512</v>
      </c>
    </row>
    <row r="26" spans="1:18" x14ac:dyDescent="0.25">
      <c r="A26" s="1">
        <v>42430</v>
      </c>
      <c r="B26" s="2">
        <v>238.13200000000001</v>
      </c>
      <c r="C26">
        <v>3</v>
      </c>
      <c r="D26">
        <f>100*(B26-B14)/B14</f>
        <v>0.85253622114273109</v>
      </c>
      <c r="E26">
        <v>3</v>
      </c>
      <c r="F26">
        <v>3</v>
      </c>
      <c r="G26">
        <v>0.85253622100000004</v>
      </c>
      <c r="H26">
        <v>0.93787777240000003</v>
      </c>
      <c r="I26" t="s">
        <v>315</v>
      </c>
      <c r="N26">
        <v>3</v>
      </c>
      <c r="O26">
        <v>3</v>
      </c>
      <c r="P26">
        <v>0.85253622100000004</v>
      </c>
      <c r="Q26">
        <v>1.0843317386</v>
      </c>
      <c r="R26" t="s">
        <v>315</v>
      </c>
    </row>
    <row r="27" spans="1:18" x14ac:dyDescent="0.25">
      <c r="A27" s="1">
        <v>42461</v>
      </c>
      <c r="B27" s="2">
        <v>239.261</v>
      </c>
      <c r="C27">
        <v>4</v>
      </c>
      <c r="D27">
        <f t="shared" ref="D27:D90" si="0">100*(B27-B15)/B15</f>
        <v>1.125110418894419</v>
      </c>
      <c r="E27">
        <v>4</v>
      </c>
      <c r="F27">
        <v>4</v>
      </c>
      <c r="G27">
        <v>1.1251104190000001</v>
      </c>
      <c r="H27">
        <v>1.0509957775000001</v>
      </c>
      <c r="I27" t="s">
        <v>316</v>
      </c>
      <c r="N27">
        <v>4</v>
      </c>
      <c r="O27">
        <v>4</v>
      </c>
      <c r="P27">
        <v>1.1251104190000001</v>
      </c>
      <c r="Q27">
        <v>1.0510435509</v>
      </c>
      <c r="R27" t="s">
        <v>316</v>
      </c>
    </row>
    <row r="28" spans="1:18" x14ac:dyDescent="0.25">
      <c r="A28" s="1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1.1641137827000001</v>
      </c>
      <c r="I28" t="s">
        <v>317</v>
      </c>
      <c r="N28">
        <v>5</v>
      </c>
      <c r="O28">
        <v>5</v>
      </c>
      <c r="P28">
        <v>1.0193225539999999</v>
      </c>
      <c r="Q28">
        <v>1.0177553631</v>
      </c>
      <c r="R28" t="s">
        <v>317</v>
      </c>
    </row>
    <row r="29" spans="1:18" x14ac:dyDescent="0.25">
      <c r="A29" s="1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1.2772317877999999</v>
      </c>
      <c r="I29" t="s">
        <v>425</v>
      </c>
      <c r="N29">
        <v>6</v>
      </c>
      <c r="O29">
        <v>6</v>
      </c>
      <c r="P29">
        <v>0.99732649500000004</v>
      </c>
      <c r="Q29">
        <v>0.98446717539999995</v>
      </c>
      <c r="R29" t="s">
        <v>318</v>
      </c>
    </row>
    <row r="30" spans="1:18" x14ac:dyDescent="0.25">
      <c r="A30" s="1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1.3903497929999999</v>
      </c>
      <c r="I30" t="s">
        <v>319</v>
      </c>
      <c r="N30">
        <v>7</v>
      </c>
      <c r="O30">
        <v>7</v>
      </c>
      <c r="P30">
        <v>0.82713886999999997</v>
      </c>
      <c r="Q30">
        <v>0.95117898769999998</v>
      </c>
      <c r="R30" t="s">
        <v>319</v>
      </c>
    </row>
    <row r="31" spans="1:18" x14ac:dyDescent="0.25">
      <c r="A31" s="1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1.5034677981</v>
      </c>
      <c r="N31">
        <v>8</v>
      </c>
      <c r="O31">
        <v>8</v>
      </c>
      <c r="P31">
        <v>1.062874503</v>
      </c>
      <c r="Q31">
        <v>0.9178907999</v>
      </c>
    </row>
    <row r="32" spans="1:18" x14ac:dyDescent="0.25">
      <c r="A32" s="1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1.6165858033</v>
      </c>
      <c r="I32" t="s">
        <v>426</v>
      </c>
      <c r="N32">
        <v>9</v>
      </c>
      <c r="O32">
        <v>9</v>
      </c>
      <c r="P32">
        <v>1.4637836470000001</v>
      </c>
      <c r="Q32">
        <v>1.5674811744999999</v>
      </c>
      <c r="R32" t="s">
        <v>376</v>
      </c>
    </row>
    <row r="33" spans="1:18" x14ac:dyDescent="0.25">
      <c r="A33" s="1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1.7297038084</v>
      </c>
      <c r="I33" t="s">
        <v>427</v>
      </c>
      <c r="N33">
        <v>10</v>
      </c>
      <c r="O33">
        <v>10</v>
      </c>
      <c r="P33">
        <v>1.6359875209999999</v>
      </c>
      <c r="Q33">
        <v>1.7155305944999999</v>
      </c>
      <c r="R33" t="s">
        <v>377</v>
      </c>
    </row>
    <row r="34" spans="1:18" x14ac:dyDescent="0.25">
      <c r="A34" s="1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1.8428218136000001</v>
      </c>
      <c r="I34" t="s">
        <v>428</v>
      </c>
      <c r="N34">
        <v>11</v>
      </c>
      <c r="O34">
        <v>11</v>
      </c>
      <c r="P34">
        <v>1.6925371629999999</v>
      </c>
      <c r="Q34">
        <v>1.8635800144000001</v>
      </c>
      <c r="R34" t="s">
        <v>378</v>
      </c>
    </row>
    <row r="35" spans="1:18" x14ac:dyDescent="0.25">
      <c r="A35" s="1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1.9559398187000001</v>
      </c>
      <c r="I35" t="s">
        <v>429</v>
      </c>
      <c r="N35">
        <v>12</v>
      </c>
      <c r="O35">
        <v>12</v>
      </c>
      <c r="P35">
        <v>2.0746221330000001</v>
      </c>
      <c r="Q35">
        <v>2.0116294344000001</v>
      </c>
      <c r="R35" t="s">
        <v>379</v>
      </c>
    </row>
    <row r="36" spans="1:18" x14ac:dyDescent="0.25">
      <c r="A36" s="1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2.0690578238000001</v>
      </c>
      <c r="I36" t="s">
        <v>430</v>
      </c>
      <c r="N36">
        <v>13</v>
      </c>
      <c r="O36">
        <v>13</v>
      </c>
      <c r="P36">
        <v>2.5000422090000001</v>
      </c>
      <c r="Q36">
        <v>2.1596788544000001</v>
      </c>
      <c r="R36" t="s">
        <v>380</v>
      </c>
    </row>
    <row r="37" spans="1:18" x14ac:dyDescent="0.25">
      <c r="A37" s="1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2.1821758290000002</v>
      </c>
      <c r="I37" t="s">
        <v>431</v>
      </c>
      <c r="N37">
        <v>14</v>
      </c>
      <c r="O37">
        <v>14</v>
      </c>
      <c r="P37">
        <v>2.7379581709999998</v>
      </c>
      <c r="Q37">
        <v>2.3077282743</v>
      </c>
      <c r="R37" t="s">
        <v>381</v>
      </c>
    </row>
    <row r="38" spans="1:18" x14ac:dyDescent="0.25">
      <c r="A38" s="1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2.2952938341000002</v>
      </c>
      <c r="I38" t="s">
        <v>432</v>
      </c>
      <c r="N38">
        <v>15</v>
      </c>
      <c r="O38">
        <v>15</v>
      </c>
      <c r="P38">
        <v>2.380612433</v>
      </c>
      <c r="Q38">
        <v>2.4557776943</v>
      </c>
      <c r="R38" t="s">
        <v>382</v>
      </c>
    </row>
    <row r="39" spans="1:18" x14ac:dyDescent="0.25">
      <c r="A39" s="1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2.4084118392999998</v>
      </c>
      <c r="I39" t="s">
        <v>433</v>
      </c>
      <c r="N39">
        <v>16</v>
      </c>
      <c r="O39">
        <v>16</v>
      </c>
      <c r="P39">
        <v>2.199689878</v>
      </c>
      <c r="Q39">
        <v>2.6038271142</v>
      </c>
      <c r="R39" t="s">
        <v>383</v>
      </c>
    </row>
    <row r="40" spans="1:18" x14ac:dyDescent="0.25">
      <c r="A40" s="1">
        <v>42856</v>
      </c>
      <c r="B40" s="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1.6771240563000001</v>
      </c>
      <c r="I40" t="s">
        <v>434</v>
      </c>
      <c r="N40">
        <v>17</v>
      </c>
      <c r="O40">
        <v>17</v>
      </c>
      <c r="P40">
        <v>1.8748777210000001</v>
      </c>
      <c r="Q40">
        <v>1.7318700161</v>
      </c>
      <c r="R40" t="s">
        <v>384</v>
      </c>
    </row>
    <row r="41" spans="1:18" x14ac:dyDescent="0.25">
      <c r="A41" s="1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1.7550665942000001</v>
      </c>
      <c r="I41" t="s">
        <v>435</v>
      </c>
      <c r="N41">
        <v>18</v>
      </c>
      <c r="O41">
        <v>18</v>
      </c>
      <c r="P41">
        <v>1.6334879550000001</v>
      </c>
      <c r="Q41">
        <v>1.7999455945</v>
      </c>
      <c r="R41" t="s">
        <v>385</v>
      </c>
    </row>
    <row r="42" spans="1:18" x14ac:dyDescent="0.25">
      <c r="A42" s="1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1.8330091321999999</v>
      </c>
      <c r="I42" t="s">
        <v>436</v>
      </c>
      <c r="N42">
        <v>19</v>
      </c>
      <c r="O42">
        <v>19</v>
      </c>
      <c r="P42">
        <v>1.727978456</v>
      </c>
      <c r="Q42">
        <v>1.868021173</v>
      </c>
      <c r="R42" t="s">
        <v>386</v>
      </c>
    </row>
    <row r="43" spans="1:18" x14ac:dyDescent="0.25">
      <c r="A43" s="1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1.9109516701</v>
      </c>
      <c r="I43" t="s">
        <v>437</v>
      </c>
      <c r="N43">
        <v>20</v>
      </c>
      <c r="O43">
        <v>20</v>
      </c>
      <c r="P43">
        <v>1.938974212</v>
      </c>
      <c r="Q43">
        <v>1.9360967514</v>
      </c>
      <c r="R43" t="s">
        <v>387</v>
      </c>
    </row>
    <row r="44" spans="1:18" x14ac:dyDescent="0.25">
      <c r="A44" s="1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1.9888942081000001</v>
      </c>
      <c r="I44" t="s">
        <v>438</v>
      </c>
      <c r="N44">
        <v>21</v>
      </c>
      <c r="O44">
        <v>21</v>
      </c>
      <c r="P44">
        <v>2.2329638649999999</v>
      </c>
      <c r="Q44">
        <v>2.0041723297999998</v>
      </c>
      <c r="R44" t="s">
        <v>388</v>
      </c>
    </row>
    <row r="45" spans="1:18" x14ac:dyDescent="0.25">
      <c r="A45" s="1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2.0668367459999999</v>
      </c>
      <c r="I45" t="s">
        <v>439</v>
      </c>
      <c r="N45">
        <v>22</v>
      </c>
      <c r="O45">
        <v>22</v>
      </c>
      <c r="P45">
        <v>2.041128702</v>
      </c>
      <c r="Q45">
        <v>2.0722479083000001</v>
      </c>
      <c r="R45" t="s">
        <v>389</v>
      </c>
    </row>
    <row r="46" spans="1:18" x14ac:dyDescent="0.25">
      <c r="A46" s="1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2.1447792840000002</v>
      </c>
      <c r="I46" t="s">
        <v>440</v>
      </c>
      <c r="N46">
        <v>23</v>
      </c>
      <c r="O46">
        <v>23</v>
      </c>
      <c r="P46">
        <v>2.202582939</v>
      </c>
      <c r="Q46">
        <v>2.1403234866999998</v>
      </c>
      <c r="R46" t="s">
        <v>390</v>
      </c>
    </row>
    <row r="47" spans="1:18" x14ac:dyDescent="0.25">
      <c r="A47" s="1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2.2227218219</v>
      </c>
      <c r="I47" t="s">
        <v>441</v>
      </c>
      <c r="N47">
        <v>24</v>
      </c>
      <c r="O47">
        <v>24</v>
      </c>
      <c r="P47">
        <v>2.1090824750000001</v>
      </c>
      <c r="Q47">
        <v>2.2083990652000001</v>
      </c>
      <c r="R47" t="s">
        <v>391</v>
      </c>
    </row>
    <row r="48" spans="1:18" x14ac:dyDescent="0.25">
      <c r="A48" s="1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2.3006643597999998</v>
      </c>
      <c r="I48" t="s">
        <v>442</v>
      </c>
      <c r="N48">
        <v>25</v>
      </c>
      <c r="O48">
        <v>25</v>
      </c>
      <c r="P48">
        <v>2.0705076199999999</v>
      </c>
      <c r="Q48">
        <v>2.1381231918000001</v>
      </c>
      <c r="R48" t="s">
        <v>392</v>
      </c>
    </row>
    <row r="49" spans="1:18" x14ac:dyDescent="0.25">
      <c r="A49" s="1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2.3786068978000001</v>
      </c>
      <c r="I49" t="s">
        <v>443</v>
      </c>
      <c r="N49">
        <v>26</v>
      </c>
      <c r="O49">
        <v>26</v>
      </c>
      <c r="P49">
        <v>2.2117954210000002</v>
      </c>
      <c r="Q49">
        <v>2.2567313202000001</v>
      </c>
      <c r="R49" t="s">
        <v>393</v>
      </c>
    </row>
    <row r="50" spans="1:18" x14ac:dyDescent="0.25">
      <c r="A50" s="1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2.4565494357</v>
      </c>
      <c r="I50" t="s">
        <v>444</v>
      </c>
      <c r="N50">
        <v>27</v>
      </c>
      <c r="O50">
        <v>27</v>
      </c>
      <c r="P50">
        <v>2.359711404</v>
      </c>
      <c r="Q50">
        <v>2.3753394486000001</v>
      </c>
      <c r="R50" t="s">
        <v>353</v>
      </c>
    </row>
    <row r="51" spans="1:18" x14ac:dyDescent="0.25">
      <c r="A51" s="1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2.5344919736999998</v>
      </c>
      <c r="I51" t="s">
        <v>445</v>
      </c>
      <c r="N51">
        <v>28</v>
      </c>
      <c r="O51">
        <v>28</v>
      </c>
      <c r="P51">
        <v>2.462743943</v>
      </c>
      <c r="Q51">
        <v>2.4939475769000001</v>
      </c>
      <c r="R51" t="s">
        <v>354</v>
      </c>
    </row>
    <row r="52" spans="1:18" x14ac:dyDescent="0.25">
      <c r="A52" s="1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2.6124345116000001</v>
      </c>
      <c r="I52" t="s">
        <v>446</v>
      </c>
      <c r="N52">
        <v>29</v>
      </c>
      <c r="O52">
        <v>29</v>
      </c>
      <c r="P52">
        <v>2.801011715</v>
      </c>
      <c r="Q52">
        <v>2.6125557053000001</v>
      </c>
      <c r="R52" t="s">
        <v>394</v>
      </c>
    </row>
    <row r="53" spans="1:18" x14ac:dyDescent="0.25">
      <c r="A53" s="1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2.6903770495999999</v>
      </c>
      <c r="I53" t="s">
        <v>447</v>
      </c>
      <c r="N53">
        <v>30</v>
      </c>
      <c r="O53">
        <v>30</v>
      </c>
      <c r="P53">
        <v>2.8715478349999999</v>
      </c>
      <c r="Q53">
        <v>2.7311638337000002</v>
      </c>
      <c r="R53" t="s">
        <v>395</v>
      </c>
    </row>
    <row r="54" spans="1:18" x14ac:dyDescent="0.25">
      <c r="A54" s="1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2.7683195875000002</v>
      </c>
      <c r="I54" t="s">
        <v>448</v>
      </c>
      <c r="N54">
        <v>31</v>
      </c>
      <c r="O54">
        <v>31</v>
      </c>
      <c r="P54">
        <v>2.949515087</v>
      </c>
      <c r="Q54">
        <v>2.8497719620000002</v>
      </c>
      <c r="R54" t="s">
        <v>396</v>
      </c>
    </row>
    <row r="55" spans="1:18" x14ac:dyDescent="0.25">
      <c r="A55" s="1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2.8462621255</v>
      </c>
      <c r="I55" t="s">
        <v>449</v>
      </c>
      <c r="N55">
        <v>32</v>
      </c>
      <c r="O55">
        <v>32</v>
      </c>
      <c r="P55">
        <v>2.6991801039999999</v>
      </c>
      <c r="Q55">
        <v>2.9683800904000002</v>
      </c>
      <c r="R55" t="s">
        <v>358</v>
      </c>
    </row>
    <row r="56" spans="1:18" x14ac:dyDescent="0.25">
      <c r="A56" s="1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2.2488946015</v>
      </c>
      <c r="I56" t="s">
        <v>450</v>
      </c>
      <c r="N56">
        <v>33</v>
      </c>
      <c r="O56">
        <v>33</v>
      </c>
      <c r="P56">
        <v>2.2769721939999998</v>
      </c>
      <c r="Q56">
        <v>2.2933911937000002</v>
      </c>
      <c r="R56" t="s">
        <v>359</v>
      </c>
    </row>
    <row r="57" spans="1:18" x14ac:dyDescent="0.25">
      <c r="A57" s="1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2.1770346467000001</v>
      </c>
      <c r="I57" t="s">
        <v>451</v>
      </c>
      <c r="N57">
        <v>34</v>
      </c>
      <c r="O57">
        <v>34</v>
      </c>
      <c r="P57">
        <v>2.5224699290000001</v>
      </c>
      <c r="Q57">
        <v>2.2030128143000001</v>
      </c>
      <c r="R57" t="s">
        <v>397</v>
      </c>
    </row>
    <row r="58" spans="1:18" x14ac:dyDescent="0.25">
      <c r="A58" s="1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2.1051746918999998</v>
      </c>
      <c r="I58" t="s">
        <v>452</v>
      </c>
      <c r="N58">
        <v>35</v>
      </c>
      <c r="O58">
        <v>35</v>
      </c>
      <c r="P58">
        <v>2.1766010320000002</v>
      </c>
      <c r="Q58">
        <v>2.1126344347999999</v>
      </c>
      <c r="R58" t="s">
        <v>398</v>
      </c>
    </row>
    <row r="59" spans="1:18" x14ac:dyDescent="0.25">
      <c r="A59" s="1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2.0333147372</v>
      </c>
      <c r="I59" t="s">
        <v>453</v>
      </c>
      <c r="N59">
        <v>36</v>
      </c>
      <c r="O59">
        <v>36</v>
      </c>
      <c r="P59">
        <v>1.9101588490000001</v>
      </c>
      <c r="Q59">
        <v>2.0222560554000002</v>
      </c>
      <c r="R59" t="s">
        <v>399</v>
      </c>
    </row>
    <row r="60" spans="1:18" x14ac:dyDescent="0.25">
      <c r="A60" s="1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1.9614547823999999</v>
      </c>
      <c r="I60" t="s">
        <v>454</v>
      </c>
      <c r="N60">
        <v>37</v>
      </c>
      <c r="O60">
        <v>37</v>
      </c>
      <c r="P60">
        <v>1.551235138</v>
      </c>
      <c r="Q60">
        <v>1.9318776759</v>
      </c>
      <c r="R60" t="s">
        <v>363</v>
      </c>
    </row>
    <row r="61" spans="1:18" x14ac:dyDescent="0.25">
      <c r="A61" s="1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1.8895948276000001</v>
      </c>
      <c r="I61" t="s">
        <v>455</v>
      </c>
      <c r="N61">
        <v>38</v>
      </c>
      <c r="O61">
        <v>38</v>
      </c>
      <c r="P61">
        <v>1.520135266</v>
      </c>
      <c r="Q61">
        <v>1.8414992964000001</v>
      </c>
      <c r="R61" t="s">
        <v>364</v>
      </c>
    </row>
    <row r="62" spans="1:18" x14ac:dyDescent="0.25">
      <c r="A62" s="1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1.8177348728</v>
      </c>
      <c r="I62" t="s">
        <v>456</v>
      </c>
      <c r="N62">
        <v>39</v>
      </c>
      <c r="O62">
        <v>39</v>
      </c>
      <c r="P62">
        <v>1.862522741</v>
      </c>
      <c r="Q62">
        <v>1.7511209169999999</v>
      </c>
      <c r="R62" t="s">
        <v>400</v>
      </c>
    </row>
    <row r="63" spans="1:18" x14ac:dyDescent="0.25">
      <c r="A63" s="1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1.7458749181</v>
      </c>
      <c r="I63" t="s">
        <v>457</v>
      </c>
      <c r="N63">
        <v>40</v>
      </c>
      <c r="O63">
        <v>40</v>
      </c>
      <c r="P63">
        <v>1.9964397760000001</v>
      </c>
      <c r="Q63">
        <v>1.6607425375</v>
      </c>
      <c r="R63" t="s">
        <v>401</v>
      </c>
    </row>
    <row r="64" spans="1:18" x14ac:dyDescent="0.25">
      <c r="A64" s="1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1.6740149633000001</v>
      </c>
      <c r="I64" t="s">
        <v>458</v>
      </c>
      <c r="N64">
        <v>41</v>
      </c>
      <c r="O64">
        <v>41</v>
      </c>
      <c r="P64">
        <v>1.7902284690000001</v>
      </c>
      <c r="Q64">
        <v>1.5789347337999999</v>
      </c>
      <c r="R64" t="s">
        <v>402</v>
      </c>
    </row>
    <row r="65" spans="1:21" x14ac:dyDescent="0.25">
      <c r="A65" s="1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1.6021550085</v>
      </c>
      <c r="I65" t="s">
        <v>459</v>
      </c>
      <c r="N65">
        <v>42</v>
      </c>
      <c r="O65">
        <v>42</v>
      </c>
      <c r="P65">
        <v>1.6484846559999999</v>
      </c>
      <c r="Q65">
        <v>1.6643527600000001</v>
      </c>
      <c r="R65" t="s">
        <v>368</v>
      </c>
    </row>
    <row r="66" spans="1:21" x14ac:dyDescent="0.25">
      <c r="A66" s="1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1.7878623906</v>
      </c>
      <c r="I66" t="s">
        <v>460</v>
      </c>
      <c r="N66">
        <v>43</v>
      </c>
      <c r="O66">
        <v>43</v>
      </c>
      <c r="P66">
        <v>1.811464806</v>
      </c>
      <c r="Q66">
        <v>1.7497707862</v>
      </c>
      <c r="R66" t="s">
        <v>369</v>
      </c>
    </row>
    <row r="67" spans="1:21" x14ac:dyDescent="0.25">
      <c r="A67" s="1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1.8335015814</v>
      </c>
      <c r="I67" t="s">
        <v>513</v>
      </c>
      <c r="N67">
        <v>44</v>
      </c>
      <c r="O67">
        <v>44</v>
      </c>
      <c r="P67">
        <v>1.749779889</v>
      </c>
      <c r="Q67">
        <v>1.8351888125</v>
      </c>
      <c r="R67" t="s">
        <v>461</v>
      </c>
    </row>
    <row r="68" spans="1:21" x14ac:dyDescent="0.25">
      <c r="A68" s="1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1.8791407723</v>
      </c>
      <c r="I68" t="s">
        <v>514</v>
      </c>
      <c r="N68">
        <v>45</v>
      </c>
      <c r="O68">
        <v>45</v>
      </c>
      <c r="P68">
        <v>1.711304513</v>
      </c>
      <c r="Q68">
        <v>1.9206068386999999</v>
      </c>
      <c r="R68" t="s">
        <v>462</v>
      </c>
    </row>
    <row r="69" spans="1:21" x14ac:dyDescent="0.25">
      <c r="A69" s="1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1.9247799631</v>
      </c>
      <c r="I69" t="s">
        <v>515</v>
      </c>
      <c r="N69">
        <v>46</v>
      </c>
      <c r="O69">
        <v>46</v>
      </c>
      <c r="P69">
        <v>1.7640429440000001</v>
      </c>
      <c r="Q69">
        <v>2.0060248649000001</v>
      </c>
      <c r="R69" t="s">
        <v>508</v>
      </c>
    </row>
    <row r="70" spans="1:21" x14ac:dyDescent="0.25">
      <c r="A70" s="1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1.9704191539</v>
      </c>
      <c r="I70" t="s">
        <v>516</v>
      </c>
      <c r="N70">
        <v>47</v>
      </c>
      <c r="O70">
        <v>47</v>
      </c>
      <c r="P70">
        <v>2.0512779820000002</v>
      </c>
      <c r="Q70">
        <v>2.0914428910999998</v>
      </c>
      <c r="R70" t="s">
        <v>463</v>
      </c>
    </row>
    <row r="71" spans="1:21" x14ac:dyDescent="0.25">
      <c r="A71" s="1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2.0160583446999998</v>
      </c>
      <c r="I71" t="s">
        <v>517</v>
      </c>
      <c r="N71">
        <v>48</v>
      </c>
      <c r="O71">
        <v>48</v>
      </c>
      <c r="P71">
        <v>2.2851297399999999</v>
      </c>
      <c r="Q71">
        <v>2.1768609174</v>
      </c>
      <c r="R71" t="s">
        <v>464</v>
      </c>
    </row>
    <row r="72" spans="1:21" x14ac:dyDescent="0.25">
      <c r="A72" s="1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2.0616975355</v>
      </c>
      <c r="N72">
        <v>49</v>
      </c>
      <c r="O72">
        <v>49</v>
      </c>
      <c r="P72">
        <v>2.4865719550000001</v>
      </c>
      <c r="Q72">
        <v>2.2622789436000001</v>
      </c>
      <c r="R72" t="s">
        <v>518</v>
      </c>
    </row>
    <row r="73" spans="1:21" x14ac:dyDescent="0.25">
      <c r="A73" s="1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2.1073367262999998</v>
      </c>
      <c r="N73">
        <v>50</v>
      </c>
      <c r="O73">
        <v>50</v>
      </c>
      <c r="P73">
        <v>2.334873564</v>
      </c>
      <c r="Q73">
        <v>2.3476969697999999</v>
      </c>
      <c r="R73" t="s">
        <v>514</v>
      </c>
    </row>
    <row r="74" spans="1:21" x14ac:dyDescent="0.25">
      <c r="A74" s="1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2.1529759172</v>
      </c>
      <c r="N74">
        <v>51</v>
      </c>
      <c r="O74">
        <v>51</v>
      </c>
      <c r="P74">
        <v>1.5393269919999999</v>
      </c>
      <c r="Q74">
        <v>-0.61609132300000002</v>
      </c>
      <c r="R74" t="s">
        <v>520</v>
      </c>
    </row>
    <row r="75" spans="1:21" x14ac:dyDescent="0.25">
      <c r="A75" s="1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0.30069542269999999</v>
      </c>
      <c r="N75">
        <v>52</v>
      </c>
      <c r="O75">
        <v>52</v>
      </c>
      <c r="P75">
        <v>0.32909668600000003</v>
      </c>
      <c r="Q75">
        <v>-0.2650655422</v>
      </c>
      <c r="R75" t="s">
        <v>516</v>
      </c>
    </row>
    <row r="76" spans="1:21" x14ac:dyDescent="0.25">
      <c r="A76" s="1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0.46078357440000001</v>
      </c>
      <c r="N76">
        <v>53</v>
      </c>
      <c r="O76">
        <v>53</v>
      </c>
      <c r="P76">
        <v>0.11792637</v>
      </c>
      <c r="Q76">
        <v>8.5960238600000002E-2</v>
      </c>
      <c r="R76" t="s">
        <v>517</v>
      </c>
    </row>
    <row r="77" spans="1:21" x14ac:dyDescent="0.25">
      <c r="A77" s="1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0.62087172619999997</v>
      </c>
      <c r="N77">
        <v>54</v>
      </c>
      <c r="O77">
        <v>54</v>
      </c>
      <c r="P77">
        <v>0.64573304799999998</v>
      </c>
      <c r="Q77">
        <v>0.43698601939999998</v>
      </c>
    </row>
    <row r="78" spans="1:21" x14ac:dyDescent="0.25">
      <c r="A78" s="1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0.78095987789999999</v>
      </c>
      <c r="N78">
        <v>55</v>
      </c>
      <c r="O78">
        <v>55</v>
      </c>
      <c r="P78">
        <v>0.98608182499999997</v>
      </c>
      <c r="Q78">
        <v>0.78801180029999995</v>
      </c>
    </row>
    <row r="79" spans="1:21" x14ac:dyDescent="0.25">
      <c r="A79" s="1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0.9410480296</v>
      </c>
      <c r="N79">
        <v>56</v>
      </c>
      <c r="O79">
        <v>56</v>
      </c>
      <c r="P79">
        <v>1.309645382</v>
      </c>
      <c r="Q79">
        <v>1.1390375811</v>
      </c>
      <c r="R79" t="s">
        <v>405</v>
      </c>
    </row>
    <row r="80" spans="1:21" x14ac:dyDescent="0.25">
      <c r="A80" s="1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1.1011361814</v>
      </c>
      <c r="N80">
        <v>57</v>
      </c>
      <c r="O80">
        <v>57</v>
      </c>
      <c r="P80">
        <v>1.371324861</v>
      </c>
      <c r="Q80">
        <v>1.4900633619000001</v>
      </c>
      <c r="R80" t="s">
        <v>407</v>
      </c>
      <c r="S80" t="s">
        <v>408</v>
      </c>
      <c r="T80" t="s">
        <v>409</v>
      </c>
      <c r="U80" t="s">
        <v>410</v>
      </c>
    </row>
    <row r="81" spans="1:21" x14ac:dyDescent="0.25">
      <c r="A81" s="1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1.2612243330999999</v>
      </c>
      <c r="N81">
        <v>58</v>
      </c>
      <c r="O81">
        <v>58</v>
      </c>
      <c r="P81">
        <v>1.182066168</v>
      </c>
      <c r="Q81">
        <v>1.8410891427</v>
      </c>
      <c r="R81" t="s">
        <v>411</v>
      </c>
      <c r="S81">
        <v>17</v>
      </c>
      <c r="T81">
        <v>500.0148573532</v>
      </c>
      <c r="U81">
        <v>29.4126386678</v>
      </c>
    </row>
    <row r="82" spans="1:21" x14ac:dyDescent="0.25">
      <c r="A82" s="1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1.4213124849000001</v>
      </c>
      <c r="N82">
        <v>59</v>
      </c>
      <c r="O82">
        <v>59</v>
      </c>
      <c r="P82">
        <v>1.1745357839999999</v>
      </c>
      <c r="Q82">
        <v>2.1921149235000001</v>
      </c>
      <c r="R82" t="s">
        <v>412</v>
      </c>
      <c r="S82">
        <v>77</v>
      </c>
      <c r="T82">
        <v>19.172165654800001</v>
      </c>
      <c r="U82">
        <v>0.24898916430000001</v>
      </c>
    </row>
    <row r="83" spans="1:21" x14ac:dyDescent="0.25">
      <c r="A83" s="1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1.5814006366</v>
      </c>
      <c r="N83">
        <v>60</v>
      </c>
      <c r="O83">
        <v>60</v>
      </c>
      <c r="P83">
        <v>1.362005495</v>
      </c>
      <c r="Q83">
        <v>2.5431407042999998</v>
      </c>
      <c r="R83" t="s">
        <v>413</v>
      </c>
      <c r="S83">
        <v>94</v>
      </c>
      <c r="T83">
        <v>519.18702300790005</v>
      </c>
    </row>
    <row r="84" spans="1:21" x14ac:dyDescent="0.25">
      <c r="A84" s="1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1.7414887883000001</v>
      </c>
      <c r="N84">
        <v>61</v>
      </c>
      <c r="O84">
        <v>61</v>
      </c>
      <c r="P84">
        <v>1.3997697419999999</v>
      </c>
      <c r="Q84">
        <v>2.8941664852</v>
      </c>
      <c r="R84" t="s">
        <v>519</v>
      </c>
    </row>
    <row r="85" spans="1:21" x14ac:dyDescent="0.25">
      <c r="A85" s="1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1.9015769401</v>
      </c>
      <c r="N85">
        <v>62</v>
      </c>
      <c r="O85">
        <v>62</v>
      </c>
      <c r="P85">
        <v>1.676215217</v>
      </c>
      <c r="Q85">
        <v>3.2451922660000001</v>
      </c>
    </row>
    <row r="86" spans="1:21" x14ac:dyDescent="0.25">
      <c r="A86" s="1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2.0616650918000001</v>
      </c>
      <c r="N86">
        <v>63</v>
      </c>
      <c r="O86">
        <v>63</v>
      </c>
      <c r="P86">
        <v>2.6197625090000001</v>
      </c>
      <c r="Q86">
        <v>3.5962180467999998</v>
      </c>
      <c r="S86">
        <f>1-(T82/T83)</f>
        <v>0.96307271791246551</v>
      </c>
    </row>
    <row r="87" spans="1:21" x14ac:dyDescent="0.25">
      <c r="A87" s="1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4.3008498952999998</v>
      </c>
      <c r="N87">
        <v>64</v>
      </c>
      <c r="O87">
        <v>64</v>
      </c>
      <c r="P87">
        <v>4.1596948390000001</v>
      </c>
      <c r="Q87">
        <v>3.9472438275999999</v>
      </c>
    </row>
    <row r="88" spans="1:21" x14ac:dyDescent="0.25">
      <c r="A88" s="1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4.6427428989999999</v>
      </c>
      <c r="N88">
        <v>65</v>
      </c>
      <c r="O88">
        <v>65</v>
      </c>
      <c r="P88">
        <v>4.9927065380000002</v>
      </c>
      <c r="Q88">
        <v>4.2982696084000001</v>
      </c>
    </row>
    <row r="89" spans="1:21" x14ac:dyDescent="0.25">
      <c r="A89" s="1">
        <v>44348</v>
      </c>
      <c r="B89" s="2">
        <v>271.69600000000003</v>
      </c>
      <c r="C89">
        <v>66</v>
      </c>
      <c r="D89">
        <f t="shared" si="0"/>
        <v>5.3914514133213345</v>
      </c>
      <c r="E89">
        <v>66</v>
      </c>
      <c r="F89">
        <v>66</v>
      </c>
      <c r="G89">
        <v>5.3914514130000004</v>
      </c>
      <c r="H89">
        <v>4.9846359027</v>
      </c>
      <c r="N89">
        <v>66</v>
      </c>
      <c r="O89">
        <v>66</v>
      </c>
      <c r="P89">
        <v>5.3914514130000004</v>
      </c>
      <c r="Q89">
        <v>4.6492953891999997</v>
      </c>
    </row>
    <row r="90" spans="1:21" x14ac:dyDescent="0.25">
      <c r="A90" s="1">
        <v>44378</v>
      </c>
      <c r="B90" s="2">
        <v>273.00299999999999</v>
      </c>
      <c r="C90">
        <v>67</v>
      </c>
      <c r="D90">
        <f t="shared" si="0"/>
        <v>5.3654752393854084</v>
      </c>
      <c r="E90">
        <v>67</v>
      </c>
      <c r="F90">
        <v>67</v>
      </c>
      <c r="G90">
        <v>5.3654752390000002</v>
      </c>
      <c r="H90">
        <v>5.3265289064000001</v>
      </c>
      <c r="N90">
        <v>67</v>
      </c>
      <c r="O90">
        <v>67</v>
      </c>
      <c r="P90">
        <v>5.3654752390000002</v>
      </c>
      <c r="Q90">
        <v>5.0003211700000003</v>
      </c>
    </row>
    <row r="91" spans="1:21" x14ac:dyDescent="0.25">
      <c r="A91" s="1">
        <v>44409</v>
      </c>
      <c r="B91" s="2">
        <v>273.56700000000001</v>
      </c>
      <c r="C91">
        <v>68</v>
      </c>
      <c r="D91">
        <f t="shared" ref="D91:D118" si="1">100*(B91-B79)/B79</f>
        <v>5.2512715548749993</v>
      </c>
      <c r="E91">
        <v>68</v>
      </c>
      <c r="F91">
        <v>68</v>
      </c>
      <c r="G91">
        <v>5.2512715549999998</v>
      </c>
      <c r="H91">
        <v>5.6684219101000002</v>
      </c>
      <c r="N91">
        <v>68</v>
      </c>
      <c r="O91">
        <v>68</v>
      </c>
      <c r="P91">
        <v>5.2512715549999998</v>
      </c>
      <c r="Q91">
        <v>5.3513469509</v>
      </c>
    </row>
    <row r="92" spans="1:21" x14ac:dyDescent="0.25">
      <c r="A92" s="1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6.0103149138000003</v>
      </c>
      <c r="N92">
        <v>69</v>
      </c>
      <c r="O92">
        <v>69</v>
      </c>
      <c r="P92">
        <v>5.3903488550000001</v>
      </c>
      <c r="Q92">
        <v>5.7023727316999997</v>
      </c>
    </row>
    <row r="93" spans="1:21" x14ac:dyDescent="0.25">
      <c r="A93" s="1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6.3522079176000004</v>
      </c>
      <c r="N93">
        <v>70</v>
      </c>
      <c r="O93">
        <v>70</v>
      </c>
      <c r="P93">
        <v>6.2218689029999998</v>
      </c>
      <c r="Q93">
        <v>6.0533985125000003</v>
      </c>
    </row>
    <row r="94" spans="1:21" x14ac:dyDescent="0.25">
      <c r="A94" s="1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6.6941009212999996</v>
      </c>
      <c r="N94">
        <v>71</v>
      </c>
      <c r="O94">
        <v>71</v>
      </c>
      <c r="P94">
        <v>6.8090028399999998</v>
      </c>
      <c r="Q94">
        <v>6.4044242933</v>
      </c>
    </row>
    <row r="95" spans="1:21" x14ac:dyDescent="0.25">
      <c r="A95" s="1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7.0359939249999996</v>
      </c>
      <c r="N95">
        <v>72</v>
      </c>
      <c r="O95">
        <v>72</v>
      </c>
      <c r="P95">
        <v>7.0364028660000004</v>
      </c>
      <c r="Q95">
        <v>6.7554500740999996</v>
      </c>
    </row>
    <row r="96" spans="1:21" x14ac:dyDescent="0.25">
      <c r="A96" s="1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7.3778869286999997</v>
      </c>
      <c r="N96">
        <v>73</v>
      </c>
      <c r="O96">
        <v>73</v>
      </c>
      <c r="P96">
        <v>7.4798724679999999</v>
      </c>
      <c r="Q96">
        <v>7.1064758549000002</v>
      </c>
    </row>
    <row r="97" spans="1:17" x14ac:dyDescent="0.25">
      <c r="A97" s="1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7.7197799323999998</v>
      </c>
      <c r="N97">
        <v>74</v>
      </c>
      <c r="O97">
        <v>74</v>
      </c>
      <c r="P97">
        <v>7.8710638980000001</v>
      </c>
      <c r="Q97">
        <v>7.4575016357999999</v>
      </c>
    </row>
    <row r="98" spans="1:17" x14ac:dyDescent="0.25">
      <c r="A98" s="1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8.0616729361000008</v>
      </c>
      <c r="N98">
        <v>75</v>
      </c>
      <c r="O98">
        <v>75</v>
      </c>
      <c r="P98">
        <v>8.5424555550000001</v>
      </c>
      <c r="Q98">
        <v>7.8085274165999996</v>
      </c>
    </row>
    <row r="99" spans="1:17" x14ac:dyDescent="0.25">
      <c r="A99" s="1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8.4035659398</v>
      </c>
      <c r="N99">
        <v>76</v>
      </c>
      <c r="O99">
        <v>76</v>
      </c>
      <c r="P99">
        <v>8.2586293410000007</v>
      </c>
      <c r="Q99">
        <v>8.1595531973999993</v>
      </c>
    </row>
    <row r="100" spans="1:17" x14ac:dyDescent="0.25">
      <c r="A100" s="1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8.7454589435999992</v>
      </c>
      <c r="N100">
        <v>77</v>
      </c>
      <c r="O100">
        <v>77</v>
      </c>
      <c r="P100">
        <v>8.5815115439999996</v>
      </c>
      <c r="Q100">
        <v>8.5105789781999999</v>
      </c>
    </row>
    <row r="101" spans="1:17" x14ac:dyDescent="0.25">
      <c r="A101" s="1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9.0873519473000002</v>
      </c>
      <c r="N101">
        <v>78</v>
      </c>
      <c r="O101">
        <v>78</v>
      </c>
      <c r="P101">
        <v>9.0597579649999993</v>
      </c>
      <c r="Q101">
        <v>8.8616047590000004</v>
      </c>
    </row>
    <row r="102" spans="1:17" x14ac:dyDescent="0.25">
      <c r="A102" s="1">
        <v>44743</v>
      </c>
      <c r="B102" s="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8.8591541390999993</v>
      </c>
      <c r="N102">
        <v>79</v>
      </c>
      <c r="O102">
        <v>79</v>
      </c>
      <c r="P102">
        <v>8.5248147460000006</v>
      </c>
      <c r="Q102">
        <v>9.2126305397999992</v>
      </c>
    </row>
    <row r="103" spans="1:17" x14ac:dyDescent="0.25">
      <c r="A103" s="1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8.4092868056000007</v>
      </c>
      <c r="N103">
        <v>80</v>
      </c>
      <c r="O103">
        <v>80</v>
      </c>
      <c r="P103">
        <v>8.2626925030000002</v>
      </c>
      <c r="Q103">
        <v>8.5430225628999992</v>
      </c>
    </row>
    <row r="104" spans="1:17" x14ac:dyDescent="0.25">
      <c r="A104" s="1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7.9594194720999996</v>
      </c>
      <c r="N104">
        <v>81</v>
      </c>
      <c r="O104">
        <v>81</v>
      </c>
      <c r="P104">
        <v>8.2016696440000008</v>
      </c>
      <c r="Q104">
        <v>8.0708659365000006</v>
      </c>
    </row>
    <row r="105" spans="1:17" x14ac:dyDescent="0.25">
      <c r="A105" s="1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7.5095521387000002</v>
      </c>
      <c r="N105">
        <v>82</v>
      </c>
      <c r="O105">
        <v>82</v>
      </c>
      <c r="P105">
        <v>7.7454273310000001</v>
      </c>
      <c r="Q105">
        <v>7.5987093102000003</v>
      </c>
    </row>
    <row r="106" spans="1:17" x14ac:dyDescent="0.25">
      <c r="A106" s="1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7.0596848051999999</v>
      </c>
      <c r="N106">
        <v>83</v>
      </c>
      <c r="O106">
        <v>83</v>
      </c>
      <c r="P106">
        <v>7.110322794</v>
      </c>
      <c r="Q106">
        <v>7.1265526838</v>
      </c>
    </row>
    <row r="107" spans="1:17" x14ac:dyDescent="0.25">
      <c r="A107" s="1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6.6098174716999996</v>
      </c>
      <c r="N107">
        <v>84</v>
      </c>
      <c r="O107">
        <v>84</v>
      </c>
      <c r="P107">
        <v>6.4544013309999997</v>
      </c>
      <c r="Q107">
        <v>6.6543960574999996</v>
      </c>
    </row>
    <row r="108" spans="1:17" x14ac:dyDescent="0.25">
      <c r="A108" s="1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6.1599501383000002</v>
      </c>
      <c r="N108">
        <v>85</v>
      </c>
      <c r="O108">
        <v>85</v>
      </c>
      <c r="P108">
        <v>6.4101469690000004</v>
      </c>
      <c r="Q108">
        <v>6.1822394311000002</v>
      </c>
    </row>
    <row r="109" spans="1:17" x14ac:dyDescent="0.25">
      <c r="A109" s="1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N109">
        <v>86</v>
      </c>
      <c r="O109">
        <v>86</v>
      </c>
      <c r="P109">
        <v>6.0356130779999999</v>
      </c>
      <c r="Q109">
        <v>5.7100828047999999</v>
      </c>
    </row>
    <row r="110" spans="1:17" x14ac:dyDescent="0.25">
      <c r="A110" s="1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5.2602154712999996</v>
      </c>
      <c r="N110">
        <v>87</v>
      </c>
      <c r="O110">
        <v>87</v>
      </c>
      <c r="P110">
        <v>4.9849741219999997</v>
      </c>
      <c r="Q110">
        <v>5.2379261784000004</v>
      </c>
    </row>
    <row r="111" spans="1:17" x14ac:dyDescent="0.25">
      <c r="A111" s="1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4.8103481378000001</v>
      </c>
      <c r="N111">
        <v>88</v>
      </c>
      <c r="O111">
        <v>88</v>
      </c>
      <c r="P111">
        <v>4.9303203980000001</v>
      </c>
      <c r="Q111">
        <v>4.7657695521000001</v>
      </c>
    </row>
    <row r="112" spans="1:17" x14ac:dyDescent="0.25">
      <c r="A112" s="1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4.3604808043999999</v>
      </c>
      <c r="N112">
        <v>89</v>
      </c>
      <c r="O112">
        <v>89</v>
      </c>
      <c r="P112">
        <v>4.047609273</v>
      </c>
      <c r="Q112">
        <v>4.2936129256999997</v>
      </c>
    </row>
    <row r="113" spans="1:17" x14ac:dyDescent="0.25">
      <c r="A113" s="1">
        <v>45078</v>
      </c>
      <c r="B113" s="2">
        <v>305.10899999999998</v>
      </c>
      <c r="C113">
        <v>90</v>
      </c>
      <c r="D113">
        <f t="shared" si="1"/>
        <v>2.9691776545588935</v>
      </c>
      <c r="E113">
        <v>90</v>
      </c>
      <c r="F113">
        <v>90</v>
      </c>
      <c r="G113">
        <v>2.9691776550000002</v>
      </c>
      <c r="H113">
        <v>3.2389488715999999</v>
      </c>
      <c r="N113">
        <v>90</v>
      </c>
      <c r="O113">
        <v>90</v>
      </c>
      <c r="P113">
        <v>2.9691776550000002</v>
      </c>
      <c r="Q113">
        <v>3.2389488715999999</v>
      </c>
    </row>
    <row r="114" spans="1:17" x14ac:dyDescent="0.25">
      <c r="A114" s="1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3.2693815695000001</v>
      </c>
      <c r="N114">
        <v>91</v>
      </c>
      <c r="O114">
        <v>91</v>
      </c>
      <c r="P114">
        <v>3.1777801779999999</v>
      </c>
      <c r="Q114">
        <v>3.2693815695000001</v>
      </c>
    </row>
    <row r="115" spans="1:17" x14ac:dyDescent="0.25">
      <c r="A115" s="1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3.2998142675</v>
      </c>
      <c r="N115">
        <v>92</v>
      </c>
      <c r="O115">
        <v>92</v>
      </c>
      <c r="P115">
        <v>3.6651123839999999</v>
      </c>
      <c r="Q115">
        <v>3.2998142675</v>
      </c>
    </row>
    <row r="116" spans="1:17" x14ac:dyDescent="0.25">
      <c r="A116" s="1">
        <v>45170</v>
      </c>
      <c r="B116" s="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3.3302469655000002</v>
      </c>
      <c r="N116">
        <v>93</v>
      </c>
      <c r="O116">
        <v>93</v>
      </c>
      <c r="P116">
        <v>3.699698121</v>
      </c>
      <c r="Q116">
        <v>3.3302469655000002</v>
      </c>
    </row>
    <row r="117" spans="1:17" x14ac:dyDescent="0.25">
      <c r="A117" s="1">
        <v>45200</v>
      </c>
      <c r="B117" s="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3.3606796635</v>
      </c>
      <c r="N117">
        <v>94</v>
      </c>
      <c r="O117">
        <v>94</v>
      </c>
      <c r="P117">
        <v>3.241144652</v>
      </c>
      <c r="Q117">
        <v>3.3606796635</v>
      </c>
    </row>
    <row r="118" spans="1:17" x14ac:dyDescent="0.25">
      <c r="A118" s="1">
        <v>45231</v>
      </c>
      <c r="B118" s="2">
        <v>307.05099999999999</v>
      </c>
      <c r="C118">
        <v>95</v>
      </c>
      <c r="D118">
        <f t="shared" si="1"/>
        <v>3.1372707088417875</v>
      </c>
      <c r="E118">
        <v>95</v>
      </c>
      <c r="F118">
        <v>95</v>
      </c>
      <c r="G118">
        <v>3.137270709</v>
      </c>
      <c r="H118">
        <v>3.3911123613999998</v>
      </c>
      <c r="N118">
        <v>95</v>
      </c>
      <c r="O118">
        <v>95</v>
      </c>
      <c r="P118">
        <v>3.137270709</v>
      </c>
      <c r="Q118">
        <v>3.3911123613999998</v>
      </c>
    </row>
  </sheetData>
  <phoneticPr fontId="2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0C25-7EFB-4CD1-B42A-800546AB9AD7}">
  <dimension ref="A1:U117"/>
  <sheetViews>
    <sheetView topLeftCell="A5" zoomScale="60" zoomScaleNormal="60" workbookViewId="0">
      <selection activeCell="S89" sqref="S89"/>
    </sheetView>
  </sheetViews>
  <sheetFormatPr defaultColWidth="20.6640625" defaultRowHeight="13.2" x14ac:dyDescent="0.25"/>
  <cols>
    <col min="1" max="2" width="20.6640625" customWidth="1"/>
    <col min="3" max="3" width="6.33203125" customWidth="1"/>
    <col min="4" max="4" width="13.77734375" customWidth="1"/>
    <col min="5" max="6" width="3.5546875" bestFit="1" customWidth="1"/>
    <col min="7" max="8" width="12.77734375" bestFit="1" customWidth="1"/>
    <col min="9" max="13" width="20.6640625" customWidth="1"/>
    <col min="14" max="15" width="3.5546875" bestFit="1" customWidth="1"/>
    <col min="16" max="16" width="12.77734375" bestFit="1" customWidth="1"/>
    <col min="17" max="17" width="13.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18" x14ac:dyDescent="0.25">
      <c r="A17" s="1">
        <v>42156</v>
      </c>
      <c r="B17" s="2">
        <v>238.63800000000001</v>
      </c>
    </row>
    <row r="18" spans="1:18" x14ac:dyDescent="0.25">
      <c r="A18" s="1">
        <v>42186</v>
      </c>
      <c r="B18" s="2">
        <v>238.654</v>
      </c>
    </row>
    <row r="19" spans="1:18" x14ac:dyDescent="0.25">
      <c r="A19" s="1">
        <v>42217</v>
      </c>
      <c r="B19" s="2">
        <v>238.316</v>
      </c>
    </row>
    <row r="20" spans="1:18" x14ac:dyDescent="0.25">
      <c r="A20" s="1">
        <v>42248</v>
      </c>
      <c r="B20" s="2">
        <v>237.94499999999999</v>
      </c>
    </row>
    <row r="21" spans="1:18" x14ac:dyDescent="0.25">
      <c r="A21" s="1">
        <v>42278</v>
      </c>
      <c r="B21" s="2">
        <v>237.83799999999999</v>
      </c>
    </row>
    <row r="22" spans="1:18" x14ac:dyDescent="0.25">
      <c r="A22" s="1">
        <v>42309</v>
      </c>
      <c r="B22" s="2">
        <v>237.33600000000001</v>
      </c>
    </row>
    <row r="23" spans="1:18" x14ac:dyDescent="0.25">
      <c r="A23" s="1">
        <v>42339</v>
      </c>
      <c r="B23" s="2">
        <v>236.52500000000001</v>
      </c>
    </row>
    <row r="24" spans="1:18" ht="13.8" x14ac:dyDescent="0.25">
      <c r="A24" s="3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0.71164176209999996</v>
      </c>
      <c r="I24" t="s">
        <v>313</v>
      </c>
      <c r="N24">
        <v>1</v>
      </c>
      <c r="O24">
        <v>1</v>
      </c>
      <c r="P24">
        <v>1.3730868140000001</v>
      </c>
      <c r="Q24">
        <v>1.1509081140999999</v>
      </c>
      <c r="R24" t="s">
        <v>313</v>
      </c>
    </row>
    <row r="25" spans="1:18" x14ac:dyDescent="0.25">
      <c r="A25" s="3">
        <v>42401</v>
      </c>
      <c r="B25" s="2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0.82475976719999999</v>
      </c>
      <c r="I25" t="s">
        <v>502</v>
      </c>
      <c r="N25">
        <v>2</v>
      </c>
      <c r="O25">
        <v>2</v>
      </c>
      <c r="P25">
        <v>1.01779978</v>
      </c>
      <c r="Q25">
        <v>1.1176199263</v>
      </c>
      <c r="R25" t="s">
        <v>502</v>
      </c>
    </row>
    <row r="26" spans="1:18" x14ac:dyDescent="0.25">
      <c r="A26" s="3">
        <v>42430</v>
      </c>
      <c r="B26" s="2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0.93787777240000003</v>
      </c>
      <c r="I26" t="s">
        <v>315</v>
      </c>
      <c r="N26">
        <v>3</v>
      </c>
      <c r="O26">
        <v>3</v>
      </c>
      <c r="P26">
        <v>0.85253622100000004</v>
      </c>
      <c r="Q26">
        <v>1.0843317386</v>
      </c>
      <c r="R26" t="s">
        <v>315</v>
      </c>
    </row>
    <row r="27" spans="1:18" x14ac:dyDescent="0.25">
      <c r="A27" s="3">
        <v>42461</v>
      </c>
      <c r="B27" s="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1.0509957775000001</v>
      </c>
      <c r="I27" t="s">
        <v>316</v>
      </c>
      <c r="N27">
        <v>4</v>
      </c>
      <c r="O27">
        <v>4</v>
      </c>
      <c r="P27">
        <v>1.1251104190000001</v>
      </c>
      <c r="Q27">
        <v>1.0510435509</v>
      </c>
      <c r="R27" t="s">
        <v>316</v>
      </c>
    </row>
    <row r="28" spans="1:18" x14ac:dyDescent="0.25">
      <c r="A28" s="3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1.1641137827000001</v>
      </c>
      <c r="I28" t="s">
        <v>317</v>
      </c>
      <c r="N28">
        <v>5</v>
      </c>
      <c r="O28">
        <v>5</v>
      </c>
      <c r="P28">
        <v>1.0193225539999999</v>
      </c>
      <c r="Q28">
        <v>1.0177553631</v>
      </c>
      <c r="R28" t="s">
        <v>317</v>
      </c>
    </row>
    <row r="29" spans="1:18" x14ac:dyDescent="0.25">
      <c r="A29" s="3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1.2772317877999999</v>
      </c>
      <c r="I29" t="s">
        <v>425</v>
      </c>
      <c r="N29">
        <v>6</v>
      </c>
      <c r="O29">
        <v>6</v>
      </c>
      <c r="P29">
        <v>0.99732649500000004</v>
      </c>
      <c r="Q29">
        <v>0.98446717539999995</v>
      </c>
      <c r="R29" t="s">
        <v>318</v>
      </c>
    </row>
    <row r="30" spans="1:18" x14ac:dyDescent="0.25">
      <c r="A30" s="3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1.3903497929999999</v>
      </c>
      <c r="I30" t="s">
        <v>319</v>
      </c>
      <c r="N30">
        <v>7</v>
      </c>
      <c r="O30">
        <v>7</v>
      </c>
      <c r="P30">
        <v>0.82713886999999997</v>
      </c>
      <c r="Q30">
        <v>0.95117898769999998</v>
      </c>
      <c r="R30" t="s">
        <v>319</v>
      </c>
    </row>
    <row r="31" spans="1:18" x14ac:dyDescent="0.25">
      <c r="A31" s="3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1.5034677981</v>
      </c>
      <c r="N31">
        <v>8</v>
      </c>
      <c r="O31">
        <v>8</v>
      </c>
      <c r="P31">
        <v>1.062874503</v>
      </c>
      <c r="Q31">
        <v>0.9178907999</v>
      </c>
    </row>
    <row r="32" spans="1:18" x14ac:dyDescent="0.25">
      <c r="A32" s="3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1.6165858033</v>
      </c>
      <c r="I32" t="s">
        <v>426</v>
      </c>
      <c r="N32">
        <v>9</v>
      </c>
      <c r="O32">
        <v>9</v>
      </c>
      <c r="P32">
        <v>1.4637836470000001</v>
      </c>
      <c r="Q32">
        <v>1.5674811744999999</v>
      </c>
      <c r="R32" t="s">
        <v>376</v>
      </c>
    </row>
    <row r="33" spans="1:18" x14ac:dyDescent="0.25">
      <c r="A33" s="3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1.7297038084</v>
      </c>
      <c r="I33" t="s">
        <v>427</v>
      </c>
      <c r="N33">
        <v>10</v>
      </c>
      <c r="O33">
        <v>10</v>
      </c>
      <c r="P33">
        <v>1.6359875209999999</v>
      </c>
      <c r="Q33">
        <v>1.7155305944999999</v>
      </c>
      <c r="R33" t="s">
        <v>377</v>
      </c>
    </row>
    <row r="34" spans="1:18" x14ac:dyDescent="0.25">
      <c r="A34" s="3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1.8428218136000001</v>
      </c>
      <c r="I34" t="s">
        <v>428</v>
      </c>
      <c r="N34">
        <v>11</v>
      </c>
      <c r="O34">
        <v>11</v>
      </c>
      <c r="P34">
        <v>1.6925371629999999</v>
      </c>
      <c r="Q34">
        <v>1.8635800144000001</v>
      </c>
      <c r="R34" t="s">
        <v>378</v>
      </c>
    </row>
    <row r="35" spans="1:18" x14ac:dyDescent="0.25">
      <c r="A35" s="3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1.9559398187000001</v>
      </c>
      <c r="I35" t="s">
        <v>429</v>
      </c>
      <c r="N35">
        <v>12</v>
      </c>
      <c r="O35">
        <v>12</v>
      </c>
      <c r="P35">
        <v>2.0746221330000001</v>
      </c>
      <c r="Q35">
        <v>2.0116294344000001</v>
      </c>
      <c r="R35" t="s">
        <v>379</v>
      </c>
    </row>
    <row r="36" spans="1:18" x14ac:dyDescent="0.25">
      <c r="A36" s="3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2.0690578238000001</v>
      </c>
      <c r="I36" t="s">
        <v>430</v>
      </c>
      <c r="N36">
        <v>13</v>
      </c>
      <c r="O36">
        <v>13</v>
      </c>
      <c r="P36">
        <v>2.5000422090000001</v>
      </c>
      <c r="Q36">
        <v>2.1596788544000001</v>
      </c>
      <c r="R36" t="s">
        <v>380</v>
      </c>
    </row>
    <row r="37" spans="1:18" x14ac:dyDescent="0.25">
      <c r="A37" s="3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2.1821758290000002</v>
      </c>
      <c r="I37" t="s">
        <v>431</v>
      </c>
      <c r="N37">
        <v>14</v>
      </c>
      <c r="O37">
        <v>14</v>
      </c>
      <c r="P37">
        <v>2.7379581709999998</v>
      </c>
      <c r="Q37">
        <v>2.3077282743</v>
      </c>
      <c r="R37" t="s">
        <v>381</v>
      </c>
    </row>
    <row r="38" spans="1:18" x14ac:dyDescent="0.25">
      <c r="A38" s="3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2.2952938341000002</v>
      </c>
      <c r="I38" t="s">
        <v>432</v>
      </c>
      <c r="N38">
        <v>15</v>
      </c>
      <c r="O38">
        <v>15</v>
      </c>
      <c r="P38">
        <v>2.380612433</v>
      </c>
      <c r="Q38">
        <v>2.4557776943</v>
      </c>
      <c r="R38" t="s">
        <v>382</v>
      </c>
    </row>
    <row r="39" spans="1:18" x14ac:dyDescent="0.25">
      <c r="A39" s="3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2.4084118392999998</v>
      </c>
      <c r="I39" t="s">
        <v>433</v>
      </c>
      <c r="N39">
        <v>16</v>
      </c>
      <c r="O39">
        <v>16</v>
      </c>
      <c r="P39">
        <v>2.199689878</v>
      </c>
      <c r="Q39">
        <v>2.6038271142</v>
      </c>
      <c r="R39" t="s">
        <v>383</v>
      </c>
    </row>
    <row r="40" spans="1:18" x14ac:dyDescent="0.25">
      <c r="A40" s="14">
        <v>42856</v>
      </c>
      <c r="B40" s="8">
        <v>244.733</v>
      </c>
      <c r="C40" s="6">
        <v>17</v>
      </c>
      <c r="D40" s="6">
        <f t="shared" si="0"/>
        <v>1.8748777208413598</v>
      </c>
      <c r="E40" s="6">
        <v>17</v>
      </c>
      <c r="F40" s="6">
        <v>17</v>
      </c>
      <c r="G40" s="6">
        <v>1.8748777210000001</v>
      </c>
      <c r="H40" s="6">
        <v>1.6771240563000001</v>
      </c>
      <c r="I40" t="s">
        <v>434</v>
      </c>
      <c r="N40">
        <v>17</v>
      </c>
      <c r="O40">
        <v>17</v>
      </c>
      <c r="P40">
        <v>1.8748777210000001</v>
      </c>
      <c r="Q40">
        <v>1.7318700161</v>
      </c>
      <c r="R40" t="s">
        <v>384</v>
      </c>
    </row>
    <row r="41" spans="1:18" x14ac:dyDescent="0.25">
      <c r="A41" s="3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1.7550665942000001</v>
      </c>
      <c r="I41" t="s">
        <v>435</v>
      </c>
      <c r="N41">
        <v>18</v>
      </c>
      <c r="O41">
        <v>18</v>
      </c>
      <c r="P41">
        <v>1.6334879550000001</v>
      </c>
      <c r="Q41">
        <v>1.7999455945</v>
      </c>
      <c r="R41" t="s">
        <v>385</v>
      </c>
    </row>
    <row r="42" spans="1:18" x14ac:dyDescent="0.25">
      <c r="A42" s="3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1.8330091321999999</v>
      </c>
      <c r="I42" t="s">
        <v>436</v>
      </c>
      <c r="N42">
        <v>19</v>
      </c>
      <c r="O42">
        <v>19</v>
      </c>
      <c r="P42">
        <v>1.727978456</v>
      </c>
      <c r="Q42">
        <v>1.868021173</v>
      </c>
      <c r="R42" t="s">
        <v>386</v>
      </c>
    </row>
    <row r="43" spans="1:18" x14ac:dyDescent="0.25">
      <c r="A43" s="3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1.9109516701</v>
      </c>
      <c r="I43" t="s">
        <v>437</v>
      </c>
      <c r="N43">
        <v>20</v>
      </c>
      <c r="O43">
        <v>20</v>
      </c>
      <c r="P43">
        <v>1.938974212</v>
      </c>
      <c r="Q43">
        <v>1.9360967514</v>
      </c>
      <c r="R43" t="s">
        <v>387</v>
      </c>
    </row>
    <row r="44" spans="1:18" x14ac:dyDescent="0.25">
      <c r="A44" s="3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1.9888942081000001</v>
      </c>
      <c r="I44" t="s">
        <v>438</v>
      </c>
      <c r="N44">
        <v>21</v>
      </c>
      <c r="O44">
        <v>21</v>
      </c>
      <c r="P44">
        <v>2.2329638649999999</v>
      </c>
      <c r="Q44">
        <v>2.0041723297999998</v>
      </c>
      <c r="R44" t="s">
        <v>388</v>
      </c>
    </row>
    <row r="45" spans="1:18" x14ac:dyDescent="0.25">
      <c r="A45" s="3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2.0668367459999999</v>
      </c>
      <c r="I45" t="s">
        <v>439</v>
      </c>
      <c r="N45">
        <v>22</v>
      </c>
      <c r="O45">
        <v>22</v>
      </c>
      <c r="P45">
        <v>2.041128702</v>
      </c>
      <c r="Q45">
        <v>2.0722479083000001</v>
      </c>
      <c r="R45" t="s">
        <v>389</v>
      </c>
    </row>
    <row r="46" spans="1:18" x14ac:dyDescent="0.25">
      <c r="A46" s="3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2.1447792840000002</v>
      </c>
      <c r="I46" t="s">
        <v>440</v>
      </c>
      <c r="N46">
        <v>23</v>
      </c>
      <c r="O46">
        <v>23</v>
      </c>
      <c r="P46">
        <v>2.202582939</v>
      </c>
      <c r="Q46">
        <v>2.1403234866999998</v>
      </c>
      <c r="R46" t="s">
        <v>390</v>
      </c>
    </row>
    <row r="47" spans="1:18" x14ac:dyDescent="0.25">
      <c r="A47" s="3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2.2227218219</v>
      </c>
      <c r="I47" t="s">
        <v>441</v>
      </c>
      <c r="N47">
        <v>24</v>
      </c>
      <c r="O47">
        <v>24</v>
      </c>
      <c r="P47">
        <v>2.1090824750000001</v>
      </c>
      <c r="Q47">
        <v>2.2083990652000001</v>
      </c>
      <c r="R47" t="s">
        <v>391</v>
      </c>
    </row>
    <row r="48" spans="1:18" x14ac:dyDescent="0.25">
      <c r="A48" s="3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2.3006643597999998</v>
      </c>
      <c r="I48" t="s">
        <v>442</v>
      </c>
      <c r="N48">
        <v>25</v>
      </c>
      <c r="O48">
        <v>25</v>
      </c>
      <c r="P48">
        <v>2.0705076199999999</v>
      </c>
      <c r="Q48">
        <v>2.1381231918000001</v>
      </c>
      <c r="R48" t="s">
        <v>392</v>
      </c>
    </row>
    <row r="49" spans="1:18" x14ac:dyDescent="0.25">
      <c r="A49" s="3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2.3786068978000001</v>
      </c>
      <c r="I49" t="s">
        <v>443</v>
      </c>
      <c r="N49">
        <v>26</v>
      </c>
      <c r="O49">
        <v>26</v>
      </c>
      <c r="P49">
        <v>2.2117954210000002</v>
      </c>
      <c r="Q49">
        <v>2.2567313202000001</v>
      </c>
      <c r="R49" t="s">
        <v>393</v>
      </c>
    </row>
    <row r="50" spans="1:18" x14ac:dyDescent="0.25">
      <c r="A50" s="3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2.4565494357</v>
      </c>
      <c r="I50" t="s">
        <v>444</v>
      </c>
      <c r="N50">
        <v>27</v>
      </c>
      <c r="O50">
        <v>27</v>
      </c>
      <c r="P50">
        <v>2.359711404</v>
      </c>
      <c r="Q50">
        <v>2.3753394486000001</v>
      </c>
      <c r="R50" t="s">
        <v>353</v>
      </c>
    </row>
    <row r="51" spans="1:18" x14ac:dyDescent="0.25">
      <c r="A51" s="3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2.5344919736999998</v>
      </c>
      <c r="I51" t="s">
        <v>445</v>
      </c>
      <c r="N51">
        <v>28</v>
      </c>
      <c r="O51">
        <v>28</v>
      </c>
      <c r="P51">
        <v>2.462743943</v>
      </c>
      <c r="Q51">
        <v>2.4939475769000001</v>
      </c>
      <c r="R51" t="s">
        <v>354</v>
      </c>
    </row>
    <row r="52" spans="1:18" x14ac:dyDescent="0.25">
      <c r="A52" s="3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2.6124345116000001</v>
      </c>
      <c r="I52" t="s">
        <v>446</v>
      </c>
      <c r="N52">
        <v>29</v>
      </c>
      <c r="O52">
        <v>29</v>
      </c>
      <c r="P52">
        <v>2.801011715</v>
      </c>
      <c r="Q52">
        <v>2.6125557053000001</v>
      </c>
      <c r="R52" t="s">
        <v>394</v>
      </c>
    </row>
    <row r="53" spans="1:18" x14ac:dyDescent="0.25">
      <c r="A53" s="3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2.6903770495999999</v>
      </c>
      <c r="I53" t="s">
        <v>447</v>
      </c>
      <c r="N53">
        <v>30</v>
      </c>
      <c r="O53">
        <v>30</v>
      </c>
      <c r="P53">
        <v>2.8715478349999999</v>
      </c>
      <c r="Q53">
        <v>2.7311638337000002</v>
      </c>
      <c r="R53" t="s">
        <v>395</v>
      </c>
    </row>
    <row r="54" spans="1:18" x14ac:dyDescent="0.25">
      <c r="A54" s="3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2.7683195875000002</v>
      </c>
      <c r="I54" t="s">
        <v>448</v>
      </c>
      <c r="N54">
        <v>31</v>
      </c>
      <c r="O54">
        <v>31</v>
      </c>
      <c r="P54">
        <v>2.949515087</v>
      </c>
      <c r="Q54">
        <v>2.8497719620000002</v>
      </c>
      <c r="R54" t="s">
        <v>396</v>
      </c>
    </row>
    <row r="55" spans="1:18" x14ac:dyDescent="0.25">
      <c r="A55" s="3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2.8462621255</v>
      </c>
      <c r="I55" t="s">
        <v>449</v>
      </c>
      <c r="N55">
        <v>32</v>
      </c>
      <c r="O55">
        <v>32</v>
      </c>
      <c r="P55">
        <v>2.6991801039999999</v>
      </c>
      <c r="Q55">
        <v>2.9683800904000002</v>
      </c>
      <c r="R55" t="s">
        <v>358</v>
      </c>
    </row>
    <row r="56" spans="1:18" x14ac:dyDescent="0.25">
      <c r="A56" s="14">
        <v>43344</v>
      </c>
      <c r="B56" s="8">
        <v>252.43899999999999</v>
      </c>
      <c r="C56" s="6">
        <v>33</v>
      </c>
      <c r="D56" s="6">
        <f t="shared" si="0"/>
        <v>2.27697219419899</v>
      </c>
      <c r="E56" s="6">
        <v>33</v>
      </c>
      <c r="F56" s="6">
        <v>33</v>
      </c>
      <c r="G56" s="6">
        <v>2.2769721939999998</v>
      </c>
      <c r="H56" s="6">
        <v>2.2488946015</v>
      </c>
      <c r="I56" t="s">
        <v>450</v>
      </c>
      <c r="N56">
        <v>33</v>
      </c>
      <c r="O56">
        <v>33</v>
      </c>
      <c r="P56">
        <v>2.2769721939999998</v>
      </c>
      <c r="Q56">
        <v>2.2933911937000002</v>
      </c>
      <c r="R56" t="s">
        <v>359</v>
      </c>
    </row>
    <row r="57" spans="1:18" x14ac:dyDescent="0.25">
      <c r="A57" s="3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2.1770346467000001</v>
      </c>
      <c r="I57" t="s">
        <v>451</v>
      </c>
      <c r="N57">
        <v>34</v>
      </c>
      <c r="O57">
        <v>34</v>
      </c>
      <c r="P57">
        <v>2.5224699290000001</v>
      </c>
      <c r="Q57">
        <v>2.2030128143000001</v>
      </c>
      <c r="R57" t="s">
        <v>397</v>
      </c>
    </row>
    <row r="58" spans="1:18" x14ac:dyDescent="0.25">
      <c r="A58" s="3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2.1051746918999998</v>
      </c>
      <c r="I58" t="s">
        <v>452</v>
      </c>
      <c r="N58">
        <v>35</v>
      </c>
      <c r="O58">
        <v>35</v>
      </c>
      <c r="P58">
        <v>2.1766010320000002</v>
      </c>
      <c r="Q58">
        <v>2.1126344347999999</v>
      </c>
      <c r="R58" t="s">
        <v>398</v>
      </c>
    </row>
    <row r="59" spans="1:18" x14ac:dyDescent="0.25">
      <c r="A59" s="3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2.0333147372</v>
      </c>
      <c r="I59" t="s">
        <v>453</v>
      </c>
      <c r="N59">
        <v>36</v>
      </c>
      <c r="O59">
        <v>36</v>
      </c>
      <c r="P59">
        <v>1.9101588490000001</v>
      </c>
      <c r="Q59">
        <v>2.0222560554000002</v>
      </c>
      <c r="R59" t="s">
        <v>399</v>
      </c>
    </row>
    <row r="60" spans="1:18" x14ac:dyDescent="0.25">
      <c r="A60" s="3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1.9614547823999999</v>
      </c>
      <c r="I60" t="s">
        <v>454</v>
      </c>
      <c r="N60">
        <v>37</v>
      </c>
      <c r="O60">
        <v>37</v>
      </c>
      <c r="P60">
        <v>1.551235138</v>
      </c>
      <c r="Q60">
        <v>1.9318776759</v>
      </c>
      <c r="R60" t="s">
        <v>363</v>
      </c>
    </row>
    <row r="61" spans="1:18" x14ac:dyDescent="0.25">
      <c r="A61" s="3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1.8895948276000001</v>
      </c>
      <c r="I61" t="s">
        <v>455</v>
      </c>
      <c r="N61">
        <v>38</v>
      </c>
      <c r="O61">
        <v>38</v>
      </c>
      <c r="P61">
        <v>1.520135266</v>
      </c>
      <c r="Q61">
        <v>1.8414992964000001</v>
      </c>
      <c r="R61" t="s">
        <v>364</v>
      </c>
    </row>
    <row r="62" spans="1:18" x14ac:dyDescent="0.25">
      <c r="A62" s="3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1.8177348728</v>
      </c>
      <c r="I62" t="s">
        <v>456</v>
      </c>
      <c r="N62">
        <v>39</v>
      </c>
      <c r="O62">
        <v>39</v>
      </c>
      <c r="P62">
        <v>1.862522741</v>
      </c>
      <c r="Q62">
        <v>1.7511209169999999</v>
      </c>
      <c r="R62" t="s">
        <v>400</v>
      </c>
    </row>
    <row r="63" spans="1:18" x14ac:dyDescent="0.25">
      <c r="A63" s="3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1.7458749181</v>
      </c>
      <c r="I63" t="s">
        <v>457</v>
      </c>
      <c r="N63">
        <v>40</v>
      </c>
      <c r="O63">
        <v>40</v>
      </c>
      <c r="P63">
        <v>1.9964397760000001</v>
      </c>
      <c r="Q63">
        <v>1.6607425375</v>
      </c>
      <c r="R63" t="s">
        <v>401</v>
      </c>
    </row>
    <row r="64" spans="1:18" x14ac:dyDescent="0.25">
      <c r="A64" s="3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1.6740149633000001</v>
      </c>
      <c r="I64" t="s">
        <v>458</v>
      </c>
      <c r="N64">
        <v>41</v>
      </c>
      <c r="O64">
        <v>41</v>
      </c>
      <c r="P64">
        <v>1.7902284690000001</v>
      </c>
      <c r="Q64">
        <v>1.5789347337999999</v>
      </c>
      <c r="R64" t="s">
        <v>402</v>
      </c>
    </row>
    <row r="65" spans="1:21" x14ac:dyDescent="0.25">
      <c r="A65" s="3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1.6021550085</v>
      </c>
      <c r="I65" t="s">
        <v>459</v>
      </c>
      <c r="N65">
        <v>42</v>
      </c>
      <c r="O65">
        <v>42</v>
      </c>
      <c r="P65">
        <v>1.6484846559999999</v>
      </c>
      <c r="Q65">
        <v>1.6643527600000001</v>
      </c>
      <c r="R65" t="s">
        <v>368</v>
      </c>
    </row>
    <row r="66" spans="1:21" x14ac:dyDescent="0.25">
      <c r="A66" s="14">
        <v>43647</v>
      </c>
      <c r="B66" s="8">
        <v>256.57100000000003</v>
      </c>
      <c r="C66" s="6">
        <v>43</v>
      </c>
      <c r="D66" s="6">
        <f t="shared" si="0"/>
        <v>1.811464806393509</v>
      </c>
      <c r="E66" s="6">
        <v>43</v>
      </c>
      <c r="F66" s="6">
        <v>43</v>
      </c>
      <c r="G66" s="6">
        <v>1.811464806</v>
      </c>
      <c r="H66" s="6">
        <v>1.7878623906</v>
      </c>
      <c r="I66" t="s">
        <v>460</v>
      </c>
      <c r="N66">
        <v>43</v>
      </c>
      <c r="O66">
        <v>43</v>
      </c>
      <c r="P66">
        <v>1.811464806</v>
      </c>
      <c r="Q66">
        <v>1.7497707862</v>
      </c>
      <c r="R66" t="s">
        <v>369</v>
      </c>
    </row>
    <row r="67" spans="1:21" x14ac:dyDescent="0.25">
      <c r="A67" s="3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1.8335015814</v>
      </c>
      <c r="I67" t="s">
        <v>503</v>
      </c>
      <c r="N67">
        <v>44</v>
      </c>
      <c r="O67">
        <v>44</v>
      </c>
      <c r="P67">
        <v>1.749779889</v>
      </c>
      <c r="Q67">
        <v>1.8351888125</v>
      </c>
      <c r="R67" t="s">
        <v>461</v>
      </c>
    </row>
    <row r="68" spans="1:21" x14ac:dyDescent="0.25">
      <c r="A68" s="3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1.8791407723</v>
      </c>
      <c r="I68" t="s">
        <v>504</v>
      </c>
      <c r="N68">
        <v>45</v>
      </c>
      <c r="O68">
        <v>45</v>
      </c>
      <c r="P68">
        <v>1.711304513</v>
      </c>
      <c r="Q68">
        <v>1.9206068386999999</v>
      </c>
      <c r="R68" t="s">
        <v>462</v>
      </c>
    </row>
    <row r="69" spans="1:21" x14ac:dyDescent="0.25">
      <c r="A69" s="3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1.9247799631</v>
      </c>
      <c r="I69" t="s">
        <v>505</v>
      </c>
      <c r="N69">
        <v>46</v>
      </c>
      <c r="O69">
        <v>46</v>
      </c>
      <c r="P69">
        <v>1.7640429440000001</v>
      </c>
      <c r="Q69">
        <v>2.0060248649000001</v>
      </c>
      <c r="R69" t="s">
        <v>508</v>
      </c>
    </row>
    <row r="70" spans="1:21" x14ac:dyDescent="0.25">
      <c r="A70" s="3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1.9704191539</v>
      </c>
      <c r="I70" t="s">
        <v>506</v>
      </c>
      <c r="N70">
        <v>47</v>
      </c>
      <c r="O70">
        <v>47</v>
      </c>
      <c r="P70">
        <v>2.0512779820000002</v>
      </c>
      <c r="Q70">
        <v>2.0914428910999998</v>
      </c>
      <c r="R70" t="s">
        <v>463</v>
      </c>
    </row>
    <row r="71" spans="1:21" x14ac:dyDescent="0.25">
      <c r="A71" s="3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2.0160583446999998</v>
      </c>
      <c r="I71" t="s">
        <v>507</v>
      </c>
      <c r="N71">
        <v>48</v>
      </c>
      <c r="O71">
        <v>48</v>
      </c>
      <c r="P71">
        <v>2.2851297399999999</v>
      </c>
      <c r="Q71">
        <v>2.1768609174</v>
      </c>
      <c r="R71" t="s">
        <v>464</v>
      </c>
    </row>
    <row r="72" spans="1:21" x14ac:dyDescent="0.25">
      <c r="A72" s="3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2.0616975355</v>
      </c>
      <c r="N72">
        <v>49</v>
      </c>
      <c r="O72">
        <v>49</v>
      </c>
      <c r="P72">
        <v>2.4865719550000001</v>
      </c>
      <c r="Q72">
        <v>2.2622789436000001</v>
      </c>
      <c r="R72" t="s">
        <v>509</v>
      </c>
    </row>
    <row r="73" spans="1:21" x14ac:dyDescent="0.25">
      <c r="A73" s="3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2.1073367262999998</v>
      </c>
      <c r="N73">
        <v>50</v>
      </c>
      <c r="O73">
        <v>50</v>
      </c>
      <c r="P73">
        <v>2.334873564</v>
      </c>
      <c r="Q73">
        <v>2.3476969697999999</v>
      </c>
      <c r="R73" t="s">
        <v>504</v>
      </c>
    </row>
    <row r="74" spans="1:21" x14ac:dyDescent="0.25">
      <c r="A74" s="3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2.1529759172</v>
      </c>
      <c r="N74">
        <v>51</v>
      </c>
      <c r="O74">
        <v>51</v>
      </c>
      <c r="P74">
        <v>1.5393269919999999</v>
      </c>
      <c r="Q74">
        <v>-0.61609132300000002</v>
      </c>
      <c r="R74" t="s">
        <v>511</v>
      </c>
    </row>
    <row r="75" spans="1:21" x14ac:dyDescent="0.25">
      <c r="A75" s="14">
        <v>43922</v>
      </c>
      <c r="B75" s="8">
        <v>256.38900000000001</v>
      </c>
      <c r="C75" s="6">
        <v>52</v>
      </c>
      <c r="D75" s="6">
        <f t="shared" si="0"/>
        <v>0.32909668633681666</v>
      </c>
      <c r="E75" s="6">
        <v>52</v>
      </c>
      <c r="F75" s="6">
        <v>52</v>
      </c>
      <c r="G75" s="6">
        <v>0.32909668600000003</v>
      </c>
      <c r="H75" s="6">
        <v>0.30069542269999999</v>
      </c>
      <c r="N75">
        <v>52</v>
      </c>
      <c r="O75">
        <v>52</v>
      </c>
      <c r="P75">
        <v>0.32909668600000003</v>
      </c>
      <c r="Q75">
        <v>-0.2650655422</v>
      </c>
      <c r="R75" t="s">
        <v>506</v>
      </c>
    </row>
    <row r="76" spans="1:21" x14ac:dyDescent="0.25">
      <c r="A76" s="3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0.46078357440000001</v>
      </c>
      <c r="N76">
        <v>53</v>
      </c>
      <c r="O76">
        <v>53</v>
      </c>
      <c r="P76">
        <v>0.11792637</v>
      </c>
      <c r="Q76">
        <v>8.5960238600000002E-2</v>
      </c>
      <c r="R76" t="s">
        <v>507</v>
      </c>
    </row>
    <row r="77" spans="1:21" x14ac:dyDescent="0.25">
      <c r="A77" s="3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0.62087172619999997</v>
      </c>
      <c r="N77">
        <v>54</v>
      </c>
      <c r="O77">
        <v>54</v>
      </c>
      <c r="P77">
        <v>0.64573304799999998</v>
      </c>
      <c r="Q77">
        <v>0.43698601939999998</v>
      </c>
    </row>
    <row r="78" spans="1:21" x14ac:dyDescent="0.25">
      <c r="A78" s="3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0.78095987789999999</v>
      </c>
      <c r="N78">
        <v>55</v>
      </c>
      <c r="O78">
        <v>55</v>
      </c>
      <c r="P78">
        <v>0.98608182499999997</v>
      </c>
      <c r="Q78">
        <v>0.78801180029999995</v>
      </c>
    </row>
    <row r="79" spans="1:21" x14ac:dyDescent="0.25">
      <c r="A79" s="3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0.9410480296</v>
      </c>
      <c r="N79">
        <v>56</v>
      </c>
      <c r="O79">
        <v>56</v>
      </c>
      <c r="P79">
        <v>1.309645382</v>
      </c>
      <c r="Q79">
        <v>1.1390375811</v>
      </c>
      <c r="R79" t="s">
        <v>405</v>
      </c>
    </row>
    <row r="80" spans="1:21" x14ac:dyDescent="0.25">
      <c r="A80" s="3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1.1011361814</v>
      </c>
      <c r="N80">
        <v>57</v>
      </c>
      <c r="O80">
        <v>57</v>
      </c>
      <c r="P80">
        <v>1.371324861</v>
      </c>
      <c r="Q80">
        <v>1.4900633619000001</v>
      </c>
      <c r="R80" t="s">
        <v>407</v>
      </c>
      <c r="S80" t="s">
        <v>408</v>
      </c>
      <c r="T80" t="s">
        <v>409</v>
      </c>
      <c r="U80" t="s">
        <v>410</v>
      </c>
    </row>
    <row r="81" spans="1:21" x14ac:dyDescent="0.25">
      <c r="A81" s="3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1.2612243330999999</v>
      </c>
      <c r="N81">
        <v>58</v>
      </c>
      <c r="O81">
        <v>58</v>
      </c>
      <c r="P81">
        <v>1.182066168</v>
      </c>
      <c r="Q81">
        <v>1.8410891427</v>
      </c>
      <c r="R81" t="s">
        <v>411</v>
      </c>
      <c r="S81">
        <v>17</v>
      </c>
      <c r="T81">
        <v>500.14423774070002</v>
      </c>
      <c r="U81">
        <v>29.420249278899998</v>
      </c>
    </row>
    <row r="82" spans="1:21" x14ac:dyDescent="0.25">
      <c r="A82" s="3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1.4213124849000001</v>
      </c>
      <c r="N82">
        <v>59</v>
      </c>
      <c r="O82">
        <v>59</v>
      </c>
      <c r="P82">
        <v>1.1745357839999999</v>
      </c>
      <c r="Q82">
        <v>2.1921149235000001</v>
      </c>
      <c r="R82" t="s">
        <v>412</v>
      </c>
      <c r="S82">
        <v>76</v>
      </c>
      <c r="T82">
        <v>19.036850927300002</v>
      </c>
      <c r="U82">
        <v>0.25048488060000001</v>
      </c>
    </row>
    <row r="83" spans="1:21" x14ac:dyDescent="0.25">
      <c r="A83" s="3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1.5814006366</v>
      </c>
      <c r="N83">
        <v>60</v>
      </c>
      <c r="O83">
        <v>60</v>
      </c>
      <c r="P83">
        <v>1.362005495</v>
      </c>
      <c r="Q83">
        <v>2.5431407042999998</v>
      </c>
      <c r="R83" t="s">
        <v>413</v>
      </c>
      <c r="S83">
        <v>93</v>
      </c>
      <c r="T83">
        <v>519.18108866800003</v>
      </c>
    </row>
    <row r="84" spans="1:21" x14ac:dyDescent="0.25">
      <c r="A84" s="3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1.7414887883000001</v>
      </c>
      <c r="N84">
        <v>61</v>
      </c>
      <c r="O84">
        <v>61</v>
      </c>
      <c r="P84">
        <v>1.3997697419999999</v>
      </c>
      <c r="Q84">
        <v>2.8941664852</v>
      </c>
      <c r="R84" t="s">
        <v>510</v>
      </c>
    </row>
    <row r="85" spans="1:21" x14ac:dyDescent="0.25">
      <c r="A85" s="3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1.9015769401</v>
      </c>
      <c r="N85">
        <v>62</v>
      </c>
      <c r="O85">
        <v>62</v>
      </c>
      <c r="P85">
        <v>1.676215217</v>
      </c>
      <c r="Q85">
        <v>3.2451922660000001</v>
      </c>
      <c r="S85">
        <f>1-(T82/T83)</f>
        <v>0.96333292690583061</v>
      </c>
    </row>
    <row r="86" spans="1:21" x14ac:dyDescent="0.25">
      <c r="A86" s="3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2.0616650918000001</v>
      </c>
      <c r="N86">
        <v>63</v>
      </c>
      <c r="O86">
        <v>63</v>
      </c>
      <c r="P86">
        <v>2.6197625090000001</v>
      </c>
      <c r="Q86">
        <v>3.5962180467999998</v>
      </c>
    </row>
    <row r="87" spans="1:21" x14ac:dyDescent="0.25">
      <c r="A87" s="14">
        <v>44287</v>
      </c>
      <c r="B87" s="8">
        <v>267.05399999999997</v>
      </c>
      <c r="C87" s="6">
        <v>64</v>
      </c>
      <c r="D87" s="6">
        <f t="shared" si="0"/>
        <v>4.159694838702114</v>
      </c>
      <c r="E87" s="6">
        <v>64</v>
      </c>
      <c r="F87" s="6">
        <v>64</v>
      </c>
      <c r="G87" s="6">
        <v>4.1596948390000001</v>
      </c>
      <c r="H87" s="6">
        <v>4.3008498952999998</v>
      </c>
      <c r="N87">
        <v>64</v>
      </c>
      <c r="O87">
        <v>64</v>
      </c>
      <c r="P87">
        <v>4.1596948390000001</v>
      </c>
      <c r="Q87">
        <v>3.9472438275999999</v>
      </c>
    </row>
    <row r="88" spans="1:21" x14ac:dyDescent="0.25">
      <c r="A88" s="3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4.6427428989999999</v>
      </c>
      <c r="N88">
        <v>65</v>
      </c>
      <c r="O88">
        <v>65</v>
      </c>
      <c r="P88">
        <v>4.9927065380000002</v>
      </c>
      <c r="Q88">
        <v>4.2982696084000001</v>
      </c>
    </row>
    <row r="89" spans="1:21" x14ac:dyDescent="0.25">
      <c r="A89" s="3">
        <v>44348</v>
      </c>
      <c r="B89" s="2">
        <v>271.69600000000003</v>
      </c>
      <c r="C89">
        <v>66</v>
      </c>
      <c r="D89">
        <f t="shared" ref="D89:D117" si="1">100*(B89-B77)/B77</f>
        <v>5.3914514133213345</v>
      </c>
      <c r="E89">
        <v>66</v>
      </c>
      <c r="F89">
        <v>66</v>
      </c>
      <c r="G89">
        <v>5.3914514130000004</v>
      </c>
      <c r="H89">
        <v>4.9846359027</v>
      </c>
      <c r="N89">
        <v>66</v>
      </c>
      <c r="O89">
        <v>66</v>
      </c>
      <c r="P89">
        <v>5.3914514130000004</v>
      </c>
      <c r="Q89">
        <v>4.6492953891999997</v>
      </c>
    </row>
    <row r="90" spans="1:21" x14ac:dyDescent="0.25">
      <c r="A90" s="3">
        <v>44378</v>
      </c>
      <c r="B90" s="2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5.3265289064000001</v>
      </c>
      <c r="N90">
        <v>67</v>
      </c>
      <c r="O90">
        <v>67</v>
      </c>
      <c r="P90">
        <v>5.3654752390000002</v>
      </c>
      <c r="Q90">
        <v>5.0003211700000003</v>
      </c>
    </row>
    <row r="91" spans="1:21" x14ac:dyDescent="0.25">
      <c r="A91" s="3">
        <v>44409</v>
      </c>
      <c r="B91" s="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5.6684219101000002</v>
      </c>
      <c r="N91">
        <v>68</v>
      </c>
      <c r="O91">
        <v>68</v>
      </c>
      <c r="P91">
        <v>5.2512715549999998</v>
      </c>
      <c r="Q91">
        <v>5.3513469509</v>
      </c>
    </row>
    <row r="92" spans="1:21" x14ac:dyDescent="0.25">
      <c r="A92" s="3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6.0103149138000003</v>
      </c>
      <c r="N92">
        <v>69</v>
      </c>
      <c r="O92">
        <v>69</v>
      </c>
      <c r="P92">
        <v>5.3903488550000001</v>
      </c>
      <c r="Q92">
        <v>5.7023727316999997</v>
      </c>
    </row>
    <row r="93" spans="1:21" x14ac:dyDescent="0.25">
      <c r="A93" s="3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6.3522079176000004</v>
      </c>
      <c r="N93">
        <v>70</v>
      </c>
      <c r="O93">
        <v>70</v>
      </c>
      <c r="P93">
        <v>6.2218689029999998</v>
      </c>
      <c r="Q93">
        <v>6.0533985125000003</v>
      </c>
    </row>
    <row r="94" spans="1:21" x14ac:dyDescent="0.25">
      <c r="A94" s="3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6.6941009212999996</v>
      </c>
      <c r="N94">
        <v>71</v>
      </c>
      <c r="O94">
        <v>71</v>
      </c>
      <c r="P94">
        <v>6.8090028399999998</v>
      </c>
      <c r="Q94">
        <v>6.4044242933</v>
      </c>
    </row>
    <row r="95" spans="1:21" x14ac:dyDescent="0.25">
      <c r="A95" s="3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7.0359939249999996</v>
      </c>
      <c r="N95">
        <v>72</v>
      </c>
      <c r="O95">
        <v>72</v>
      </c>
      <c r="P95">
        <v>7.0364028660000004</v>
      </c>
      <c r="Q95">
        <v>6.7554500740999996</v>
      </c>
    </row>
    <row r="96" spans="1:21" x14ac:dyDescent="0.25">
      <c r="A96" s="3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7.3778869286999997</v>
      </c>
      <c r="N96">
        <v>73</v>
      </c>
      <c r="O96">
        <v>73</v>
      </c>
      <c r="P96">
        <v>7.4798724679999999</v>
      </c>
      <c r="Q96">
        <v>7.1064758549000002</v>
      </c>
    </row>
    <row r="97" spans="1:17" x14ac:dyDescent="0.25">
      <c r="A97" s="3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7.7197799323999998</v>
      </c>
      <c r="N97">
        <v>74</v>
      </c>
      <c r="O97">
        <v>74</v>
      </c>
      <c r="P97">
        <v>7.8710638980000001</v>
      </c>
      <c r="Q97">
        <v>7.4575016357999999</v>
      </c>
    </row>
    <row r="98" spans="1:17" x14ac:dyDescent="0.25">
      <c r="A98" s="3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8.0616729361000008</v>
      </c>
      <c r="N98">
        <v>75</v>
      </c>
      <c r="O98">
        <v>75</v>
      </c>
      <c r="P98">
        <v>8.5424555550000001</v>
      </c>
      <c r="Q98">
        <v>7.8085274165999996</v>
      </c>
    </row>
    <row r="99" spans="1:17" x14ac:dyDescent="0.25">
      <c r="A99" s="3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8.4035659398</v>
      </c>
      <c r="N99">
        <v>76</v>
      </c>
      <c r="O99">
        <v>76</v>
      </c>
      <c r="P99">
        <v>8.2586293410000007</v>
      </c>
      <c r="Q99">
        <v>8.1595531973999993</v>
      </c>
    </row>
    <row r="100" spans="1:17" x14ac:dyDescent="0.25">
      <c r="A100" s="3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8.7454589435999992</v>
      </c>
      <c r="N100">
        <v>77</v>
      </c>
      <c r="O100">
        <v>77</v>
      </c>
      <c r="P100">
        <v>8.5815115439999996</v>
      </c>
      <c r="Q100">
        <v>8.5105789781999999</v>
      </c>
    </row>
    <row r="101" spans="1:17" x14ac:dyDescent="0.25">
      <c r="A101" s="3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9.0873519473000002</v>
      </c>
      <c r="N101">
        <v>78</v>
      </c>
      <c r="O101">
        <v>78</v>
      </c>
      <c r="P101">
        <v>9.0597579649999993</v>
      </c>
      <c r="Q101">
        <v>8.8616047590000004</v>
      </c>
    </row>
    <row r="102" spans="1:17" x14ac:dyDescent="0.25">
      <c r="A102" s="14">
        <v>44743</v>
      </c>
      <c r="B102" s="8">
        <v>296.27600000000001</v>
      </c>
      <c r="C102" s="6">
        <v>79</v>
      </c>
      <c r="D102" s="6">
        <f t="shared" si="1"/>
        <v>8.5248147456255161</v>
      </c>
      <c r="E102" s="6">
        <v>79</v>
      </c>
      <c r="F102" s="6">
        <v>79</v>
      </c>
      <c r="G102" s="6">
        <v>8.5248147460000006</v>
      </c>
      <c r="H102" s="6">
        <v>8.8591541390999993</v>
      </c>
      <c r="N102">
        <v>79</v>
      </c>
      <c r="O102">
        <v>79</v>
      </c>
      <c r="P102">
        <v>8.5248147460000006</v>
      </c>
      <c r="Q102">
        <v>9.2126305397999992</v>
      </c>
    </row>
    <row r="103" spans="1:17" x14ac:dyDescent="0.25">
      <c r="A103" s="3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8.4092868056000007</v>
      </c>
      <c r="N103">
        <v>80</v>
      </c>
      <c r="O103">
        <v>80</v>
      </c>
      <c r="P103">
        <v>8.2626925030000002</v>
      </c>
      <c r="Q103">
        <v>8.5430225628999992</v>
      </c>
    </row>
    <row r="104" spans="1:17" x14ac:dyDescent="0.25">
      <c r="A104" s="3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7.9594194720999996</v>
      </c>
      <c r="N104">
        <v>81</v>
      </c>
      <c r="O104">
        <v>81</v>
      </c>
      <c r="P104">
        <v>8.2016696440000008</v>
      </c>
      <c r="Q104">
        <v>8.0708659365000006</v>
      </c>
    </row>
    <row r="105" spans="1:17" x14ac:dyDescent="0.25">
      <c r="A105" s="3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7.5095521387000002</v>
      </c>
      <c r="N105">
        <v>82</v>
      </c>
      <c r="O105">
        <v>82</v>
      </c>
      <c r="P105">
        <v>7.7454273310000001</v>
      </c>
      <c r="Q105">
        <v>7.5987093102000003</v>
      </c>
    </row>
    <row r="106" spans="1:17" x14ac:dyDescent="0.25">
      <c r="A106" s="3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7.0596848051999999</v>
      </c>
      <c r="N106">
        <v>83</v>
      </c>
      <c r="O106">
        <v>83</v>
      </c>
      <c r="P106">
        <v>7.110322794</v>
      </c>
      <c r="Q106">
        <v>7.1265526838</v>
      </c>
    </row>
    <row r="107" spans="1:17" x14ac:dyDescent="0.25">
      <c r="A107" s="3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6.6098174716999996</v>
      </c>
      <c r="N107">
        <v>84</v>
      </c>
      <c r="O107">
        <v>84</v>
      </c>
      <c r="P107">
        <v>6.4544013309999997</v>
      </c>
      <c r="Q107">
        <v>6.6543960574999996</v>
      </c>
    </row>
    <row r="108" spans="1:17" x14ac:dyDescent="0.25">
      <c r="A108" s="3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6.1599501383000002</v>
      </c>
      <c r="N108">
        <v>85</v>
      </c>
      <c r="O108">
        <v>85</v>
      </c>
      <c r="P108">
        <v>6.4101469690000004</v>
      </c>
      <c r="Q108">
        <v>6.1822394311000002</v>
      </c>
    </row>
    <row r="109" spans="1:17" x14ac:dyDescent="0.25">
      <c r="A109" s="3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N109">
        <v>86</v>
      </c>
      <c r="O109">
        <v>86</v>
      </c>
      <c r="P109">
        <v>6.0356130779999999</v>
      </c>
      <c r="Q109">
        <v>5.7100828047999999</v>
      </c>
    </row>
    <row r="110" spans="1:17" x14ac:dyDescent="0.25">
      <c r="A110" s="3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5.2602154712999996</v>
      </c>
      <c r="N110">
        <v>87</v>
      </c>
      <c r="O110">
        <v>87</v>
      </c>
      <c r="P110">
        <v>4.9849741219999997</v>
      </c>
      <c r="Q110">
        <v>5.2379261784000004</v>
      </c>
    </row>
    <row r="111" spans="1:17" x14ac:dyDescent="0.25">
      <c r="A111" s="3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4.8103481378000001</v>
      </c>
      <c r="N111">
        <v>88</v>
      </c>
      <c r="O111">
        <v>88</v>
      </c>
      <c r="P111">
        <v>4.9303203980000001</v>
      </c>
      <c r="Q111">
        <v>4.7657695521000001</v>
      </c>
    </row>
    <row r="112" spans="1:17" x14ac:dyDescent="0.25">
      <c r="A112" s="3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4.3604808043999999</v>
      </c>
      <c r="N112">
        <v>89</v>
      </c>
      <c r="O112">
        <v>89</v>
      </c>
      <c r="P112">
        <v>4.047609273</v>
      </c>
      <c r="Q112">
        <v>4.2936129256999997</v>
      </c>
    </row>
    <row r="113" spans="1:17" x14ac:dyDescent="0.25">
      <c r="A113" s="14">
        <v>45078</v>
      </c>
      <c r="B113" s="8">
        <v>305.10899999999998</v>
      </c>
      <c r="C113" s="6">
        <v>90</v>
      </c>
      <c r="D113" s="6">
        <f t="shared" si="1"/>
        <v>2.9691776545588935</v>
      </c>
      <c r="E113" s="6">
        <v>90</v>
      </c>
      <c r="F113" s="6">
        <v>90</v>
      </c>
      <c r="G113" s="6">
        <v>2.9691776550000002</v>
      </c>
      <c r="H113" s="6">
        <v>3.1374122106</v>
      </c>
      <c r="N113" s="6">
        <v>90</v>
      </c>
      <c r="O113" s="6">
        <v>90</v>
      </c>
      <c r="P113" s="6">
        <v>2.9691776550000002</v>
      </c>
      <c r="Q113" s="6">
        <v>3.1374122106</v>
      </c>
    </row>
    <row r="114" spans="1:17" x14ac:dyDescent="0.25">
      <c r="A114" s="3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3.2439974042999999</v>
      </c>
      <c r="N114">
        <v>91</v>
      </c>
      <c r="O114">
        <v>91</v>
      </c>
      <c r="P114">
        <v>3.1777801779999999</v>
      </c>
      <c r="Q114">
        <v>3.2439974042999999</v>
      </c>
    </row>
    <row r="115" spans="1:17" x14ac:dyDescent="0.25">
      <c r="A115" s="3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3.3505825979999999</v>
      </c>
      <c r="I115">
        <f>RSQ($G$113:G115,$F$113:F115)</f>
        <v>0.94924415086916003</v>
      </c>
      <c r="J115">
        <f>SLOPE($G$113:G115,$F$113:F115)</f>
        <v>0.34796736449999988</v>
      </c>
      <c r="N115">
        <v>92</v>
      </c>
      <c r="O115">
        <v>92</v>
      </c>
      <c r="P115">
        <v>3.6651123839999999</v>
      </c>
      <c r="Q115">
        <v>3.3505825979999999</v>
      </c>
    </row>
    <row r="116" spans="1:17" x14ac:dyDescent="0.25">
      <c r="A116" s="3">
        <v>45170</v>
      </c>
      <c r="B116" s="2">
        <v>307.78899999999999</v>
      </c>
      <c r="C116">
        <v>93</v>
      </c>
      <c r="D116">
        <f t="shared" si="1"/>
        <v>3.6996981213444364</v>
      </c>
      <c r="E116">
        <v>93</v>
      </c>
      <c r="F116">
        <v>93</v>
      </c>
      <c r="G116">
        <v>3.699698121</v>
      </c>
      <c r="H116">
        <v>3.4571677916999999</v>
      </c>
      <c r="I116">
        <f>RSQ($G$113:G116,$F$113:F116)</f>
        <v>0.9126959143468214</v>
      </c>
      <c r="J116">
        <f>SLOPE($G$113:G116,$F$113:F116)</f>
        <v>0.26788936039999994</v>
      </c>
      <c r="N116">
        <v>93</v>
      </c>
      <c r="O116">
        <v>93</v>
      </c>
      <c r="P116">
        <v>3.699698121</v>
      </c>
      <c r="Q116">
        <v>3.4571677916999999</v>
      </c>
    </row>
    <row r="117" spans="1:17" x14ac:dyDescent="0.25">
      <c r="A117" s="3">
        <v>45200</v>
      </c>
      <c r="B117" s="2">
        <v>307.67099999999999</v>
      </c>
      <c r="C117">
        <v>94</v>
      </c>
      <c r="D117">
        <f t="shared" si="1"/>
        <v>3.2411446518932094</v>
      </c>
      <c r="E117">
        <v>94</v>
      </c>
      <c r="F117">
        <v>94</v>
      </c>
      <c r="G117">
        <v>3.241144652</v>
      </c>
      <c r="H117">
        <v>3.5637529853999999</v>
      </c>
      <c r="I117">
        <f>RSQ($G$113:G117,$F$113:F117)</f>
        <v>0.27836095714440467</v>
      </c>
      <c r="J117">
        <f>SLOPE($G$113:G117,$F$113:F117)</f>
        <v>0.10658519369999997</v>
      </c>
      <c r="N117">
        <v>94</v>
      </c>
      <c r="O117">
        <v>94</v>
      </c>
      <c r="P117">
        <v>3.241144652</v>
      </c>
      <c r="Q117">
        <v>3.5637529853999999</v>
      </c>
    </row>
  </sheetData>
  <phoneticPr fontId="2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D698-6B8F-43DE-94CC-CD3BF60ACBA0}">
  <dimension ref="A1:U116"/>
  <sheetViews>
    <sheetView topLeftCell="A47" zoomScale="40" zoomScaleNormal="40" workbookViewId="0">
      <selection activeCell="M121" sqref="M121"/>
    </sheetView>
  </sheetViews>
  <sheetFormatPr defaultColWidth="20.6640625" defaultRowHeight="13.2" x14ac:dyDescent="0.25"/>
  <cols>
    <col min="1" max="1" width="11.88671875" customWidth="1"/>
    <col min="2" max="2" width="10" customWidth="1"/>
    <col min="3" max="3" width="3.5546875" bestFit="1" customWidth="1"/>
    <col min="4" max="4" width="12.77734375" bestFit="1" customWidth="1"/>
    <col min="5" max="6" width="3.5546875" bestFit="1" customWidth="1"/>
    <col min="7" max="8" width="12.77734375" bestFit="1" customWidth="1"/>
    <col min="9" max="13" width="20.6640625" customWidth="1"/>
    <col min="14" max="15" width="3.5546875" bestFit="1" customWidth="1"/>
    <col min="16" max="16" width="12.77734375" bestFit="1" customWidth="1"/>
    <col min="17" max="17" width="13.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422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18" x14ac:dyDescent="0.25">
      <c r="A17" s="1">
        <v>42156</v>
      </c>
      <c r="B17" s="2">
        <v>238.63800000000001</v>
      </c>
    </row>
    <row r="18" spans="1:18" x14ac:dyDescent="0.25">
      <c r="A18" s="1">
        <v>42186</v>
      </c>
      <c r="B18" s="2">
        <v>238.654</v>
      </c>
    </row>
    <row r="19" spans="1:18" x14ac:dyDescent="0.25">
      <c r="A19" s="1">
        <v>42217</v>
      </c>
      <c r="B19" s="2">
        <v>238.316</v>
      </c>
    </row>
    <row r="20" spans="1:18" x14ac:dyDescent="0.25">
      <c r="A20" s="1">
        <v>42248</v>
      </c>
      <c r="B20" s="2">
        <v>237.94499999999999</v>
      </c>
    </row>
    <row r="21" spans="1:18" x14ac:dyDescent="0.25">
      <c r="A21" s="1">
        <v>42278</v>
      </c>
      <c r="B21" s="2">
        <v>237.83799999999999</v>
      </c>
    </row>
    <row r="22" spans="1:18" x14ac:dyDescent="0.25">
      <c r="A22" s="1">
        <v>42309</v>
      </c>
      <c r="B22" s="2">
        <v>237.33600000000001</v>
      </c>
    </row>
    <row r="23" spans="1:18" x14ac:dyDescent="0.25">
      <c r="A23" s="1">
        <v>42339</v>
      </c>
      <c r="B23" s="2">
        <v>236.52500000000001</v>
      </c>
    </row>
    <row r="24" spans="1:18" ht="13.8" x14ac:dyDescent="0.25">
      <c r="A24" s="1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0.71164176209999996</v>
      </c>
      <c r="I24" t="s">
        <v>313</v>
      </c>
      <c r="N24">
        <v>1</v>
      </c>
      <c r="O24">
        <v>1</v>
      </c>
      <c r="P24">
        <v>1.3730868140000001</v>
      </c>
      <c r="Q24">
        <v>1.1509081140999999</v>
      </c>
      <c r="R24" t="s">
        <v>313</v>
      </c>
    </row>
    <row r="25" spans="1:18" x14ac:dyDescent="0.25">
      <c r="A25" s="1">
        <v>42401</v>
      </c>
      <c r="B25" s="2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0.82475976719999999</v>
      </c>
      <c r="I25" t="s">
        <v>489</v>
      </c>
      <c r="N25">
        <v>2</v>
      </c>
      <c r="O25">
        <v>2</v>
      </c>
      <c r="P25">
        <v>1.01779978</v>
      </c>
      <c r="Q25">
        <v>1.1176199263</v>
      </c>
      <c r="R25" t="s">
        <v>489</v>
      </c>
    </row>
    <row r="26" spans="1:18" x14ac:dyDescent="0.25">
      <c r="A26" s="1">
        <v>42430</v>
      </c>
      <c r="B26" s="2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0.93787777240000003</v>
      </c>
      <c r="I26" t="s">
        <v>315</v>
      </c>
      <c r="N26">
        <v>3</v>
      </c>
      <c r="O26">
        <v>3</v>
      </c>
      <c r="P26">
        <v>0.85253622100000004</v>
      </c>
      <c r="Q26">
        <v>1.0843317386</v>
      </c>
      <c r="R26" t="s">
        <v>315</v>
      </c>
    </row>
    <row r="27" spans="1:18" x14ac:dyDescent="0.25">
      <c r="A27" s="1">
        <v>42461</v>
      </c>
      <c r="B27" s="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1.0509957775000001</v>
      </c>
      <c r="I27" t="s">
        <v>316</v>
      </c>
      <c r="N27">
        <v>4</v>
      </c>
      <c r="O27">
        <v>4</v>
      </c>
      <c r="P27">
        <v>1.1251104190000001</v>
      </c>
      <c r="Q27">
        <v>1.0510435509</v>
      </c>
      <c r="R27" t="s">
        <v>316</v>
      </c>
    </row>
    <row r="28" spans="1:18" x14ac:dyDescent="0.25">
      <c r="A28" s="1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1.1641137827000001</v>
      </c>
      <c r="I28" t="s">
        <v>317</v>
      </c>
      <c r="N28">
        <v>5</v>
      </c>
      <c r="O28">
        <v>5</v>
      </c>
      <c r="P28">
        <v>1.0193225539999999</v>
      </c>
      <c r="Q28">
        <v>1.0177553631</v>
      </c>
      <c r="R28" t="s">
        <v>317</v>
      </c>
    </row>
    <row r="29" spans="1:18" x14ac:dyDescent="0.25">
      <c r="A29" s="1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1.2772317877999999</v>
      </c>
      <c r="I29" t="s">
        <v>425</v>
      </c>
      <c r="N29">
        <v>6</v>
      </c>
      <c r="O29">
        <v>6</v>
      </c>
      <c r="P29">
        <v>0.99732649500000004</v>
      </c>
      <c r="Q29">
        <v>0.98446717539999995</v>
      </c>
      <c r="R29" t="s">
        <v>318</v>
      </c>
    </row>
    <row r="30" spans="1:18" x14ac:dyDescent="0.25">
      <c r="A30" s="1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1.3903497929999999</v>
      </c>
      <c r="I30" t="s">
        <v>319</v>
      </c>
      <c r="N30">
        <v>7</v>
      </c>
      <c r="O30">
        <v>7</v>
      </c>
      <c r="P30">
        <v>0.82713886999999997</v>
      </c>
      <c r="Q30">
        <v>0.95117898769999998</v>
      </c>
      <c r="R30" t="s">
        <v>319</v>
      </c>
    </row>
    <row r="31" spans="1:18" x14ac:dyDescent="0.25">
      <c r="A31" s="1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1.5034677981</v>
      </c>
      <c r="N31">
        <v>8</v>
      </c>
      <c r="O31">
        <v>8</v>
      </c>
      <c r="P31">
        <v>1.062874503</v>
      </c>
      <c r="Q31">
        <v>0.9178907999</v>
      </c>
    </row>
    <row r="32" spans="1:18" x14ac:dyDescent="0.25">
      <c r="A32" s="1">
        <v>42614</v>
      </c>
      <c r="B32" s="2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1.6165858033</v>
      </c>
      <c r="I32" t="s">
        <v>426</v>
      </c>
      <c r="N32">
        <v>9</v>
      </c>
      <c r="O32">
        <v>9</v>
      </c>
      <c r="P32">
        <v>1.4637836470000001</v>
      </c>
      <c r="Q32">
        <v>1.5674811744999999</v>
      </c>
      <c r="R32" t="s">
        <v>376</v>
      </c>
    </row>
    <row r="33" spans="1:18" x14ac:dyDescent="0.25">
      <c r="A33" s="1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1.7297038084</v>
      </c>
      <c r="I33" t="s">
        <v>427</v>
      </c>
      <c r="N33">
        <v>10</v>
      </c>
      <c r="O33">
        <v>10</v>
      </c>
      <c r="P33">
        <v>1.6359875209999999</v>
      </c>
      <c r="Q33">
        <v>1.7155305944999999</v>
      </c>
      <c r="R33" t="s">
        <v>377</v>
      </c>
    </row>
    <row r="34" spans="1:18" x14ac:dyDescent="0.25">
      <c r="A34" s="1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1.8428218136000001</v>
      </c>
      <c r="I34" t="s">
        <v>428</v>
      </c>
      <c r="N34">
        <v>11</v>
      </c>
      <c r="O34">
        <v>11</v>
      </c>
      <c r="P34">
        <v>1.6925371629999999</v>
      </c>
      <c r="Q34">
        <v>1.8635800144000001</v>
      </c>
      <c r="R34" t="s">
        <v>378</v>
      </c>
    </row>
    <row r="35" spans="1:18" x14ac:dyDescent="0.25">
      <c r="A35" s="1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1.9559398187000001</v>
      </c>
      <c r="I35" t="s">
        <v>429</v>
      </c>
      <c r="N35">
        <v>12</v>
      </c>
      <c r="O35">
        <v>12</v>
      </c>
      <c r="P35">
        <v>2.0746221330000001</v>
      </c>
      <c r="Q35">
        <v>2.0116294344000001</v>
      </c>
      <c r="R35" t="s">
        <v>379</v>
      </c>
    </row>
    <row r="36" spans="1:18" x14ac:dyDescent="0.25">
      <c r="A36" s="1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2.0690578238000001</v>
      </c>
      <c r="I36" t="s">
        <v>430</v>
      </c>
      <c r="N36">
        <v>13</v>
      </c>
      <c r="O36">
        <v>13</v>
      </c>
      <c r="P36">
        <v>2.5000422090000001</v>
      </c>
      <c r="Q36">
        <v>2.1596788544000001</v>
      </c>
      <c r="R36" t="s">
        <v>380</v>
      </c>
    </row>
    <row r="37" spans="1:18" x14ac:dyDescent="0.25">
      <c r="A37" s="1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2.1821758290000002</v>
      </c>
      <c r="I37" t="s">
        <v>431</v>
      </c>
      <c r="N37">
        <v>14</v>
      </c>
      <c r="O37">
        <v>14</v>
      </c>
      <c r="P37">
        <v>2.7379581709999998</v>
      </c>
      <c r="Q37">
        <v>2.3077282743</v>
      </c>
      <c r="R37" t="s">
        <v>381</v>
      </c>
    </row>
    <row r="38" spans="1:18" x14ac:dyDescent="0.25">
      <c r="A38" s="1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2.2952938341000002</v>
      </c>
      <c r="I38" t="s">
        <v>432</v>
      </c>
      <c r="N38">
        <v>15</v>
      </c>
      <c r="O38">
        <v>15</v>
      </c>
      <c r="P38">
        <v>2.380612433</v>
      </c>
      <c r="Q38">
        <v>2.4557776943</v>
      </c>
      <c r="R38" t="s">
        <v>382</v>
      </c>
    </row>
    <row r="39" spans="1:18" x14ac:dyDescent="0.25">
      <c r="A39" s="1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2.4084118392999998</v>
      </c>
      <c r="I39" t="s">
        <v>433</v>
      </c>
      <c r="N39">
        <v>16</v>
      </c>
      <c r="O39">
        <v>16</v>
      </c>
      <c r="P39">
        <v>2.199689878</v>
      </c>
      <c r="Q39">
        <v>2.6038271142</v>
      </c>
      <c r="R39" t="s">
        <v>383</v>
      </c>
    </row>
    <row r="40" spans="1:18" x14ac:dyDescent="0.25">
      <c r="A40" s="1">
        <v>42856</v>
      </c>
      <c r="B40" s="2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1.6771240563000001</v>
      </c>
      <c r="I40" t="s">
        <v>434</v>
      </c>
      <c r="N40">
        <v>17</v>
      </c>
      <c r="O40">
        <v>17</v>
      </c>
      <c r="P40">
        <v>1.8748777210000001</v>
      </c>
      <c r="Q40">
        <v>1.7318700161</v>
      </c>
      <c r="R40" t="s">
        <v>384</v>
      </c>
    </row>
    <row r="41" spans="1:18" x14ac:dyDescent="0.25">
      <c r="A41" s="1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1.7550665942000001</v>
      </c>
      <c r="I41" t="s">
        <v>435</v>
      </c>
      <c r="N41">
        <v>18</v>
      </c>
      <c r="O41">
        <v>18</v>
      </c>
      <c r="P41">
        <v>1.6334879550000001</v>
      </c>
      <c r="Q41">
        <v>1.7999455945</v>
      </c>
      <c r="R41" t="s">
        <v>385</v>
      </c>
    </row>
    <row r="42" spans="1:18" x14ac:dyDescent="0.25">
      <c r="A42" s="1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1.8330091321999999</v>
      </c>
      <c r="I42" t="s">
        <v>436</v>
      </c>
      <c r="N42">
        <v>19</v>
      </c>
      <c r="O42">
        <v>19</v>
      </c>
      <c r="P42">
        <v>1.727978456</v>
      </c>
      <c r="Q42">
        <v>1.868021173</v>
      </c>
      <c r="R42" t="s">
        <v>386</v>
      </c>
    </row>
    <row r="43" spans="1:18" x14ac:dyDescent="0.25">
      <c r="A43" s="1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1.9109516701</v>
      </c>
      <c r="I43" t="s">
        <v>437</v>
      </c>
      <c r="N43">
        <v>20</v>
      </c>
      <c r="O43">
        <v>20</v>
      </c>
      <c r="P43">
        <v>1.938974212</v>
      </c>
      <c r="Q43">
        <v>1.9360967514</v>
      </c>
      <c r="R43" t="s">
        <v>387</v>
      </c>
    </row>
    <row r="44" spans="1:18" x14ac:dyDescent="0.25">
      <c r="A44" s="1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1.9888942081000001</v>
      </c>
      <c r="I44" t="s">
        <v>438</v>
      </c>
      <c r="N44">
        <v>21</v>
      </c>
      <c r="O44">
        <v>21</v>
      </c>
      <c r="P44">
        <v>2.2329638649999999</v>
      </c>
      <c r="Q44">
        <v>2.0041723297999998</v>
      </c>
      <c r="R44" t="s">
        <v>388</v>
      </c>
    </row>
    <row r="45" spans="1:18" x14ac:dyDescent="0.25">
      <c r="A45" s="1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2.0668367459999999</v>
      </c>
      <c r="I45" t="s">
        <v>439</v>
      </c>
      <c r="N45">
        <v>22</v>
      </c>
      <c r="O45">
        <v>22</v>
      </c>
      <c r="P45">
        <v>2.041128702</v>
      </c>
      <c r="Q45">
        <v>2.0722479083000001</v>
      </c>
      <c r="R45" t="s">
        <v>389</v>
      </c>
    </row>
    <row r="46" spans="1:18" x14ac:dyDescent="0.25">
      <c r="A46" s="1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2.1447792840000002</v>
      </c>
      <c r="I46" t="s">
        <v>440</v>
      </c>
      <c r="N46">
        <v>23</v>
      </c>
      <c r="O46">
        <v>23</v>
      </c>
      <c r="P46">
        <v>2.202582939</v>
      </c>
      <c r="Q46">
        <v>2.1403234866999998</v>
      </c>
      <c r="R46" t="s">
        <v>390</v>
      </c>
    </row>
    <row r="47" spans="1:18" x14ac:dyDescent="0.25">
      <c r="A47" s="1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2.2227218219</v>
      </c>
      <c r="I47" t="s">
        <v>441</v>
      </c>
      <c r="N47">
        <v>24</v>
      </c>
      <c r="O47">
        <v>24</v>
      </c>
      <c r="P47">
        <v>2.1090824750000001</v>
      </c>
      <c r="Q47">
        <v>2.2083990652000001</v>
      </c>
      <c r="R47" t="s">
        <v>391</v>
      </c>
    </row>
    <row r="48" spans="1:18" x14ac:dyDescent="0.25">
      <c r="A48" s="1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2.3006643597999998</v>
      </c>
      <c r="I48" t="s">
        <v>442</v>
      </c>
      <c r="N48">
        <v>25</v>
      </c>
      <c r="O48">
        <v>25</v>
      </c>
      <c r="P48">
        <v>2.0705076199999999</v>
      </c>
      <c r="Q48">
        <v>2.1381231918000001</v>
      </c>
      <c r="R48" t="s">
        <v>392</v>
      </c>
    </row>
    <row r="49" spans="1:18" x14ac:dyDescent="0.25">
      <c r="A49" s="1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2.3786068978000001</v>
      </c>
      <c r="I49" t="s">
        <v>443</v>
      </c>
      <c r="N49">
        <v>26</v>
      </c>
      <c r="O49">
        <v>26</v>
      </c>
      <c r="P49">
        <v>2.2117954210000002</v>
      </c>
      <c r="Q49">
        <v>2.2567313202000001</v>
      </c>
      <c r="R49" t="s">
        <v>393</v>
      </c>
    </row>
    <row r="50" spans="1:18" x14ac:dyDescent="0.25">
      <c r="A50" s="1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2.4565494357</v>
      </c>
      <c r="I50" t="s">
        <v>444</v>
      </c>
      <c r="N50">
        <v>27</v>
      </c>
      <c r="O50">
        <v>27</v>
      </c>
      <c r="P50">
        <v>2.359711404</v>
      </c>
      <c r="Q50">
        <v>2.3753394486000001</v>
      </c>
      <c r="R50" t="s">
        <v>353</v>
      </c>
    </row>
    <row r="51" spans="1:18" x14ac:dyDescent="0.25">
      <c r="A51" s="1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2.5344919736999998</v>
      </c>
      <c r="I51" t="s">
        <v>445</v>
      </c>
      <c r="N51">
        <v>28</v>
      </c>
      <c r="O51">
        <v>28</v>
      </c>
      <c r="P51">
        <v>2.462743943</v>
      </c>
      <c r="Q51">
        <v>2.4939475769000001</v>
      </c>
      <c r="R51" t="s">
        <v>354</v>
      </c>
    </row>
    <row r="52" spans="1:18" x14ac:dyDescent="0.25">
      <c r="A52" s="1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2.6124345116000001</v>
      </c>
      <c r="I52" t="s">
        <v>446</v>
      </c>
      <c r="N52">
        <v>29</v>
      </c>
      <c r="O52">
        <v>29</v>
      </c>
      <c r="P52">
        <v>2.801011715</v>
      </c>
      <c r="Q52">
        <v>2.6125557053000001</v>
      </c>
      <c r="R52" t="s">
        <v>394</v>
      </c>
    </row>
    <row r="53" spans="1:18" x14ac:dyDescent="0.25">
      <c r="A53" s="1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2.6903770495999999</v>
      </c>
      <c r="I53" t="s">
        <v>447</v>
      </c>
      <c r="N53">
        <v>30</v>
      </c>
      <c r="O53">
        <v>30</v>
      </c>
      <c r="P53">
        <v>2.8715478349999999</v>
      </c>
      <c r="Q53">
        <v>2.7311638337000002</v>
      </c>
      <c r="R53" t="s">
        <v>395</v>
      </c>
    </row>
    <row r="54" spans="1:18" x14ac:dyDescent="0.25">
      <c r="A54" s="1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2.7683195875000002</v>
      </c>
      <c r="I54" t="s">
        <v>448</v>
      </c>
      <c r="N54">
        <v>31</v>
      </c>
      <c r="O54">
        <v>31</v>
      </c>
      <c r="P54">
        <v>2.949515087</v>
      </c>
      <c r="Q54">
        <v>2.8497719620000002</v>
      </c>
      <c r="R54" t="s">
        <v>396</v>
      </c>
    </row>
    <row r="55" spans="1:18" x14ac:dyDescent="0.25">
      <c r="A55" s="1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2.8462621255</v>
      </c>
      <c r="I55" t="s">
        <v>449</v>
      </c>
      <c r="N55">
        <v>32</v>
      </c>
      <c r="O55">
        <v>32</v>
      </c>
      <c r="P55">
        <v>2.6991801039999999</v>
      </c>
      <c r="Q55">
        <v>2.9683800904000002</v>
      </c>
      <c r="R55" t="s">
        <v>358</v>
      </c>
    </row>
    <row r="56" spans="1:18" x14ac:dyDescent="0.25">
      <c r="A56" s="1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2.2488946015</v>
      </c>
      <c r="I56" t="s">
        <v>450</v>
      </c>
      <c r="N56">
        <v>33</v>
      </c>
      <c r="O56">
        <v>33</v>
      </c>
      <c r="P56">
        <v>2.2769721939999998</v>
      </c>
      <c r="Q56">
        <v>2.2933911937000002</v>
      </c>
      <c r="R56" t="s">
        <v>359</v>
      </c>
    </row>
    <row r="57" spans="1:18" x14ac:dyDescent="0.25">
      <c r="A57" s="1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2.1770346467000001</v>
      </c>
      <c r="I57" t="s">
        <v>451</v>
      </c>
      <c r="N57">
        <v>34</v>
      </c>
      <c r="O57">
        <v>34</v>
      </c>
      <c r="P57">
        <v>2.5224699290000001</v>
      </c>
      <c r="Q57">
        <v>2.2030128143000001</v>
      </c>
      <c r="R57" t="s">
        <v>397</v>
      </c>
    </row>
    <row r="58" spans="1:18" x14ac:dyDescent="0.25">
      <c r="A58" s="1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2.1051746918999998</v>
      </c>
      <c r="I58" t="s">
        <v>452</v>
      </c>
      <c r="N58">
        <v>35</v>
      </c>
      <c r="O58">
        <v>35</v>
      </c>
      <c r="P58">
        <v>2.1766010320000002</v>
      </c>
      <c r="Q58">
        <v>2.1126344347999999</v>
      </c>
      <c r="R58" t="s">
        <v>398</v>
      </c>
    </row>
    <row r="59" spans="1:18" x14ac:dyDescent="0.25">
      <c r="A59" s="1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2.0333147372</v>
      </c>
      <c r="I59" t="s">
        <v>453</v>
      </c>
      <c r="N59">
        <v>36</v>
      </c>
      <c r="O59">
        <v>36</v>
      </c>
      <c r="P59">
        <v>1.9101588490000001</v>
      </c>
      <c r="Q59">
        <v>2.0222560554000002</v>
      </c>
      <c r="R59" t="s">
        <v>399</v>
      </c>
    </row>
    <row r="60" spans="1:18" x14ac:dyDescent="0.25">
      <c r="A60" s="1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1.9614547823999999</v>
      </c>
      <c r="I60" t="s">
        <v>454</v>
      </c>
      <c r="N60">
        <v>37</v>
      </c>
      <c r="O60">
        <v>37</v>
      </c>
      <c r="P60">
        <v>1.551235138</v>
      </c>
      <c r="Q60">
        <v>1.9318776759</v>
      </c>
      <c r="R60" t="s">
        <v>363</v>
      </c>
    </row>
    <row r="61" spans="1:18" x14ac:dyDescent="0.25">
      <c r="A61" s="1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1.8895948276000001</v>
      </c>
      <c r="I61" t="s">
        <v>455</v>
      </c>
      <c r="N61">
        <v>38</v>
      </c>
      <c r="O61">
        <v>38</v>
      </c>
      <c r="P61">
        <v>1.520135266</v>
      </c>
      <c r="Q61">
        <v>1.8414992964000001</v>
      </c>
      <c r="R61" t="s">
        <v>364</v>
      </c>
    </row>
    <row r="62" spans="1:18" x14ac:dyDescent="0.25">
      <c r="A62" s="1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1.8177348728</v>
      </c>
      <c r="I62" t="s">
        <v>490</v>
      </c>
      <c r="N62">
        <v>39</v>
      </c>
      <c r="O62">
        <v>39</v>
      </c>
      <c r="P62">
        <v>1.862522741</v>
      </c>
      <c r="Q62">
        <v>1.7511209169999999</v>
      </c>
      <c r="R62" t="s">
        <v>400</v>
      </c>
    </row>
    <row r="63" spans="1:18" x14ac:dyDescent="0.25">
      <c r="A63" s="1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1.7458749181</v>
      </c>
      <c r="I63" t="s">
        <v>491</v>
      </c>
      <c r="N63">
        <v>40</v>
      </c>
      <c r="O63">
        <v>40</v>
      </c>
      <c r="P63">
        <v>1.9964397760000001</v>
      </c>
      <c r="Q63">
        <v>1.6607425375</v>
      </c>
      <c r="R63" t="s">
        <v>401</v>
      </c>
    </row>
    <row r="64" spans="1:18" x14ac:dyDescent="0.25">
      <c r="A64" s="1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1.6740149633000001</v>
      </c>
      <c r="I64" t="s">
        <v>494</v>
      </c>
      <c r="N64">
        <v>41</v>
      </c>
      <c r="O64">
        <v>41</v>
      </c>
      <c r="P64">
        <v>1.7902284690000001</v>
      </c>
      <c r="Q64">
        <v>1.5789347337999999</v>
      </c>
      <c r="R64" t="s">
        <v>402</v>
      </c>
    </row>
    <row r="65" spans="1:21" x14ac:dyDescent="0.25">
      <c r="A65" s="1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1.6021550085</v>
      </c>
      <c r="I65" t="s">
        <v>492</v>
      </c>
      <c r="N65">
        <v>42</v>
      </c>
      <c r="O65">
        <v>42</v>
      </c>
      <c r="P65">
        <v>1.6484846559999999</v>
      </c>
      <c r="Q65">
        <v>1.6643527600000001</v>
      </c>
      <c r="R65" t="s">
        <v>368</v>
      </c>
    </row>
    <row r="66" spans="1:21" x14ac:dyDescent="0.25">
      <c r="A66" s="1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1.7878623906</v>
      </c>
      <c r="I66" t="s">
        <v>493</v>
      </c>
      <c r="N66">
        <v>43</v>
      </c>
      <c r="O66">
        <v>43</v>
      </c>
      <c r="P66">
        <v>1.811464806</v>
      </c>
      <c r="Q66">
        <v>1.7497707862</v>
      </c>
      <c r="R66" t="s">
        <v>369</v>
      </c>
    </row>
    <row r="67" spans="1:21" x14ac:dyDescent="0.25">
      <c r="A67" s="1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1.8335015814</v>
      </c>
      <c r="N67">
        <v>44</v>
      </c>
      <c r="O67">
        <v>44</v>
      </c>
      <c r="P67">
        <v>1.749779889</v>
      </c>
      <c r="Q67">
        <v>1.8351888125</v>
      </c>
      <c r="R67" t="s">
        <v>496</v>
      </c>
    </row>
    <row r="68" spans="1:21" x14ac:dyDescent="0.25">
      <c r="A68" s="1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1.8791407723</v>
      </c>
      <c r="N68">
        <v>45</v>
      </c>
      <c r="O68">
        <v>45</v>
      </c>
      <c r="P68">
        <v>1.711304513</v>
      </c>
      <c r="Q68">
        <v>1.9206068386999999</v>
      </c>
      <c r="R68" t="s">
        <v>497</v>
      </c>
    </row>
    <row r="69" spans="1:21" x14ac:dyDescent="0.25">
      <c r="A69" s="1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1.9247799631</v>
      </c>
      <c r="I69" t="s">
        <v>405</v>
      </c>
      <c r="N69">
        <v>46</v>
      </c>
      <c r="O69">
        <v>46</v>
      </c>
      <c r="P69">
        <v>1.7640429440000001</v>
      </c>
      <c r="Q69">
        <v>2.0060248649000001</v>
      </c>
      <c r="R69" t="s">
        <v>501</v>
      </c>
    </row>
    <row r="70" spans="1:21" x14ac:dyDescent="0.25">
      <c r="A70" s="1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1.9704191539</v>
      </c>
      <c r="I70" t="s">
        <v>407</v>
      </c>
      <c r="J70" t="s">
        <v>408</v>
      </c>
      <c r="K70" t="s">
        <v>409</v>
      </c>
      <c r="L70" t="s">
        <v>410</v>
      </c>
      <c r="N70">
        <v>47</v>
      </c>
      <c r="O70">
        <v>47</v>
      </c>
      <c r="P70">
        <v>2.0512779820000002</v>
      </c>
      <c r="Q70">
        <v>2.0914428910999998</v>
      </c>
      <c r="R70" t="s">
        <v>498</v>
      </c>
    </row>
    <row r="71" spans="1:21" x14ac:dyDescent="0.25">
      <c r="A71" s="1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2.0160583446999998</v>
      </c>
      <c r="I71" t="s">
        <v>411</v>
      </c>
      <c r="J71">
        <v>13</v>
      </c>
      <c r="K71">
        <v>241.6382227826</v>
      </c>
      <c r="L71">
        <v>18.5875555987</v>
      </c>
      <c r="N71">
        <v>48</v>
      </c>
      <c r="O71">
        <v>48</v>
      </c>
      <c r="P71">
        <v>2.2851297399999999</v>
      </c>
      <c r="Q71">
        <v>2.1768609174</v>
      </c>
      <c r="R71" t="s">
        <v>499</v>
      </c>
    </row>
    <row r="72" spans="1:21" x14ac:dyDescent="0.25">
      <c r="A72" s="1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2.0616975355</v>
      </c>
      <c r="I72" t="s">
        <v>412</v>
      </c>
      <c r="J72">
        <v>79</v>
      </c>
      <c r="K72">
        <v>8.6624282017999992</v>
      </c>
      <c r="L72">
        <v>0.1096509899</v>
      </c>
      <c r="N72">
        <v>49</v>
      </c>
      <c r="O72">
        <v>49</v>
      </c>
      <c r="P72">
        <v>2.4865719550000001</v>
      </c>
      <c r="Q72">
        <v>2.2622789436000001</v>
      </c>
    </row>
    <row r="73" spans="1:21" x14ac:dyDescent="0.25">
      <c r="A73" s="1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2.1073367262999998</v>
      </c>
      <c r="I73" t="s">
        <v>413</v>
      </c>
      <c r="J73">
        <v>92</v>
      </c>
      <c r="K73">
        <v>519.18038257980004</v>
      </c>
      <c r="N73">
        <v>50</v>
      </c>
      <c r="O73">
        <v>50</v>
      </c>
      <c r="P73">
        <v>2.334873564</v>
      </c>
      <c r="Q73">
        <v>2.3476969697999999</v>
      </c>
    </row>
    <row r="74" spans="1:21" x14ac:dyDescent="0.25">
      <c r="A74" s="1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2.1529759172</v>
      </c>
      <c r="I74" t="s">
        <v>495</v>
      </c>
      <c r="N74">
        <v>51</v>
      </c>
      <c r="O74">
        <v>51</v>
      </c>
      <c r="P74">
        <v>1.5393269919999999</v>
      </c>
      <c r="Q74">
        <v>-0.61609132300000002</v>
      </c>
      <c r="R74" t="s">
        <v>405</v>
      </c>
    </row>
    <row r="75" spans="1:21" x14ac:dyDescent="0.25">
      <c r="A75" s="1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0.30069542269999999</v>
      </c>
      <c r="N75">
        <v>52</v>
      </c>
      <c r="O75">
        <v>52</v>
      </c>
      <c r="P75">
        <v>0.32909668600000003</v>
      </c>
      <c r="Q75">
        <v>-0.2650655422</v>
      </c>
      <c r="R75" t="s">
        <v>407</v>
      </c>
      <c r="S75" t="s">
        <v>408</v>
      </c>
      <c r="T75" t="s">
        <v>409</v>
      </c>
      <c r="U75" t="s">
        <v>410</v>
      </c>
    </row>
    <row r="76" spans="1:21" x14ac:dyDescent="0.25">
      <c r="A76" s="1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0.46078357440000001</v>
      </c>
      <c r="N76">
        <v>53</v>
      </c>
      <c r="O76">
        <v>53</v>
      </c>
      <c r="P76">
        <v>0.11792637</v>
      </c>
      <c r="Q76">
        <v>8.5960238600000002E-2</v>
      </c>
      <c r="R76" t="s">
        <v>411</v>
      </c>
      <c r="S76">
        <v>15</v>
      </c>
      <c r="T76">
        <v>497.8207818491</v>
      </c>
      <c r="U76">
        <v>33.188052123299997</v>
      </c>
    </row>
    <row r="77" spans="1:21" x14ac:dyDescent="0.25">
      <c r="A77" s="1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0.62087172619999997</v>
      </c>
      <c r="J77">
        <f>1-(K72/K73)</f>
        <v>0.98331518583434041</v>
      </c>
      <c r="N77">
        <v>54</v>
      </c>
      <c r="O77">
        <v>54</v>
      </c>
      <c r="P77">
        <v>0.64573304799999998</v>
      </c>
      <c r="Q77">
        <v>0.43698601939999998</v>
      </c>
      <c r="R77" t="s">
        <v>412</v>
      </c>
      <c r="S77">
        <v>77</v>
      </c>
      <c r="T77">
        <v>21.359600730699999</v>
      </c>
      <c r="U77">
        <v>0.27739741210000002</v>
      </c>
    </row>
    <row r="78" spans="1:21" x14ac:dyDescent="0.25">
      <c r="A78" s="1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0.78095987789999999</v>
      </c>
      <c r="N78">
        <v>55</v>
      </c>
      <c r="O78">
        <v>55</v>
      </c>
      <c r="P78">
        <v>0.98608182499999997</v>
      </c>
      <c r="Q78">
        <v>0.78801180029999995</v>
      </c>
      <c r="R78" t="s">
        <v>413</v>
      </c>
      <c r="S78">
        <v>92</v>
      </c>
      <c r="T78">
        <v>519.18038257980004</v>
      </c>
    </row>
    <row r="79" spans="1:21" x14ac:dyDescent="0.25">
      <c r="A79" s="1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0.9410480296</v>
      </c>
      <c r="N79">
        <v>56</v>
      </c>
      <c r="O79">
        <v>56</v>
      </c>
      <c r="P79">
        <v>1.309645382</v>
      </c>
      <c r="Q79">
        <v>1.1390375811</v>
      </c>
      <c r="R79" t="s">
        <v>500</v>
      </c>
    </row>
    <row r="80" spans="1:21" x14ac:dyDescent="0.25">
      <c r="A80" s="1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1.1011361814</v>
      </c>
      <c r="N80">
        <v>57</v>
      </c>
      <c r="O80">
        <v>57</v>
      </c>
      <c r="P80">
        <v>1.371324861</v>
      </c>
      <c r="Q80">
        <v>1.4900633619000001</v>
      </c>
    </row>
    <row r="81" spans="1:19" x14ac:dyDescent="0.25">
      <c r="A81" s="1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1.2612243330999999</v>
      </c>
      <c r="N81">
        <v>58</v>
      </c>
      <c r="O81">
        <v>58</v>
      </c>
      <c r="P81">
        <v>1.182066168</v>
      </c>
      <c r="Q81">
        <v>1.8410891427</v>
      </c>
      <c r="S81">
        <f>1-(T77/T78)</f>
        <v>0.95885899882317505</v>
      </c>
    </row>
    <row r="82" spans="1:19" x14ac:dyDescent="0.25">
      <c r="A82" s="1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1.4213124849000001</v>
      </c>
      <c r="N82">
        <v>59</v>
      </c>
      <c r="O82">
        <v>59</v>
      </c>
      <c r="P82">
        <v>1.1745357839999999</v>
      </c>
      <c r="Q82">
        <v>2.1921149235000001</v>
      </c>
    </row>
    <row r="83" spans="1:19" x14ac:dyDescent="0.25">
      <c r="A83" s="1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1.5814006366</v>
      </c>
      <c r="N83">
        <v>60</v>
      </c>
      <c r="O83">
        <v>60</v>
      </c>
      <c r="P83">
        <v>1.362005495</v>
      </c>
      <c r="Q83">
        <v>2.5431407042999998</v>
      </c>
    </row>
    <row r="84" spans="1:19" x14ac:dyDescent="0.25">
      <c r="A84" s="1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1.7414887883000001</v>
      </c>
      <c r="N84">
        <v>61</v>
      </c>
      <c r="O84">
        <v>61</v>
      </c>
      <c r="P84">
        <v>1.3997697419999999</v>
      </c>
      <c r="Q84">
        <v>2.8941664852</v>
      </c>
    </row>
    <row r="85" spans="1:19" x14ac:dyDescent="0.25">
      <c r="A85" s="1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1.9015769401</v>
      </c>
      <c r="N85">
        <v>62</v>
      </c>
      <c r="O85">
        <v>62</v>
      </c>
      <c r="P85">
        <v>1.676215217</v>
      </c>
      <c r="Q85">
        <v>3.2451922660000001</v>
      </c>
    </row>
    <row r="86" spans="1:19" x14ac:dyDescent="0.25">
      <c r="A86" s="1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2.0616650918000001</v>
      </c>
      <c r="N86">
        <v>63</v>
      </c>
      <c r="O86">
        <v>63</v>
      </c>
      <c r="P86">
        <v>2.6197625090000001</v>
      </c>
      <c r="Q86">
        <v>3.5962180467999998</v>
      </c>
    </row>
    <row r="87" spans="1:19" x14ac:dyDescent="0.25">
      <c r="A87" s="1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4.3008498952999998</v>
      </c>
      <c r="N87">
        <v>64</v>
      </c>
      <c r="O87">
        <v>64</v>
      </c>
      <c r="P87">
        <v>4.1596948390000001</v>
      </c>
      <c r="Q87">
        <v>3.9472438275999999</v>
      </c>
    </row>
    <row r="88" spans="1:19" x14ac:dyDescent="0.25">
      <c r="A88" s="1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4.6427428989999999</v>
      </c>
      <c r="N88">
        <v>65</v>
      </c>
      <c r="O88">
        <v>65</v>
      </c>
      <c r="P88">
        <v>4.9927065380000002</v>
      </c>
      <c r="Q88">
        <v>4.2982696084000001</v>
      </c>
    </row>
    <row r="89" spans="1:19" x14ac:dyDescent="0.25">
      <c r="A89" s="1">
        <v>44348</v>
      </c>
      <c r="B89" s="2">
        <v>271.69600000000003</v>
      </c>
      <c r="C89">
        <v>66</v>
      </c>
      <c r="D89">
        <f t="shared" ref="D89:D115" si="1">100*(B89-B77)/B77</f>
        <v>5.3914514133213345</v>
      </c>
      <c r="E89">
        <v>66</v>
      </c>
      <c r="F89">
        <v>66</v>
      </c>
      <c r="G89">
        <v>5.3914514130000004</v>
      </c>
      <c r="H89">
        <v>4.9846359027</v>
      </c>
      <c r="N89">
        <v>66</v>
      </c>
      <c r="O89">
        <v>66</v>
      </c>
      <c r="P89">
        <v>5.3914514130000004</v>
      </c>
      <c r="Q89">
        <v>4.6492953891999997</v>
      </c>
    </row>
    <row r="90" spans="1:19" x14ac:dyDescent="0.25">
      <c r="A90" s="1">
        <v>44378</v>
      </c>
      <c r="B90" s="2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5.3265289064000001</v>
      </c>
      <c r="N90">
        <v>67</v>
      </c>
      <c r="O90">
        <v>67</v>
      </c>
      <c r="P90">
        <v>5.3654752390000002</v>
      </c>
      <c r="Q90">
        <v>5.0003211700000003</v>
      </c>
    </row>
    <row r="91" spans="1:19" x14ac:dyDescent="0.25">
      <c r="A91" s="1">
        <v>44409</v>
      </c>
      <c r="B91" s="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5.6684219101000002</v>
      </c>
      <c r="N91">
        <v>68</v>
      </c>
      <c r="O91">
        <v>68</v>
      </c>
      <c r="P91">
        <v>5.2512715549999998</v>
      </c>
      <c r="Q91">
        <v>5.3513469509</v>
      </c>
    </row>
    <row r="92" spans="1:19" x14ac:dyDescent="0.25">
      <c r="A92" s="1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6.0103149138000003</v>
      </c>
      <c r="N92">
        <v>69</v>
      </c>
      <c r="O92">
        <v>69</v>
      </c>
      <c r="P92">
        <v>5.3903488550000001</v>
      </c>
      <c r="Q92">
        <v>5.7023727316999997</v>
      </c>
    </row>
    <row r="93" spans="1:19" x14ac:dyDescent="0.25">
      <c r="A93" s="1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6.3522079176000004</v>
      </c>
      <c r="N93">
        <v>70</v>
      </c>
      <c r="O93">
        <v>70</v>
      </c>
      <c r="P93">
        <v>6.2218689029999998</v>
      </c>
      <c r="Q93">
        <v>6.0533985125000003</v>
      </c>
    </row>
    <row r="94" spans="1:19" x14ac:dyDescent="0.25">
      <c r="A94" s="1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6.6941009212999996</v>
      </c>
      <c r="N94">
        <v>71</v>
      </c>
      <c r="O94">
        <v>71</v>
      </c>
      <c r="P94">
        <v>6.8090028399999998</v>
      </c>
      <c r="Q94">
        <v>6.4044242933</v>
      </c>
    </row>
    <row r="95" spans="1:19" x14ac:dyDescent="0.25">
      <c r="A95" s="1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7.0359939249999996</v>
      </c>
      <c r="N95">
        <v>72</v>
      </c>
      <c r="O95">
        <v>72</v>
      </c>
      <c r="P95">
        <v>7.0364028660000004</v>
      </c>
      <c r="Q95">
        <v>6.7554500740999996</v>
      </c>
    </row>
    <row r="96" spans="1:19" x14ac:dyDescent="0.25">
      <c r="A96" s="1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7.3778869286999997</v>
      </c>
      <c r="N96">
        <v>73</v>
      </c>
      <c r="O96">
        <v>73</v>
      </c>
      <c r="P96">
        <v>7.4798724679999999</v>
      </c>
      <c r="Q96">
        <v>7.1064758549000002</v>
      </c>
    </row>
    <row r="97" spans="1:17" x14ac:dyDescent="0.25">
      <c r="A97" s="1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7.7197799323999998</v>
      </c>
      <c r="N97">
        <v>74</v>
      </c>
      <c r="O97">
        <v>74</v>
      </c>
      <c r="P97">
        <v>7.8710638980000001</v>
      </c>
      <c r="Q97">
        <v>7.4575016357999999</v>
      </c>
    </row>
    <row r="98" spans="1:17" x14ac:dyDescent="0.25">
      <c r="A98" s="1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8.0616729361000008</v>
      </c>
      <c r="N98">
        <v>75</v>
      </c>
      <c r="O98">
        <v>75</v>
      </c>
      <c r="P98">
        <v>8.5424555550000001</v>
      </c>
      <c r="Q98">
        <v>7.8085274165999996</v>
      </c>
    </row>
    <row r="99" spans="1:17" x14ac:dyDescent="0.25">
      <c r="A99" s="1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8.4035659398</v>
      </c>
      <c r="N99">
        <v>76</v>
      </c>
      <c r="O99">
        <v>76</v>
      </c>
      <c r="P99">
        <v>8.2586293410000007</v>
      </c>
      <c r="Q99">
        <v>8.1595531973999993</v>
      </c>
    </row>
    <row r="100" spans="1:17" x14ac:dyDescent="0.25">
      <c r="A100" s="1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8.7454589435999992</v>
      </c>
      <c r="N100">
        <v>77</v>
      </c>
      <c r="O100">
        <v>77</v>
      </c>
      <c r="P100">
        <v>8.5815115439999996</v>
      </c>
      <c r="Q100">
        <v>8.5105789781999999</v>
      </c>
    </row>
    <row r="101" spans="1:17" x14ac:dyDescent="0.25">
      <c r="A101" s="1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9.0873519473000002</v>
      </c>
      <c r="N101">
        <v>78</v>
      </c>
      <c r="O101">
        <v>78</v>
      </c>
      <c r="P101">
        <v>9.0597579649999993</v>
      </c>
      <c r="Q101">
        <v>8.8616047590000004</v>
      </c>
    </row>
    <row r="102" spans="1:17" x14ac:dyDescent="0.25">
      <c r="A102" s="7">
        <v>44743</v>
      </c>
      <c r="B102" s="8">
        <v>296.27600000000001</v>
      </c>
      <c r="C102" s="6">
        <v>79</v>
      </c>
      <c r="D102" s="6">
        <f t="shared" si="1"/>
        <v>8.5248147456255161</v>
      </c>
      <c r="E102" s="6">
        <v>79</v>
      </c>
      <c r="F102" s="6">
        <v>79</v>
      </c>
      <c r="G102" s="6">
        <v>8.5248147460000006</v>
      </c>
      <c r="H102" s="6">
        <v>8.7291644950999991</v>
      </c>
      <c r="N102">
        <v>79</v>
      </c>
      <c r="O102">
        <v>79</v>
      </c>
      <c r="P102">
        <v>8.5248147460000006</v>
      </c>
      <c r="Q102">
        <v>9.2126305397999992</v>
      </c>
    </row>
    <row r="103" spans="1:17" x14ac:dyDescent="0.25">
      <c r="A103" s="1">
        <v>44774</v>
      </c>
      <c r="B103" s="2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8.3032815722999995</v>
      </c>
      <c r="N103" s="6">
        <v>80</v>
      </c>
      <c r="O103" s="6">
        <v>80</v>
      </c>
      <c r="P103" s="6">
        <v>8.2626925030000002</v>
      </c>
      <c r="Q103" s="6">
        <v>8.3616672149000006</v>
      </c>
    </row>
    <row r="104" spans="1:17" x14ac:dyDescent="0.25">
      <c r="A104" s="1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7.8773986493999999</v>
      </c>
      <c r="N104">
        <v>81</v>
      </c>
      <c r="O104">
        <v>81</v>
      </c>
      <c r="P104">
        <v>8.2016696440000008</v>
      </c>
      <c r="Q104">
        <v>7.9290474871000001</v>
      </c>
    </row>
    <row r="105" spans="1:17" x14ac:dyDescent="0.25">
      <c r="A105" s="1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7.4515157265000003</v>
      </c>
      <c r="N105">
        <v>82</v>
      </c>
      <c r="O105">
        <v>82</v>
      </c>
      <c r="P105">
        <v>7.7454273310000001</v>
      </c>
      <c r="Q105">
        <v>7.4964277593000004</v>
      </c>
    </row>
    <row r="106" spans="1:17" x14ac:dyDescent="0.25">
      <c r="A106" s="1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7.0256328036999998</v>
      </c>
      <c r="N106">
        <v>83</v>
      </c>
      <c r="O106">
        <v>83</v>
      </c>
      <c r="P106">
        <v>7.110322794</v>
      </c>
      <c r="Q106">
        <v>7.0638080314999998</v>
      </c>
    </row>
    <row r="107" spans="1:17" x14ac:dyDescent="0.25">
      <c r="A107" s="1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6.5997498808000001</v>
      </c>
      <c r="N107">
        <v>84</v>
      </c>
      <c r="O107">
        <v>84</v>
      </c>
      <c r="P107">
        <v>6.4544013309999997</v>
      </c>
      <c r="Q107">
        <v>6.6311883038000001</v>
      </c>
    </row>
    <row r="108" spans="1:17" x14ac:dyDescent="0.25">
      <c r="A108" s="1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6.1738669579999996</v>
      </c>
      <c r="N108">
        <v>85</v>
      </c>
      <c r="O108">
        <v>85</v>
      </c>
      <c r="P108">
        <v>6.4101469690000004</v>
      </c>
      <c r="Q108">
        <v>6.1985685760000004</v>
      </c>
    </row>
    <row r="109" spans="1:17" x14ac:dyDescent="0.25">
      <c r="A109" s="1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5.7479840351</v>
      </c>
      <c r="N109">
        <v>86</v>
      </c>
      <c r="O109">
        <v>86</v>
      </c>
      <c r="P109">
        <v>6.0356130779999999</v>
      </c>
      <c r="Q109">
        <v>5.7659488481999999</v>
      </c>
    </row>
    <row r="110" spans="1:17" x14ac:dyDescent="0.25">
      <c r="A110" s="1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5.3221011123000004</v>
      </c>
      <c r="N110">
        <v>87</v>
      </c>
      <c r="O110">
        <v>87</v>
      </c>
      <c r="P110">
        <v>4.9849741219999997</v>
      </c>
      <c r="Q110">
        <v>5.3333291205000002</v>
      </c>
    </row>
    <row r="111" spans="1:17" x14ac:dyDescent="0.25">
      <c r="A111" s="1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4.8962181893999999</v>
      </c>
      <c r="N111">
        <v>88</v>
      </c>
      <c r="O111">
        <v>88</v>
      </c>
      <c r="P111">
        <v>4.9303203980000001</v>
      </c>
      <c r="Q111">
        <v>4.9007093926999996</v>
      </c>
    </row>
    <row r="112" spans="1:17" x14ac:dyDescent="0.25">
      <c r="A112" s="1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4.4703352666000002</v>
      </c>
      <c r="N112">
        <v>89</v>
      </c>
      <c r="O112">
        <v>89</v>
      </c>
      <c r="P112">
        <v>4.047609273</v>
      </c>
      <c r="Q112">
        <v>4.4680896648999999</v>
      </c>
    </row>
    <row r="113" spans="1:17" x14ac:dyDescent="0.25">
      <c r="A113" s="1">
        <v>45078</v>
      </c>
      <c r="B113" s="2">
        <v>305.10899999999998</v>
      </c>
      <c r="C113" s="6">
        <v>90</v>
      </c>
      <c r="D113" s="6">
        <f t="shared" si="1"/>
        <v>2.9691776545588935</v>
      </c>
      <c r="E113">
        <v>90</v>
      </c>
      <c r="F113">
        <v>90</v>
      </c>
      <c r="G113">
        <v>2.9691776550000002</v>
      </c>
      <c r="H113">
        <v>4.0444523436999997</v>
      </c>
      <c r="N113">
        <v>90</v>
      </c>
      <c r="O113">
        <v>90</v>
      </c>
      <c r="P113">
        <v>2.9691776550000002</v>
      </c>
      <c r="Q113">
        <v>4.0354699372000002</v>
      </c>
    </row>
    <row r="114" spans="1:17" x14ac:dyDescent="0.25">
      <c r="A114" s="1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3.6185694209000001</v>
      </c>
      <c r="N114">
        <v>91</v>
      </c>
      <c r="O114">
        <v>91</v>
      </c>
      <c r="P114">
        <v>3.1777801779999999</v>
      </c>
      <c r="Q114">
        <v>3.6028502094000001</v>
      </c>
    </row>
    <row r="115" spans="1:17" x14ac:dyDescent="0.25">
      <c r="A115" s="1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v>3.6651123839999999</v>
      </c>
      <c r="H115">
        <v>3.192686498</v>
      </c>
      <c r="N115">
        <v>92</v>
      </c>
      <c r="O115">
        <v>92</v>
      </c>
      <c r="P115">
        <v>3.6651123839999999</v>
      </c>
      <c r="Q115">
        <v>3.1702304816</v>
      </c>
    </row>
    <row r="116" spans="1:17" x14ac:dyDescent="0.25">
      <c r="A116" s="1">
        <v>45170</v>
      </c>
      <c r="B116" s="2">
        <v>307.78899999999999</v>
      </c>
      <c r="C116">
        <v>93</v>
      </c>
      <c r="D116">
        <f>100*(B116-B104)/B104</f>
        <v>3.6996981213444364</v>
      </c>
      <c r="E116">
        <v>93</v>
      </c>
      <c r="F116">
        <v>93</v>
      </c>
      <c r="G116">
        <v>3.699698121</v>
      </c>
      <c r="H116">
        <v>2.7668035752</v>
      </c>
      <c r="N116">
        <v>93</v>
      </c>
      <c r="O116">
        <v>93</v>
      </c>
      <c r="P116">
        <v>3.699698121</v>
      </c>
      <c r="Q116">
        <v>2.7376107538999999</v>
      </c>
    </row>
  </sheetData>
  <phoneticPr fontId="2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A13C-A9AB-474B-A1FF-35B0A98B6058}">
  <dimension ref="A1:W116"/>
  <sheetViews>
    <sheetView topLeftCell="A97" workbookViewId="0">
      <selection activeCell="N116" sqref="N116"/>
    </sheetView>
  </sheetViews>
  <sheetFormatPr defaultRowHeight="13.2" x14ac:dyDescent="0.25"/>
  <cols>
    <col min="1" max="1" width="11.33203125" customWidth="1"/>
    <col min="16" max="17" width="3.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488</v>
      </c>
    </row>
    <row r="10" spans="1:2" x14ac:dyDescent="0.25">
      <c r="A10" t="s">
        <v>7</v>
      </c>
    </row>
    <row r="11" spans="1:2" x14ac:dyDescent="0.25">
      <c r="A11" t="s">
        <v>8</v>
      </c>
      <c r="B11" t="s">
        <v>6</v>
      </c>
    </row>
    <row r="12" spans="1:2" x14ac:dyDescent="0.25">
      <c r="A12" s="1">
        <v>42005</v>
      </c>
      <c r="B12" s="2">
        <v>233.70699999999999</v>
      </c>
    </row>
    <row r="13" spans="1:2" x14ac:dyDescent="0.25">
      <c r="A13" s="1">
        <v>42036</v>
      </c>
      <c r="B13" s="2">
        <v>234.72200000000001</v>
      </c>
    </row>
    <row r="14" spans="1:2" x14ac:dyDescent="0.25">
      <c r="A14" s="1">
        <v>42064</v>
      </c>
      <c r="B14" s="2">
        <v>236.119</v>
      </c>
    </row>
    <row r="15" spans="1:2" x14ac:dyDescent="0.25">
      <c r="A15" s="1">
        <v>42095</v>
      </c>
      <c r="B15" s="2">
        <v>236.59899999999999</v>
      </c>
    </row>
    <row r="16" spans="1:2" x14ac:dyDescent="0.25">
      <c r="A16" s="1">
        <v>42125</v>
      </c>
      <c r="B16" s="2">
        <v>237.80500000000001</v>
      </c>
    </row>
    <row r="17" spans="1:20" x14ac:dyDescent="0.25">
      <c r="A17" s="1">
        <v>42156</v>
      </c>
      <c r="B17" s="2">
        <v>238.63800000000001</v>
      </c>
    </row>
    <row r="18" spans="1:20" x14ac:dyDescent="0.25">
      <c r="A18" s="1">
        <v>42186</v>
      </c>
      <c r="B18" s="2">
        <v>238.654</v>
      </c>
    </row>
    <row r="19" spans="1:20" x14ac:dyDescent="0.25">
      <c r="A19" s="1">
        <v>42217</v>
      </c>
      <c r="B19" s="2">
        <v>238.316</v>
      </c>
    </row>
    <row r="20" spans="1:20" x14ac:dyDescent="0.25">
      <c r="A20" s="1">
        <v>42248</v>
      </c>
      <c r="B20" s="2">
        <v>237.94499999999999</v>
      </c>
    </row>
    <row r="21" spans="1:20" x14ac:dyDescent="0.25">
      <c r="A21" s="1">
        <v>42278</v>
      </c>
      <c r="B21" s="2">
        <v>237.83799999999999</v>
      </c>
    </row>
    <row r="22" spans="1:20" x14ac:dyDescent="0.25">
      <c r="A22" s="1">
        <v>42309</v>
      </c>
      <c r="B22" s="2">
        <v>237.33600000000001</v>
      </c>
    </row>
    <row r="23" spans="1:20" x14ac:dyDescent="0.25">
      <c r="A23" s="1">
        <v>42339</v>
      </c>
      <c r="B23" s="2">
        <v>236.52500000000001</v>
      </c>
    </row>
    <row r="24" spans="1:20" ht="13.8" x14ac:dyDescent="0.25">
      <c r="A24" s="3">
        <v>42370</v>
      </c>
      <c r="B24" s="2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P24">
        <v>1</v>
      </c>
      <c r="Q24">
        <v>1</v>
      </c>
      <c r="R24">
        <v>1.3730868140000001</v>
      </c>
      <c r="S24">
        <v>1.1509081140999999</v>
      </c>
      <c r="T24" t="s">
        <v>313</v>
      </c>
    </row>
    <row r="25" spans="1:20" x14ac:dyDescent="0.25">
      <c r="A25" s="3">
        <v>42401</v>
      </c>
      <c r="B25" s="2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P25">
        <v>2</v>
      </c>
      <c r="Q25">
        <v>2</v>
      </c>
      <c r="R25">
        <v>1.01779978</v>
      </c>
      <c r="S25">
        <v>1.1176199263</v>
      </c>
      <c r="T25" t="s">
        <v>481</v>
      </c>
    </row>
    <row r="26" spans="1:20" x14ac:dyDescent="0.25">
      <c r="A26" s="3">
        <v>42430</v>
      </c>
      <c r="B26" s="2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P26">
        <v>3</v>
      </c>
      <c r="Q26">
        <v>3</v>
      </c>
      <c r="R26">
        <v>0.85253622100000004</v>
      </c>
      <c r="S26">
        <v>1.0843317386</v>
      </c>
      <c r="T26" t="s">
        <v>315</v>
      </c>
    </row>
    <row r="27" spans="1:20" x14ac:dyDescent="0.25">
      <c r="A27" s="3">
        <v>42461</v>
      </c>
      <c r="B27" s="2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P27">
        <v>4</v>
      </c>
      <c r="Q27">
        <v>4</v>
      </c>
      <c r="R27">
        <v>1.1251104190000001</v>
      </c>
      <c r="S27">
        <v>1.0510435509</v>
      </c>
      <c r="T27" t="s">
        <v>316</v>
      </c>
    </row>
    <row r="28" spans="1:20" x14ac:dyDescent="0.25">
      <c r="A28" s="3">
        <v>42491</v>
      </c>
      <c r="B28" s="2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P28">
        <v>5</v>
      </c>
      <c r="Q28">
        <v>5</v>
      </c>
      <c r="R28">
        <v>1.0193225539999999</v>
      </c>
      <c r="S28">
        <v>1.0177553631</v>
      </c>
      <c r="T28" t="s">
        <v>317</v>
      </c>
    </row>
    <row r="29" spans="1:20" x14ac:dyDescent="0.25">
      <c r="A29" s="3">
        <v>42522</v>
      </c>
      <c r="B29" s="2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P29">
        <v>6</v>
      </c>
      <c r="Q29">
        <v>6</v>
      </c>
      <c r="R29">
        <v>0.99732649500000004</v>
      </c>
      <c r="S29">
        <v>0.98446717539999995</v>
      </c>
      <c r="T29" t="s">
        <v>318</v>
      </c>
    </row>
    <row r="30" spans="1:20" x14ac:dyDescent="0.25">
      <c r="A30" s="3">
        <v>42552</v>
      </c>
      <c r="B30" s="2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P30">
        <v>7</v>
      </c>
      <c r="Q30">
        <v>7</v>
      </c>
      <c r="R30">
        <v>0.82713886999999997</v>
      </c>
      <c r="S30">
        <v>0.95117898769999998</v>
      </c>
      <c r="T30" t="s">
        <v>319</v>
      </c>
    </row>
    <row r="31" spans="1:20" x14ac:dyDescent="0.25">
      <c r="A31" s="3">
        <v>42583</v>
      </c>
      <c r="B31" s="2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  <c r="P31">
        <v>8</v>
      </c>
      <c r="Q31">
        <v>8</v>
      </c>
      <c r="R31">
        <v>1.062874503</v>
      </c>
      <c r="S31">
        <v>0.9178907999</v>
      </c>
    </row>
    <row r="32" spans="1:20" x14ac:dyDescent="0.25">
      <c r="A32" s="3">
        <v>42614</v>
      </c>
      <c r="B32" s="2">
        <v>241.428</v>
      </c>
      <c r="C32">
        <v>9</v>
      </c>
      <c r="D32">
        <f t="shared" si="0"/>
        <v>1.4637836474815626</v>
      </c>
      <c r="E32" s="6">
        <v>9</v>
      </c>
      <c r="F32" s="6">
        <v>9</v>
      </c>
      <c r="G32" s="6">
        <v>1.4637836470000001</v>
      </c>
      <c r="H32" s="6">
        <v>1.5674811744999999</v>
      </c>
      <c r="P32">
        <v>9</v>
      </c>
      <c r="Q32">
        <v>9</v>
      </c>
      <c r="R32">
        <v>1.4637836470000001</v>
      </c>
      <c r="S32">
        <v>1.5674811744999999</v>
      </c>
      <c r="T32" t="s">
        <v>376</v>
      </c>
    </row>
    <row r="33" spans="1:20" x14ac:dyDescent="0.25">
      <c r="A33" s="3">
        <v>42644</v>
      </c>
      <c r="B33" s="2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P33">
        <v>10</v>
      </c>
      <c r="Q33">
        <v>10</v>
      </c>
      <c r="R33">
        <v>1.6359875209999999</v>
      </c>
      <c r="S33">
        <v>1.7155305944999999</v>
      </c>
      <c r="T33" t="s">
        <v>377</v>
      </c>
    </row>
    <row r="34" spans="1:20" x14ac:dyDescent="0.25">
      <c r="A34" s="3">
        <v>42675</v>
      </c>
      <c r="B34" s="2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P34">
        <v>11</v>
      </c>
      <c r="Q34">
        <v>11</v>
      </c>
      <c r="R34">
        <v>1.6925371629999999</v>
      </c>
      <c r="S34">
        <v>1.8635800144000001</v>
      </c>
      <c r="T34" t="s">
        <v>378</v>
      </c>
    </row>
    <row r="35" spans="1:20" x14ac:dyDescent="0.25">
      <c r="A35" s="3">
        <v>42705</v>
      </c>
      <c r="B35" s="2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P35">
        <v>12</v>
      </c>
      <c r="Q35">
        <v>12</v>
      </c>
      <c r="R35">
        <v>2.0746221330000001</v>
      </c>
      <c r="S35">
        <v>2.0116294344000001</v>
      </c>
      <c r="T35" t="s">
        <v>379</v>
      </c>
    </row>
    <row r="36" spans="1:20" x14ac:dyDescent="0.25">
      <c r="A36" s="3">
        <v>42736</v>
      </c>
      <c r="B36" s="2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P36">
        <v>13</v>
      </c>
      <c r="Q36">
        <v>13</v>
      </c>
      <c r="R36">
        <v>2.5000422090000001</v>
      </c>
      <c r="S36">
        <v>2.1596788544000001</v>
      </c>
      <c r="T36" t="s">
        <v>380</v>
      </c>
    </row>
    <row r="37" spans="1:20" x14ac:dyDescent="0.25">
      <c r="A37" s="3">
        <v>42767</v>
      </c>
      <c r="B37" s="2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P37">
        <v>14</v>
      </c>
      <c r="Q37">
        <v>14</v>
      </c>
      <c r="R37">
        <v>2.7379581709999998</v>
      </c>
      <c r="S37">
        <v>2.3077282743</v>
      </c>
      <c r="T37" t="s">
        <v>381</v>
      </c>
    </row>
    <row r="38" spans="1:20" x14ac:dyDescent="0.25">
      <c r="A38" s="3">
        <v>42795</v>
      </c>
      <c r="B38" s="2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P38">
        <v>15</v>
      </c>
      <c r="Q38">
        <v>15</v>
      </c>
      <c r="R38">
        <v>2.380612433</v>
      </c>
      <c r="S38">
        <v>2.4557776943</v>
      </c>
      <c r="T38" t="s">
        <v>382</v>
      </c>
    </row>
    <row r="39" spans="1:20" x14ac:dyDescent="0.25">
      <c r="A39" s="3">
        <v>42826</v>
      </c>
      <c r="B39" s="2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P39">
        <v>16</v>
      </c>
      <c r="Q39">
        <v>16</v>
      </c>
      <c r="R39">
        <v>2.199689878</v>
      </c>
      <c r="S39">
        <v>2.6038271142</v>
      </c>
      <c r="T39" t="s">
        <v>383</v>
      </c>
    </row>
    <row r="40" spans="1:20" x14ac:dyDescent="0.25">
      <c r="A40" s="3">
        <v>42856</v>
      </c>
      <c r="B40" s="2">
        <v>244.733</v>
      </c>
      <c r="C40">
        <v>17</v>
      </c>
      <c r="D40">
        <f t="shared" si="0"/>
        <v>1.8748777208413598</v>
      </c>
      <c r="E40" s="6">
        <v>17</v>
      </c>
      <c r="F40" s="6">
        <v>17</v>
      </c>
      <c r="G40" s="6">
        <v>1.8748777210000001</v>
      </c>
      <c r="H40" s="6">
        <v>1.7318700161</v>
      </c>
      <c r="P40">
        <v>17</v>
      </c>
      <c r="Q40">
        <v>17</v>
      </c>
      <c r="R40">
        <v>1.8748777210000001</v>
      </c>
      <c r="S40">
        <v>1.7318700161</v>
      </c>
      <c r="T40" t="s">
        <v>384</v>
      </c>
    </row>
    <row r="41" spans="1:20" x14ac:dyDescent="0.25">
      <c r="A41" s="3">
        <v>42887</v>
      </c>
      <c r="B41" s="2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P41">
        <v>18</v>
      </c>
      <c r="Q41">
        <v>18</v>
      </c>
      <c r="R41">
        <v>1.6334879550000001</v>
      </c>
      <c r="S41">
        <v>1.7999455945</v>
      </c>
      <c r="T41" t="s">
        <v>385</v>
      </c>
    </row>
    <row r="42" spans="1:20" x14ac:dyDescent="0.25">
      <c r="A42" s="3">
        <v>42917</v>
      </c>
      <c r="B42" s="2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P42">
        <v>19</v>
      </c>
      <c r="Q42">
        <v>19</v>
      </c>
      <c r="R42">
        <v>1.727978456</v>
      </c>
      <c r="S42">
        <v>1.868021173</v>
      </c>
      <c r="T42" t="s">
        <v>386</v>
      </c>
    </row>
    <row r="43" spans="1:20" x14ac:dyDescent="0.25">
      <c r="A43" s="3">
        <v>42948</v>
      </c>
      <c r="B43" s="2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P43">
        <v>20</v>
      </c>
      <c r="Q43">
        <v>20</v>
      </c>
      <c r="R43">
        <v>1.938974212</v>
      </c>
      <c r="S43">
        <v>1.9360967514</v>
      </c>
      <c r="T43" t="s">
        <v>387</v>
      </c>
    </row>
    <row r="44" spans="1:20" x14ac:dyDescent="0.25">
      <c r="A44" s="3">
        <v>42979</v>
      </c>
      <c r="B44" s="2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P44">
        <v>21</v>
      </c>
      <c r="Q44">
        <v>21</v>
      </c>
      <c r="R44">
        <v>2.2329638649999999</v>
      </c>
      <c r="S44">
        <v>2.0041723297999998</v>
      </c>
      <c r="T44" t="s">
        <v>388</v>
      </c>
    </row>
    <row r="45" spans="1:20" x14ac:dyDescent="0.25">
      <c r="A45" s="3">
        <v>43009</v>
      </c>
      <c r="B45" s="2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P45">
        <v>22</v>
      </c>
      <c r="Q45">
        <v>22</v>
      </c>
      <c r="R45">
        <v>2.041128702</v>
      </c>
      <c r="S45">
        <v>2.0722479083000001</v>
      </c>
      <c r="T45" t="s">
        <v>389</v>
      </c>
    </row>
    <row r="46" spans="1:20" x14ac:dyDescent="0.25">
      <c r="A46" s="3">
        <v>43040</v>
      </c>
      <c r="B46" s="2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P46">
        <v>23</v>
      </c>
      <c r="Q46">
        <v>23</v>
      </c>
      <c r="R46">
        <v>2.202582939</v>
      </c>
      <c r="S46">
        <v>2.1403234866999998</v>
      </c>
      <c r="T46" t="s">
        <v>390</v>
      </c>
    </row>
    <row r="47" spans="1:20" x14ac:dyDescent="0.25">
      <c r="A47" s="3">
        <v>43070</v>
      </c>
      <c r="B47" s="2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P47">
        <v>24</v>
      </c>
      <c r="Q47">
        <v>24</v>
      </c>
      <c r="R47">
        <v>2.1090824750000001</v>
      </c>
      <c r="S47">
        <v>2.2083990652000001</v>
      </c>
      <c r="T47" t="s">
        <v>391</v>
      </c>
    </row>
    <row r="48" spans="1:20" x14ac:dyDescent="0.25">
      <c r="A48" s="3">
        <v>43101</v>
      </c>
      <c r="B48" s="2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P48">
        <v>25</v>
      </c>
      <c r="Q48">
        <v>25</v>
      </c>
      <c r="R48">
        <v>2.0705076199999999</v>
      </c>
      <c r="S48">
        <v>2.1381231918000001</v>
      </c>
      <c r="T48" t="s">
        <v>392</v>
      </c>
    </row>
    <row r="49" spans="1:20" x14ac:dyDescent="0.25">
      <c r="A49" s="3">
        <v>43132</v>
      </c>
      <c r="B49" s="2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P49">
        <v>26</v>
      </c>
      <c r="Q49">
        <v>26</v>
      </c>
      <c r="R49">
        <v>2.2117954210000002</v>
      </c>
      <c r="S49">
        <v>2.2567313202000001</v>
      </c>
      <c r="T49" t="s">
        <v>393</v>
      </c>
    </row>
    <row r="50" spans="1:20" x14ac:dyDescent="0.25">
      <c r="A50" s="3">
        <v>43160</v>
      </c>
      <c r="B50" s="2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P50">
        <v>27</v>
      </c>
      <c r="Q50">
        <v>27</v>
      </c>
      <c r="R50">
        <v>2.359711404</v>
      </c>
      <c r="S50">
        <v>2.3753394486000001</v>
      </c>
      <c r="T50" t="s">
        <v>353</v>
      </c>
    </row>
    <row r="51" spans="1:20" x14ac:dyDescent="0.25">
      <c r="A51" s="3">
        <v>43191</v>
      </c>
      <c r="B51" s="2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P51">
        <v>28</v>
      </c>
      <c r="Q51">
        <v>28</v>
      </c>
      <c r="R51">
        <v>2.462743943</v>
      </c>
      <c r="S51">
        <v>2.4939475769000001</v>
      </c>
      <c r="T51" t="s">
        <v>354</v>
      </c>
    </row>
    <row r="52" spans="1:20" x14ac:dyDescent="0.25">
      <c r="A52" s="3">
        <v>43221</v>
      </c>
      <c r="B52" s="2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P52">
        <v>29</v>
      </c>
      <c r="Q52">
        <v>29</v>
      </c>
      <c r="R52">
        <v>2.801011715</v>
      </c>
      <c r="S52">
        <v>2.6125557053000001</v>
      </c>
      <c r="T52" t="s">
        <v>394</v>
      </c>
    </row>
    <row r="53" spans="1:20" x14ac:dyDescent="0.25">
      <c r="A53" s="3">
        <v>43252</v>
      </c>
      <c r="B53" s="2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P53">
        <v>30</v>
      </c>
      <c r="Q53">
        <v>30</v>
      </c>
      <c r="R53">
        <v>2.8715478349999999</v>
      </c>
      <c r="S53">
        <v>2.7311638337000002</v>
      </c>
      <c r="T53" t="s">
        <v>395</v>
      </c>
    </row>
    <row r="54" spans="1:20" x14ac:dyDescent="0.25">
      <c r="A54" s="3">
        <v>43282</v>
      </c>
      <c r="B54" s="2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P54">
        <v>31</v>
      </c>
      <c r="Q54">
        <v>31</v>
      </c>
      <c r="R54">
        <v>2.949515087</v>
      </c>
      <c r="S54">
        <v>2.8497719620000002</v>
      </c>
      <c r="T54" t="s">
        <v>396</v>
      </c>
    </row>
    <row r="55" spans="1:20" x14ac:dyDescent="0.25">
      <c r="A55" s="3">
        <v>43313</v>
      </c>
      <c r="B55" s="2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P55">
        <v>32</v>
      </c>
      <c r="Q55">
        <v>32</v>
      </c>
      <c r="R55">
        <v>2.6991801039999999</v>
      </c>
      <c r="S55">
        <v>2.9683800904000002</v>
      </c>
      <c r="T55" t="s">
        <v>358</v>
      </c>
    </row>
    <row r="56" spans="1:20" x14ac:dyDescent="0.25">
      <c r="A56" s="3">
        <v>43344</v>
      </c>
      <c r="B56" s="2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P56">
        <v>33</v>
      </c>
      <c r="Q56">
        <v>33</v>
      </c>
      <c r="R56">
        <v>2.2769721939999998</v>
      </c>
      <c r="S56">
        <v>2.2933911937000002</v>
      </c>
      <c r="T56" t="s">
        <v>359</v>
      </c>
    </row>
    <row r="57" spans="1:20" x14ac:dyDescent="0.25">
      <c r="A57" s="3">
        <v>43374</v>
      </c>
      <c r="B57" s="2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P57">
        <v>34</v>
      </c>
      <c r="Q57">
        <v>34</v>
      </c>
      <c r="R57">
        <v>2.5224699290000001</v>
      </c>
      <c r="S57">
        <v>2.2030128143000001</v>
      </c>
      <c r="T57" t="s">
        <v>397</v>
      </c>
    </row>
    <row r="58" spans="1:20" x14ac:dyDescent="0.25">
      <c r="A58" s="3">
        <v>43405</v>
      </c>
      <c r="B58" s="2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P58">
        <v>35</v>
      </c>
      <c r="Q58">
        <v>35</v>
      </c>
      <c r="R58">
        <v>2.1766010320000002</v>
      </c>
      <c r="S58">
        <v>2.1126344347999999</v>
      </c>
      <c r="T58" t="s">
        <v>398</v>
      </c>
    </row>
    <row r="59" spans="1:20" x14ac:dyDescent="0.25">
      <c r="A59" s="3">
        <v>43435</v>
      </c>
      <c r="B59" s="2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P59">
        <v>36</v>
      </c>
      <c r="Q59">
        <v>36</v>
      </c>
      <c r="R59">
        <v>1.9101588490000001</v>
      </c>
      <c r="S59">
        <v>2.0222560554000002</v>
      </c>
      <c r="T59" t="s">
        <v>399</v>
      </c>
    </row>
    <row r="60" spans="1:20" x14ac:dyDescent="0.25">
      <c r="A60" s="3">
        <v>43466</v>
      </c>
      <c r="B60" s="2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P60">
        <v>37</v>
      </c>
      <c r="Q60">
        <v>37</v>
      </c>
      <c r="R60">
        <v>1.551235138</v>
      </c>
      <c r="S60">
        <v>1.9318776759</v>
      </c>
      <c r="T60" t="s">
        <v>363</v>
      </c>
    </row>
    <row r="61" spans="1:20" x14ac:dyDescent="0.25">
      <c r="A61" s="3">
        <v>43497</v>
      </c>
      <c r="B61" s="2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P61">
        <v>38</v>
      </c>
      <c r="Q61">
        <v>38</v>
      </c>
      <c r="R61">
        <v>1.520135266</v>
      </c>
      <c r="S61">
        <v>1.8414992964000001</v>
      </c>
      <c r="T61" t="s">
        <v>364</v>
      </c>
    </row>
    <row r="62" spans="1:20" x14ac:dyDescent="0.25">
      <c r="A62" s="3">
        <v>43525</v>
      </c>
      <c r="B62" s="2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P62">
        <v>39</v>
      </c>
      <c r="Q62">
        <v>39</v>
      </c>
      <c r="R62">
        <v>1.862522741</v>
      </c>
      <c r="S62">
        <v>1.7511209169999999</v>
      </c>
      <c r="T62" t="s">
        <v>400</v>
      </c>
    </row>
    <row r="63" spans="1:20" x14ac:dyDescent="0.25">
      <c r="A63" s="3">
        <v>43556</v>
      </c>
      <c r="B63" s="2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P63">
        <v>40</v>
      </c>
      <c r="Q63">
        <v>40</v>
      </c>
      <c r="R63">
        <v>1.9964397760000001</v>
      </c>
      <c r="S63">
        <v>1.6607425375</v>
      </c>
      <c r="T63" t="s">
        <v>401</v>
      </c>
    </row>
    <row r="64" spans="1:20" x14ac:dyDescent="0.25">
      <c r="A64" s="3">
        <v>43586</v>
      </c>
      <c r="B64" s="2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P64">
        <v>41</v>
      </c>
      <c r="Q64">
        <v>41</v>
      </c>
      <c r="R64">
        <v>1.7902284690000001</v>
      </c>
      <c r="S64">
        <v>1.5789347337999999</v>
      </c>
      <c r="T64" t="s">
        <v>402</v>
      </c>
    </row>
    <row r="65" spans="1:23" x14ac:dyDescent="0.25">
      <c r="A65" s="3">
        <v>43617</v>
      </c>
      <c r="B65" s="2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P65">
        <v>42</v>
      </c>
      <c r="Q65">
        <v>42</v>
      </c>
      <c r="R65">
        <v>1.6484846559999999</v>
      </c>
      <c r="S65">
        <v>1.6643527600000001</v>
      </c>
      <c r="T65" t="s">
        <v>368</v>
      </c>
    </row>
    <row r="66" spans="1:23" x14ac:dyDescent="0.25">
      <c r="A66" s="3">
        <v>43647</v>
      </c>
      <c r="B66" s="2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P66">
        <v>43</v>
      </c>
      <c r="Q66">
        <v>43</v>
      </c>
      <c r="R66">
        <v>1.811464806</v>
      </c>
      <c r="S66">
        <v>1.7497707862</v>
      </c>
      <c r="T66" t="s">
        <v>369</v>
      </c>
    </row>
    <row r="67" spans="1:23" x14ac:dyDescent="0.25">
      <c r="A67" s="3">
        <v>43678</v>
      </c>
      <c r="B67" s="2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P67">
        <v>44</v>
      </c>
      <c r="Q67">
        <v>44</v>
      </c>
      <c r="R67">
        <v>1.749779889</v>
      </c>
      <c r="S67">
        <v>1.8351888125</v>
      </c>
      <c r="T67" t="s">
        <v>482</v>
      </c>
    </row>
    <row r="68" spans="1:23" x14ac:dyDescent="0.25">
      <c r="A68" s="3">
        <v>43709</v>
      </c>
      <c r="B68" s="2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P68">
        <v>45</v>
      </c>
      <c r="Q68">
        <v>45</v>
      </c>
      <c r="R68">
        <v>1.711304513</v>
      </c>
      <c r="S68">
        <v>1.9206068386999999</v>
      </c>
      <c r="T68" t="s">
        <v>483</v>
      </c>
    </row>
    <row r="69" spans="1:23" x14ac:dyDescent="0.25">
      <c r="A69" s="3">
        <v>43739</v>
      </c>
      <c r="B69" s="2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P69">
        <v>46</v>
      </c>
      <c r="Q69">
        <v>46</v>
      </c>
      <c r="R69">
        <v>1.7640429440000001</v>
      </c>
      <c r="S69">
        <v>2.0060248649000001</v>
      </c>
      <c r="T69" t="s">
        <v>484</v>
      </c>
    </row>
    <row r="70" spans="1:23" x14ac:dyDescent="0.25">
      <c r="A70" s="3">
        <v>43770</v>
      </c>
      <c r="B70" s="2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P70">
        <v>47</v>
      </c>
      <c r="Q70">
        <v>47</v>
      </c>
      <c r="R70">
        <v>2.0512779820000002</v>
      </c>
      <c r="S70">
        <v>2.0914428910999998</v>
      </c>
      <c r="T70" t="s">
        <v>485</v>
      </c>
    </row>
    <row r="71" spans="1:23" x14ac:dyDescent="0.25">
      <c r="A71" s="3">
        <v>43800</v>
      </c>
      <c r="B71" s="2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P71">
        <v>48</v>
      </c>
      <c r="Q71">
        <v>48</v>
      </c>
      <c r="R71">
        <v>2.2851297399999999</v>
      </c>
      <c r="S71">
        <v>2.1768609174</v>
      </c>
      <c r="T71" t="s">
        <v>486</v>
      </c>
    </row>
    <row r="72" spans="1:23" x14ac:dyDescent="0.25">
      <c r="A72" s="3">
        <v>43831</v>
      </c>
      <c r="B72" s="2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P72">
        <v>49</v>
      </c>
      <c r="Q72">
        <v>49</v>
      </c>
      <c r="R72">
        <v>2.4865719550000001</v>
      </c>
      <c r="S72">
        <v>2.2622789436000001</v>
      </c>
    </row>
    <row r="73" spans="1:23" x14ac:dyDescent="0.25">
      <c r="A73" s="3">
        <v>43862</v>
      </c>
      <c r="B73" s="2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P73">
        <v>50</v>
      </c>
      <c r="Q73">
        <v>50</v>
      </c>
      <c r="R73">
        <v>2.334873564</v>
      </c>
      <c r="S73">
        <v>2.3476969697999999</v>
      </c>
    </row>
    <row r="74" spans="1:23" x14ac:dyDescent="0.25">
      <c r="A74" s="3">
        <v>43891</v>
      </c>
      <c r="B74" s="2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P74">
        <v>51</v>
      </c>
      <c r="Q74">
        <v>51</v>
      </c>
      <c r="R74">
        <v>1.5393269919999999</v>
      </c>
      <c r="S74">
        <v>-0.61609132300000002</v>
      </c>
    </row>
    <row r="75" spans="1:23" x14ac:dyDescent="0.25">
      <c r="A75" s="3">
        <v>43922</v>
      </c>
      <c r="B75" s="2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P75">
        <v>52</v>
      </c>
      <c r="Q75">
        <v>52</v>
      </c>
      <c r="R75">
        <v>0.32909668600000003</v>
      </c>
      <c r="S75">
        <v>-0.2650655422</v>
      </c>
      <c r="T75" t="s">
        <v>405</v>
      </c>
    </row>
    <row r="76" spans="1:23" x14ac:dyDescent="0.25">
      <c r="A76" s="3">
        <v>43952</v>
      </c>
      <c r="B76" s="2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P76">
        <v>53</v>
      </c>
      <c r="Q76">
        <v>53</v>
      </c>
      <c r="R76">
        <v>0.11792637</v>
      </c>
      <c r="S76">
        <v>8.5960238600000002E-2</v>
      </c>
      <c r="T76" t="s">
        <v>407</v>
      </c>
      <c r="U76" t="s">
        <v>408</v>
      </c>
      <c r="V76" t="s">
        <v>409</v>
      </c>
      <c r="W76" t="s">
        <v>410</v>
      </c>
    </row>
    <row r="77" spans="1:23" x14ac:dyDescent="0.25">
      <c r="A77" s="3">
        <v>43983</v>
      </c>
      <c r="B77" s="2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P77">
        <v>54</v>
      </c>
      <c r="Q77">
        <v>54</v>
      </c>
      <c r="R77">
        <v>0.64573304799999998</v>
      </c>
      <c r="S77">
        <v>0.43698601939999998</v>
      </c>
      <c r="T77" t="s">
        <v>411</v>
      </c>
      <c r="U77">
        <v>15</v>
      </c>
      <c r="V77">
        <v>498.82875322349997</v>
      </c>
      <c r="W77">
        <v>33.255250214900002</v>
      </c>
    </row>
    <row r="78" spans="1:23" x14ac:dyDescent="0.25">
      <c r="A78" s="3">
        <v>44013</v>
      </c>
      <c r="B78" s="2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P78">
        <v>55</v>
      </c>
      <c r="Q78">
        <v>55</v>
      </c>
      <c r="R78">
        <v>0.98608182499999997</v>
      </c>
      <c r="S78">
        <v>0.78801180029999995</v>
      </c>
      <c r="T78" t="s">
        <v>412</v>
      </c>
      <c r="U78">
        <v>76</v>
      </c>
      <c r="V78">
        <v>20.113584439499999</v>
      </c>
      <c r="W78">
        <v>0.26465242680000001</v>
      </c>
    </row>
    <row r="79" spans="1:23" x14ac:dyDescent="0.25">
      <c r="A79" s="3">
        <v>44044</v>
      </c>
      <c r="B79" s="2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P79">
        <v>56</v>
      </c>
      <c r="Q79">
        <v>56</v>
      </c>
      <c r="R79">
        <v>1.309645382</v>
      </c>
      <c r="S79">
        <v>1.1390375811</v>
      </c>
      <c r="T79" t="s">
        <v>413</v>
      </c>
      <c r="U79">
        <v>91</v>
      </c>
      <c r="V79">
        <v>518.94233766299999</v>
      </c>
    </row>
    <row r="80" spans="1:23" x14ac:dyDescent="0.25">
      <c r="A80" s="3">
        <v>44075</v>
      </c>
      <c r="B80" s="2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P80">
        <v>57</v>
      </c>
      <c r="Q80">
        <v>57</v>
      </c>
      <c r="R80">
        <v>1.371324861</v>
      </c>
      <c r="S80">
        <v>1.4900633619000001</v>
      </c>
      <c r="T80" t="s">
        <v>487</v>
      </c>
    </row>
    <row r="81" spans="1:22" x14ac:dyDescent="0.25">
      <c r="A81" s="3">
        <v>44105</v>
      </c>
      <c r="B81" s="2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P81">
        <v>58</v>
      </c>
      <c r="Q81">
        <v>58</v>
      </c>
      <c r="R81">
        <v>1.182066168</v>
      </c>
      <c r="S81">
        <v>1.8410891427</v>
      </c>
    </row>
    <row r="82" spans="1:22" x14ac:dyDescent="0.25">
      <c r="A82" s="3">
        <v>44136</v>
      </c>
      <c r="B82" s="2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P82">
        <v>59</v>
      </c>
      <c r="Q82">
        <v>59</v>
      </c>
      <c r="R82">
        <v>1.1745357839999999</v>
      </c>
      <c r="S82">
        <v>2.1921149235000001</v>
      </c>
      <c r="V82">
        <f>1-(V78/V79)</f>
        <v>0.9612411958328948</v>
      </c>
    </row>
    <row r="83" spans="1:22" x14ac:dyDescent="0.25">
      <c r="A83" s="3">
        <v>44166</v>
      </c>
      <c r="B83" s="2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P83">
        <v>60</v>
      </c>
      <c r="Q83">
        <v>60</v>
      </c>
      <c r="R83">
        <v>1.362005495</v>
      </c>
      <c r="S83">
        <v>2.5431407042999998</v>
      </c>
    </row>
    <row r="84" spans="1:22" x14ac:dyDescent="0.25">
      <c r="A84" s="3">
        <v>44197</v>
      </c>
      <c r="B84" s="2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P84">
        <v>61</v>
      </c>
      <c r="Q84">
        <v>61</v>
      </c>
      <c r="R84">
        <v>1.3997697419999999</v>
      </c>
      <c r="S84">
        <v>2.8941664852</v>
      </c>
    </row>
    <row r="85" spans="1:22" x14ac:dyDescent="0.25">
      <c r="A85" s="3">
        <v>44228</v>
      </c>
      <c r="B85" s="2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P85">
        <v>62</v>
      </c>
      <c r="Q85">
        <v>62</v>
      </c>
      <c r="R85">
        <v>1.676215217</v>
      </c>
      <c r="S85">
        <v>3.2451922660000001</v>
      </c>
    </row>
    <row r="86" spans="1:22" x14ac:dyDescent="0.25">
      <c r="A86" s="3">
        <v>44256</v>
      </c>
      <c r="B86" s="2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P86">
        <v>63</v>
      </c>
      <c r="Q86">
        <v>63</v>
      </c>
      <c r="R86">
        <v>2.6197625090000001</v>
      </c>
      <c r="S86">
        <v>3.5962180467999998</v>
      </c>
    </row>
    <row r="87" spans="1:22" x14ac:dyDescent="0.25">
      <c r="A87" s="3">
        <v>44287</v>
      </c>
      <c r="B87" s="2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P87">
        <v>64</v>
      </c>
      <c r="Q87">
        <v>64</v>
      </c>
      <c r="R87">
        <v>4.1596948390000001</v>
      </c>
      <c r="S87">
        <v>3.9472438275999999</v>
      </c>
    </row>
    <row r="88" spans="1:22" x14ac:dyDescent="0.25">
      <c r="A88" s="3">
        <v>44317</v>
      </c>
      <c r="B88" s="2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P88">
        <v>65</v>
      </c>
      <c r="Q88">
        <v>65</v>
      </c>
      <c r="R88">
        <v>4.9927065380000002</v>
      </c>
      <c r="S88">
        <v>4.2982696084000001</v>
      </c>
    </row>
    <row r="89" spans="1:22" x14ac:dyDescent="0.25">
      <c r="A89" s="3">
        <v>44348</v>
      </c>
      <c r="B89" s="2">
        <v>271.69600000000003</v>
      </c>
      <c r="C89">
        <v>66</v>
      </c>
      <c r="D89">
        <f t="shared" ref="D89:D115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P89">
        <v>66</v>
      </c>
      <c r="Q89">
        <v>66</v>
      </c>
      <c r="R89">
        <v>5.3914514130000004</v>
      </c>
      <c r="S89">
        <v>4.6492953891999997</v>
      </c>
    </row>
    <row r="90" spans="1:22" x14ac:dyDescent="0.25">
      <c r="A90" s="3">
        <v>44378</v>
      </c>
      <c r="B90" s="2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P90">
        <v>67</v>
      </c>
      <c r="Q90">
        <v>67</v>
      </c>
      <c r="R90">
        <v>5.3654752390000002</v>
      </c>
      <c r="S90">
        <v>5.0003211700000003</v>
      </c>
    </row>
    <row r="91" spans="1:22" x14ac:dyDescent="0.25">
      <c r="A91" s="3">
        <v>44409</v>
      </c>
      <c r="B91" s="2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P91">
        <v>68</v>
      </c>
      <c r="Q91">
        <v>68</v>
      </c>
      <c r="R91">
        <v>5.2512715549999998</v>
      </c>
      <c r="S91">
        <v>5.3513469509</v>
      </c>
    </row>
    <row r="92" spans="1:22" x14ac:dyDescent="0.25">
      <c r="A92" s="3">
        <v>44440</v>
      </c>
      <c r="B92" s="2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P92">
        <v>69</v>
      </c>
      <c r="Q92">
        <v>69</v>
      </c>
      <c r="R92">
        <v>5.3903488550000001</v>
      </c>
      <c r="S92">
        <v>5.7023727316999997</v>
      </c>
    </row>
    <row r="93" spans="1:22" x14ac:dyDescent="0.25">
      <c r="A93" s="3">
        <v>44470</v>
      </c>
      <c r="B93" s="2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P93">
        <v>70</v>
      </c>
      <c r="Q93">
        <v>70</v>
      </c>
      <c r="R93">
        <v>6.2218689029999998</v>
      </c>
      <c r="S93">
        <v>6.0533985125000003</v>
      </c>
    </row>
    <row r="94" spans="1:22" x14ac:dyDescent="0.25">
      <c r="A94" s="3">
        <v>44501</v>
      </c>
      <c r="B94" s="2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P94">
        <v>71</v>
      </c>
      <c r="Q94">
        <v>71</v>
      </c>
      <c r="R94">
        <v>6.8090028399999998</v>
      </c>
      <c r="S94">
        <v>6.4044242933</v>
      </c>
    </row>
    <row r="95" spans="1:22" x14ac:dyDescent="0.25">
      <c r="A95" s="3">
        <v>44531</v>
      </c>
      <c r="B95" s="2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P95">
        <v>72</v>
      </c>
      <c r="Q95">
        <v>72</v>
      </c>
      <c r="R95">
        <v>7.0364028660000004</v>
      </c>
      <c r="S95">
        <v>6.7554500740999996</v>
      </c>
    </row>
    <row r="96" spans="1:22" x14ac:dyDescent="0.25">
      <c r="A96" s="3">
        <v>44562</v>
      </c>
      <c r="B96" s="2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P96">
        <v>73</v>
      </c>
      <c r="Q96">
        <v>73</v>
      </c>
      <c r="R96">
        <v>7.4798724679999999</v>
      </c>
      <c r="S96">
        <v>7.1064758549000002</v>
      </c>
    </row>
    <row r="97" spans="1:19" x14ac:dyDescent="0.25">
      <c r="A97" s="3">
        <v>44593</v>
      </c>
      <c r="B97" s="2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P97">
        <v>74</v>
      </c>
      <c r="Q97">
        <v>74</v>
      </c>
      <c r="R97">
        <v>7.8710638980000001</v>
      </c>
      <c r="S97">
        <v>7.4575016357999999</v>
      </c>
    </row>
    <row r="98" spans="1:19" x14ac:dyDescent="0.25">
      <c r="A98" s="3">
        <v>44621</v>
      </c>
      <c r="B98" s="2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P98">
        <v>75</v>
      </c>
      <c r="Q98">
        <v>75</v>
      </c>
      <c r="R98">
        <v>8.5424555550000001</v>
      </c>
      <c r="S98">
        <v>7.8085274165999996</v>
      </c>
    </row>
    <row r="99" spans="1:19" x14ac:dyDescent="0.25">
      <c r="A99" s="3">
        <v>44652</v>
      </c>
      <c r="B99" s="2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P99">
        <v>76</v>
      </c>
      <c r="Q99">
        <v>76</v>
      </c>
      <c r="R99">
        <v>8.2586293410000007</v>
      </c>
      <c r="S99">
        <v>8.1595531973999993</v>
      </c>
    </row>
    <row r="100" spans="1:19" x14ac:dyDescent="0.25">
      <c r="A100" s="3">
        <v>44682</v>
      </c>
      <c r="B100" s="2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P100">
        <v>77</v>
      </c>
      <c r="Q100">
        <v>77</v>
      </c>
      <c r="R100">
        <v>8.5815115439999996</v>
      </c>
      <c r="S100">
        <v>8.5105789781999999</v>
      </c>
    </row>
    <row r="101" spans="1:19" x14ac:dyDescent="0.25">
      <c r="A101" s="3">
        <v>44713</v>
      </c>
      <c r="B101" s="2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P101">
        <v>78</v>
      </c>
      <c r="Q101">
        <v>78</v>
      </c>
      <c r="R101">
        <v>9.0597579649999993</v>
      </c>
      <c r="S101">
        <v>8.8616047590000004</v>
      </c>
    </row>
    <row r="102" spans="1:19" x14ac:dyDescent="0.25">
      <c r="A102" s="3">
        <v>44743</v>
      </c>
      <c r="B102" s="2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P102">
        <v>79</v>
      </c>
      <c r="Q102">
        <v>79</v>
      </c>
      <c r="R102">
        <v>8.5248147460000006</v>
      </c>
      <c r="S102">
        <v>9.2126305397999992</v>
      </c>
    </row>
    <row r="103" spans="1:19" x14ac:dyDescent="0.25">
      <c r="A103" s="3">
        <v>44774</v>
      </c>
      <c r="B103" s="2">
        <v>296.17099999999999</v>
      </c>
      <c r="C103">
        <v>80</v>
      </c>
      <c r="D103">
        <f t="shared" si="1"/>
        <v>8.2626925031162344</v>
      </c>
      <c r="E103" s="6">
        <v>80</v>
      </c>
      <c r="F103" s="6">
        <v>80</v>
      </c>
      <c r="G103" s="6">
        <v>8.2626925030000002</v>
      </c>
      <c r="H103">
        <f t="shared" ref="H103:H114" si="2">$K$115+$J$115*E103</f>
        <v>8.509680655965397</v>
      </c>
      <c r="L103">
        <f t="shared" ref="L103:L111" si="3">$K$112+$J$112*E103</f>
        <v>8.5430225628839267</v>
      </c>
      <c r="P103">
        <v>80</v>
      </c>
      <c r="Q103">
        <v>80</v>
      </c>
      <c r="R103">
        <v>8.2626925030000002</v>
      </c>
      <c r="S103">
        <v>8.5096806560000005</v>
      </c>
    </row>
    <row r="104" spans="1:19" x14ac:dyDescent="0.25">
      <c r="A104" s="3">
        <v>44805</v>
      </c>
      <c r="B104" s="2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f t="shared" si="2"/>
        <v>8.0400575679206625</v>
      </c>
      <c r="L104">
        <f t="shared" si="3"/>
        <v>8.0708659365355047</v>
      </c>
      <c r="P104">
        <v>81</v>
      </c>
      <c r="Q104">
        <v>81</v>
      </c>
      <c r="R104">
        <v>8.2016696440000008</v>
      </c>
      <c r="S104">
        <v>8.0400575678999999</v>
      </c>
    </row>
    <row r="105" spans="1:19" x14ac:dyDescent="0.25">
      <c r="A105" s="3">
        <v>44835</v>
      </c>
      <c r="B105" s="2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f t="shared" si="2"/>
        <v>7.570434479875928</v>
      </c>
      <c r="L105">
        <f t="shared" si="3"/>
        <v>7.5987093101870826</v>
      </c>
      <c r="P105">
        <v>82</v>
      </c>
      <c r="Q105">
        <v>82</v>
      </c>
      <c r="R105">
        <v>7.7454273310000001</v>
      </c>
      <c r="S105">
        <v>7.5704344799000003</v>
      </c>
    </row>
    <row r="106" spans="1:19" x14ac:dyDescent="0.25">
      <c r="A106" s="3">
        <v>44866</v>
      </c>
      <c r="B106" s="2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f t="shared" si="2"/>
        <v>7.1008113918311935</v>
      </c>
      <c r="L106">
        <f t="shared" si="3"/>
        <v>7.1265526838386606</v>
      </c>
      <c r="P106">
        <v>83</v>
      </c>
      <c r="Q106">
        <v>83</v>
      </c>
      <c r="R106">
        <v>7.110322794</v>
      </c>
      <c r="S106">
        <v>7.1008113917999998</v>
      </c>
    </row>
    <row r="107" spans="1:19" x14ac:dyDescent="0.25">
      <c r="A107" s="3">
        <v>44896</v>
      </c>
      <c r="B107" s="2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f t="shared" si="2"/>
        <v>6.631188303786459</v>
      </c>
      <c r="L107">
        <f t="shared" si="3"/>
        <v>6.6543960574902314</v>
      </c>
      <c r="P107">
        <v>84</v>
      </c>
      <c r="Q107">
        <v>84</v>
      </c>
      <c r="R107">
        <v>6.4544013309999997</v>
      </c>
      <c r="S107">
        <v>6.6311883038000001</v>
      </c>
    </row>
    <row r="108" spans="1:19" x14ac:dyDescent="0.25">
      <c r="A108" s="3">
        <v>44927</v>
      </c>
      <c r="B108" s="2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f t="shared" si="2"/>
        <v>6.1615652157417244</v>
      </c>
      <c r="L108">
        <f t="shared" si="3"/>
        <v>6.1822394311418094</v>
      </c>
      <c r="P108">
        <v>85</v>
      </c>
      <c r="Q108">
        <v>85</v>
      </c>
      <c r="R108">
        <v>6.4101469690000004</v>
      </c>
      <c r="S108">
        <v>6.1615652156999996</v>
      </c>
    </row>
    <row r="109" spans="1:19" x14ac:dyDescent="0.25">
      <c r="A109" s="3">
        <v>44958</v>
      </c>
      <c r="B109" s="2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f t="shared" si="2"/>
        <v>5.6919421276969899</v>
      </c>
      <c r="L109">
        <f t="shared" si="3"/>
        <v>5.7100828047933874</v>
      </c>
      <c r="P109">
        <v>86</v>
      </c>
      <c r="Q109">
        <v>86</v>
      </c>
      <c r="R109">
        <v>6.0356130779999999</v>
      </c>
      <c r="S109">
        <v>5.6919421277</v>
      </c>
    </row>
    <row r="110" spans="1:19" x14ac:dyDescent="0.25">
      <c r="A110" s="3">
        <v>44986</v>
      </c>
      <c r="B110" s="2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f t="shared" si="2"/>
        <v>5.2223190396522625</v>
      </c>
      <c r="I110">
        <f>RSQ($D$103:D110,$C$103:C110)</f>
        <v>0.95966327838681076</v>
      </c>
      <c r="L110">
        <f t="shared" si="3"/>
        <v>5.2379261784449653</v>
      </c>
      <c r="P110">
        <v>87</v>
      </c>
      <c r="Q110">
        <v>87</v>
      </c>
      <c r="R110">
        <v>4.9849741219999997</v>
      </c>
      <c r="S110">
        <v>5.2223190396000003</v>
      </c>
    </row>
    <row r="111" spans="1:19" x14ac:dyDescent="0.25">
      <c r="A111" s="3">
        <v>45017</v>
      </c>
      <c r="B111" s="2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f t="shared" si="2"/>
        <v>4.752695951607528</v>
      </c>
      <c r="I111">
        <f>RSQ($D$103:D111,$C$103:C111)</f>
        <v>0.97030981457306797</v>
      </c>
      <c r="J111">
        <f>SLOPE($D$103:D111,$C$103:C111)</f>
        <v>-0.45165632193541178</v>
      </c>
      <c r="L111">
        <f t="shared" si="3"/>
        <v>4.7657695520965362</v>
      </c>
      <c r="P111">
        <v>88</v>
      </c>
      <c r="Q111">
        <v>88</v>
      </c>
      <c r="R111">
        <v>4.9303203980000001</v>
      </c>
      <c r="S111">
        <v>4.7526959515999998</v>
      </c>
    </row>
    <row r="112" spans="1:19" x14ac:dyDescent="0.25">
      <c r="A112" s="3">
        <v>45047</v>
      </c>
      <c r="B112" s="2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f t="shared" si="2"/>
        <v>4.2830728635627935</v>
      </c>
      <c r="I112">
        <f>RSQ($D$103:D112,$C$103:C112)</f>
        <v>0.97523850765495179</v>
      </c>
      <c r="J112">
        <f>SLOPE($D$103:D112,$C$103:C112)</f>
        <v>-0.47215662634842387</v>
      </c>
      <c r="K112">
        <f>INTERCEPT($D$103:D112,$C$103:C112)</f>
        <v>46.315552670757839</v>
      </c>
      <c r="L112">
        <f>$K$112+$J$112*E112</f>
        <v>4.2936129257481142</v>
      </c>
      <c r="P112">
        <v>89</v>
      </c>
      <c r="Q112">
        <v>89</v>
      </c>
      <c r="R112">
        <v>4.047609273</v>
      </c>
      <c r="S112">
        <v>4.2830728636000002</v>
      </c>
    </row>
    <row r="113" spans="1:19" x14ac:dyDescent="0.25">
      <c r="A113" s="14">
        <v>45078</v>
      </c>
      <c r="B113" s="8">
        <v>305.10899999999998</v>
      </c>
      <c r="C113" s="6">
        <v>90</v>
      </c>
      <c r="D113" s="6">
        <f t="shared" si="1"/>
        <v>2.9691776545588935</v>
      </c>
      <c r="E113" s="6">
        <v>90</v>
      </c>
      <c r="F113" s="6">
        <v>90</v>
      </c>
      <c r="G113" s="6">
        <v>2.9691776550000002</v>
      </c>
      <c r="H113" s="6">
        <f t="shared" si="2"/>
        <v>3.813449775518059</v>
      </c>
      <c r="I113">
        <f>RSQ($D$103:D113,$C$103:C113)</f>
        <v>0.96757314635884906</v>
      </c>
      <c r="J113">
        <f>SLOPE($D$103:D113,$C$103:C113)</f>
        <v>-0.51089656475027834</v>
      </c>
      <c r="K113">
        <f>INTERCEPT($D$103:D113,$C$103:C113)</f>
        <v>49.530967558111762</v>
      </c>
      <c r="O113">
        <f>$N$116+$M$116*E113</f>
        <v>2.976108043871065</v>
      </c>
      <c r="P113">
        <v>90</v>
      </c>
      <c r="Q113">
        <v>90</v>
      </c>
      <c r="R113">
        <v>2.9691776550000002</v>
      </c>
      <c r="S113">
        <v>3.8134497755000001</v>
      </c>
    </row>
    <row r="114" spans="1:19" x14ac:dyDescent="0.25">
      <c r="A114" s="3">
        <v>45108</v>
      </c>
      <c r="B114" s="2">
        <v>305.69099999999997</v>
      </c>
      <c r="C114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f t="shared" si="2"/>
        <v>3.3438266874733245</v>
      </c>
      <c r="I114">
        <f>RSQ($D$103:D114,$C$103:C114)</f>
        <v>0.97399916862903324</v>
      </c>
      <c r="J114">
        <f>SLOPE($D$103:D114,$C$103:C114)</f>
        <v>-0.5055734873615958</v>
      </c>
      <c r="K114">
        <f>INTERCEPT($D$103:D114,$C$103:C114)</f>
        <v>49.087377775721549</v>
      </c>
      <c r="O114">
        <f>$N$116+$M$116*E114</f>
        <v>3.2439974044143547</v>
      </c>
      <c r="P114">
        <v>91</v>
      </c>
      <c r="Q114">
        <v>91</v>
      </c>
      <c r="R114">
        <v>3.1777801779999999</v>
      </c>
      <c r="S114">
        <v>3.3438266875</v>
      </c>
    </row>
    <row r="115" spans="1:19" x14ac:dyDescent="0.25">
      <c r="A115" s="3">
        <v>45139</v>
      </c>
      <c r="B115" s="2">
        <v>307.02600000000001</v>
      </c>
      <c r="C115">
        <v>92</v>
      </c>
      <c r="D115">
        <f t="shared" si="1"/>
        <v>3.665112384399559</v>
      </c>
      <c r="E115">
        <v>92</v>
      </c>
      <c r="F115">
        <v>92</v>
      </c>
      <c r="G115">
        <f>D115</f>
        <v>3.665112384399559</v>
      </c>
      <c r="H115">
        <f>$K$115+$J$115*E115</f>
        <v>2.8742035994285899</v>
      </c>
      <c r="I115">
        <f>RSQ($D$103:D115,$C$103:C115)</f>
        <v>0.95620945212236697</v>
      </c>
      <c r="J115">
        <f>SLOPE($D$103:D115,$C$103:C115)</f>
        <v>-0.46962308804473357</v>
      </c>
      <c r="K115">
        <f>INTERCEPT($D$103:D115,$C$103:C115)</f>
        <v>46.07952769954408</v>
      </c>
      <c r="L115">
        <f>RSQ($G$113:G115,$E$113:E115)</f>
        <v>0.94924415078635171</v>
      </c>
      <c r="M115">
        <f>SLOPE($G$113:G115,$E$113:E115)</f>
        <v>0.3479673646997794</v>
      </c>
      <c r="N115">
        <f>INTERCEPT($G$113:G115,$E$113:E115)</f>
        <v>-28.394340115213407</v>
      </c>
      <c r="O115">
        <f>$N$116+$M$116*E115</f>
        <v>3.5118867649576408</v>
      </c>
      <c r="P115">
        <v>92</v>
      </c>
      <c r="Q115">
        <v>92</v>
      </c>
      <c r="R115">
        <v>3.6651123839999999</v>
      </c>
      <c r="S115">
        <v>2.8742035993999999</v>
      </c>
    </row>
    <row r="116" spans="1:19" x14ac:dyDescent="0.25">
      <c r="A116" s="3">
        <v>45170</v>
      </c>
      <c r="C116">
        <v>93</v>
      </c>
      <c r="D116">
        <v>3.6996981213444364</v>
      </c>
      <c r="E116">
        <v>93</v>
      </c>
      <c r="F116">
        <v>93</v>
      </c>
      <c r="G116">
        <v>3.6996981213444364</v>
      </c>
      <c r="L116">
        <f>RSQ($G$113:G116,$E$113:E116)</f>
        <v>0.91269591427586538</v>
      </c>
      <c r="M116">
        <f>SLOPE($G$113:G116,$E$113:E116)</f>
        <v>0.26788936054328677</v>
      </c>
      <c r="N116">
        <f>INTERCEPT($G$113:G116,$E$113:E116)</f>
        <v>-21.133934405024743</v>
      </c>
      <c r="O116">
        <f>$N$116+$M$116*E116</f>
        <v>3.779776125500927</v>
      </c>
    </row>
  </sheetData>
  <phoneticPr fontId="2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5BD1-7307-4231-A65A-428FA11917DF}">
  <dimension ref="A1:L114"/>
  <sheetViews>
    <sheetView showGridLines="0" topLeftCell="A99" workbookViewId="0">
      <selection activeCell="I114" sqref="I114"/>
    </sheetView>
  </sheetViews>
  <sheetFormatPr defaultColWidth="20.6640625" defaultRowHeight="13.2" x14ac:dyDescent="0.25"/>
  <cols>
    <col min="1" max="1" width="10.77734375" customWidth="1"/>
    <col min="2" max="2" width="10.33203125" customWidth="1"/>
    <col min="3" max="3" width="3.5546875" bestFit="1" customWidth="1"/>
    <col min="4" max="4" width="12.77734375" bestFit="1" customWidth="1"/>
    <col min="5" max="6" width="3.5546875" bestFit="1" customWidth="1"/>
    <col min="7" max="7" width="12.77734375" bestFit="1" customWidth="1"/>
    <col min="8" max="8" width="13.554687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8" spans="1:3" x14ac:dyDescent="0.25">
      <c r="A8" t="s">
        <v>6</v>
      </c>
      <c r="B8" t="s">
        <v>422</v>
      </c>
    </row>
    <row r="10" spans="1:3" x14ac:dyDescent="0.25">
      <c r="A10" t="s">
        <v>7</v>
      </c>
    </row>
    <row r="11" spans="1:3" x14ac:dyDescent="0.25">
      <c r="A11" t="s">
        <v>8</v>
      </c>
      <c r="B11" t="s">
        <v>6</v>
      </c>
    </row>
    <row r="12" spans="1:3" x14ac:dyDescent="0.25">
      <c r="A12" s="1">
        <v>42005</v>
      </c>
      <c r="B12" s="2">
        <v>233.70699999999999</v>
      </c>
      <c r="C12" s="2"/>
    </row>
    <row r="13" spans="1:3" x14ac:dyDescent="0.25">
      <c r="A13" s="1">
        <v>42036</v>
      </c>
      <c r="B13" s="2">
        <v>234.72200000000001</v>
      </c>
      <c r="C13" s="2"/>
    </row>
    <row r="14" spans="1:3" x14ac:dyDescent="0.25">
      <c r="A14" s="1">
        <v>42064</v>
      </c>
      <c r="B14" s="2">
        <v>236.119</v>
      </c>
      <c r="C14" s="2"/>
    </row>
    <row r="15" spans="1:3" x14ac:dyDescent="0.25">
      <c r="A15" s="1">
        <v>42095</v>
      </c>
      <c r="B15" s="2">
        <v>236.59899999999999</v>
      </c>
      <c r="C15" s="2"/>
    </row>
    <row r="16" spans="1:3" x14ac:dyDescent="0.25">
      <c r="A16" s="1">
        <v>42125</v>
      </c>
      <c r="B16" s="2">
        <v>237.80500000000001</v>
      </c>
      <c r="C16" s="2"/>
    </row>
    <row r="17" spans="1:9" x14ac:dyDescent="0.25">
      <c r="A17" s="1">
        <v>42156</v>
      </c>
      <c r="B17" s="2">
        <v>238.63800000000001</v>
      </c>
      <c r="C17" s="2"/>
    </row>
    <row r="18" spans="1:9" x14ac:dyDescent="0.25">
      <c r="A18" s="1">
        <v>42186</v>
      </c>
      <c r="B18" s="2">
        <v>238.654</v>
      </c>
      <c r="C18" s="2"/>
    </row>
    <row r="19" spans="1:9" x14ac:dyDescent="0.25">
      <c r="A19" s="1">
        <v>42217</v>
      </c>
      <c r="B19" s="2">
        <v>238.316</v>
      </c>
      <c r="C19" s="2"/>
    </row>
    <row r="20" spans="1:9" x14ac:dyDescent="0.25">
      <c r="A20" s="1">
        <v>42248</v>
      </c>
      <c r="B20" s="2">
        <v>237.94499999999999</v>
      </c>
      <c r="C20" s="2"/>
    </row>
    <row r="21" spans="1:9" x14ac:dyDescent="0.25">
      <c r="A21" s="1">
        <v>42278</v>
      </c>
      <c r="B21" s="2">
        <v>237.83799999999999</v>
      </c>
      <c r="C21" s="2"/>
    </row>
    <row r="22" spans="1:9" x14ac:dyDescent="0.25">
      <c r="A22" s="1">
        <v>42309</v>
      </c>
      <c r="B22" s="2">
        <v>237.33600000000001</v>
      </c>
      <c r="C22" s="2"/>
    </row>
    <row r="23" spans="1:9" x14ac:dyDescent="0.25">
      <c r="A23" s="1">
        <v>42339</v>
      </c>
      <c r="B23" s="2">
        <v>236.52500000000001</v>
      </c>
      <c r="C23" s="2"/>
    </row>
    <row r="24" spans="1:9" ht="13.8" x14ac:dyDescent="0.25">
      <c r="A24" s="3">
        <v>42370</v>
      </c>
      <c r="B24" s="2">
        <v>236.916</v>
      </c>
      <c r="C24" s="13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313</v>
      </c>
    </row>
    <row r="25" spans="1:9" x14ac:dyDescent="0.25">
      <c r="A25" s="3">
        <v>42401</v>
      </c>
      <c r="B25" s="2">
        <v>237.11099999999999</v>
      </c>
      <c r="C25" s="13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474</v>
      </c>
    </row>
    <row r="26" spans="1:9" x14ac:dyDescent="0.25">
      <c r="A26" s="3">
        <v>42430</v>
      </c>
      <c r="B26" s="2">
        <v>238.13200000000001</v>
      </c>
      <c r="C26" s="13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</row>
    <row r="27" spans="1:9" x14ac:dyDescent="0.25">
      <c r="A27" s="3">
        <v>42461</v>
      </c>
      <c r="B27" s="2">
        <v>239.261</v>
      </c>
      <c r="C27" s="13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</row>
    <row r="28" spans="1:9" x14ac:dyDescent="0.25">
      <c r="A28" s="3">
        <v>42491</v>
      </c>
      <c r="B28" s="2">
        <v>240.22900000000001</v>
      </c>
      <c r="C28" s="13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</row>
    <row r="29" spans="1:9" x14ac:dyDescent="0.25">
      <c r="A29" s="3">
        <v>42522</v>
      </c>
      <c r="B29" s="2">
        <v>241.018</v>
      </c>
      <c r="C29" s="13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</row>
    <row r="30" spans="1:9" x14ac:dyDescent="0.25">
      <c r="A30" s="3">
        <v>42552</v>
      </c>
      <c r="B30" s="2">
        <v>240.62799999999999</v>
      </c>
      <c r="C30" s="13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</row>
    <row r="31" spans="1:9" x14ac:dyDescent="0.25">
      <c r="A31" s="3">
        <v>42583</v>
      </c>
      <c r="B31" s="2">
        <v>240.84899999999999</v>
      </c>
      <c r="C31" s="13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</row>
    <row r="32" spans="1:9" x14ac:dyDescent="0.25">
      <c r="A32" s="14">
        <v>42614</v>
      </c>
      <c r="B32" s="8">
        <v>241.428</v>
      </c>
      <c r="C32" s="15">
        <v>9</v>
      </c>
      <c r="D32" s="6">
        <f t="shared" si="0"/>
        <v>1.4637836474815626</v>
      </c>
      <c r="E32" s="6">
        <v>9</v>
      </c>
      <c r="F32" s="6">
        <v>9</v>
      </c>
      <c r="G32" s="6">
        <v>1.4637836470000001</v>
      </c>
      <c r="H32" s="6">
        <v>1.5674811744999999</v>
      </c>
      <c r="I32" t="s">
        <v>376</v>
      </c>
    </row>
    <row r="33" spans="1:9" x14ac:dyDescent="0.25">
      <c r="A33" s="3">
        <v>42644</v>
      </c>
      <c r="B33" s="2">
        <v>241.72900000000001</v>
      </c>
      <c r="C33" s="1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</row>
    <row r="34" spans="1:9" x14ac:dyDescent="0.25">
      <c r="A34" s="3">
        <v>42675</v>
      </c>
      <c r="B34" s="2">
        <v>241.35300000000001</v>
      </c>
      <c r="C34" s="13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</row>
    <row r="35" spans="1:9" x14ac:dyDescent="0.25">
      <c r="A35" s="3">
        <v>42705</v>
      </c>
      <c r="B35" s="2">
        <v>241.43199999999999</v>
      </c>
      <c r="C35" s="13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</row>
    <row r="36" spans="1:9" x14ac:dyDescent="0.25">
      <c r="A36" s="3">
        <v>42736</v>
      </c>
      <c r="B36" s="2">
        <v>242.839</v>
      </c>
      <c r="C36" s="13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</row>
    <row r="37" spans="1:9" x14ac:dyDescent="0.25">
      <c r="A37" s="3">
        <v>42767</v>
      </c>
      <c r="B37" s="2">
        <v>243.60300000000001</v>
      </c>
      <c r="C37" s="13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</row>
    <row r="38" spans="1:9" x14ac:dyDescent="0.25">
      <c r="A38" s="3">
        <v>42795</v>
      </c>
      <c r="B38" s="2">
        <v>243.80099999999999</v>
      </c>
      <c r="C38" s="13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</row>
    <row r="39" spans="1:9" x14ac:dyDescent="0.25">
      <c r="A39" s="3">
        <v>42826</v>
      </c>
      <c r="B39" s="2">
        <v>244.524</v>
      </c>
      <c r="C39" s="13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</row>
    <row r="40" spans="1:9" x14ac:dyDescent="0.25">
      <c r="A40" s="14">
        <v>42856</v>
      </c>
      <c r="B40" s="8">
        <v>244.733</v>
      </c>
      <c r="C40" s="15">
        <v>17</v>
      </c>
      <c r="D40" s="6">
        <f t="shared" si="0"/>
        <v>1.8748777208413598</v>
      </c>
      <c r="E40" s="6">
        <v>17</v>
      </c>
      <c r="F40" s="6">
        <v>17</v>
      </c>
      <c r="G40" s="6">
        <v>1.8748777210000001</v>
      </c>
      <c r="H40" s="6">
        <v>1.7318700161</v>
      </c>
      <c r="I40" t="s">
        <v>384</v>
      </c>
    </row>
    <row r="41" spans="1:9" x14ac:dyDescent="0.25">
      <c r="A41" s="3">
        <v>42887</v>
      </c>
      <c r="B41" s="2">
        <v>244.95500000000001</v>
      </c>
      <c r="C41" s="13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</row>
    <row r="42" spans="1:9" x14ac:dyDescent="0.25">
      <c r="A42" s="3">
        <v>42917</v>
      </c>
      <c r="B42" s="2">
        <v>244.786</v>
      </c>
      <c r="C42" s="13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</row>
    <row r="43" spans="1:9" x14ac:dyDescent="0.25">
      <c r="A43" s="3">
        <v>42948</v>
      </c>
      <c r="B43" s="2">
        <v>245.51900000000001</v>
      </c>
      <c r="C43" s="1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</row>
    <row r="44" spans="1:9" x14ac:dyDescent="0.25">
      <c r="A44" s="3">
        <v>42979</v>
      </c>
      <c r="B44" s="2">
        <v>246.81899999999999</v>
      </c>
      <c r="C44" s="13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</row>
    <row r="45" spans="1:9" x14ac:dyDescent="0.25">
      <c r="A45" s="3">
        <v>43009</v>
      </c>
      <c r="B45" s="2">
        <v>246.66300000000001</v>
      </c>
      <c r="C45" s="13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</row>
    <row r="46" spans="1:9" x14ac:dyDescent="0.25">
      <c r="A46" s="3">
        <v>43040</v>
      </c>
      <c r="B46" s="2">
        <v>246.66900000000001</v>
      </c>
      <c r="C46" s="13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</row>
    <row r="47" spans="1:9" x14ac:dyDescent="0.25">
      <c r="A47" s="3">
        <v>43070</v>
      </c>
      <c r="B47" s="2">
        <v>246.524</v>
      </c>
      <c r="C47" s="13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</row>
    <row r="48" spans="1:9" x14ac:dyDescent="0.25">
      <c r="A48" s="3">
        <v>43101</v>
      </c>
      <c r="B48" s="2">
        <v>247.86699999999999</v>
      </c>
      <c r="C48" s="13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</row>
    <row r="49" spans="1:9" x14ac:dyDescent="0.25">
      <c r="A49" s="3">
        <v>43132</v>
      </c>
      <c r="B49" s="2">
        <v>248.99100000000001</v>
      </c>
      <c r="C49" s="13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</row>
    <row r="50" spans="1:9" x14ac:dyDescent="0.25">
      <c r="A50" s="3">
        <v>43160</v>
      </c>
      <c r="B50" s="2">
        <v>249.554</v>
      </c>
      <c r="C50" s="13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</row>
    <row r="51" spans="1:9" x14ac:dyDescent="0.25">
      <c r="A51" s="3">
        <v>43191</v>
      </c>
      <c r="B51" s="2">
        <v>250.54599999999999</v>
      </c>
      <c r="C51" s="13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</row>
    <row r="52" spans="1:9" x14ac:dyDescent="0.25">
      <c r="A52" s="3">
        <v>43221</v>
      </c>
      <c r="B52" s="2">
        <v>251.58799999999999</v>
      </c>
      <c r="C52" s="13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</row>
    <row r="53" spans="1:9" x14ac:dyDescent="0.25">
      <c r="A53" s="3">
        <v>43252</v>
      </c>
      <c r="B53" s="2">
        <v>251.989</v>
      </c>
      <c r="C53" s="1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</row>
    <row r="54" spans="1:9" x14ac:dyDescent="0.25">
      <c r="A54" s="3">
        <v>43282</v>
      </c>
      <c r="B54" s="2">
        <v>252.006</v>
      </c>
      <c r="C54" s="13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</row>
    <row r="55" spans="1:9" x14ac:dyDescent="0.25">
      <c r="A55" s="3">
        <v>43313</v>
      </c>
      <c r="B55" s="2">
        <v>252.14599999999999</v>
      </c>
      <c r="C55" s="13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</row>
    <row r="56" spans="1:9" x14ac:dyDescent="0.25">
      <c r="A56" s="3">
        <v>43344</v>
      </c>
      <c r="B56" s="2">
        <v>252.43899999999999</v>
      </c>
      <c r="C56" s="13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</row>
    <row r="57" spans="1:9" x14ac:dyDescent="0.25">
      <c r="A57" s="3">
        <v>43374</v>
      </c>
      <c r="B57" s="2">
        <v>252.88499999999999</v>
      </c>
      <c r="C57" s="13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</row>
    <row r="58" spans="1:9" x14ac:dyDescent="0.25">
      <c r="A58" s="3">
        <v>43405</v>
      </c>
      <c r="B58" s="2">
        <v>252.03800000000001</v>
      </c>
      <c r="C58" s="13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</row>
    <row r="59" spans="1:9" x14ac:dyDescent="0.25">
      <c r="A59" s="3">
        <v>43435</v>
      </c>
      <c r="B59" s="2">
        <v>251.233</v>
      </c>
      <c r="C59" s="13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</row>
    <row r="60" spans="1:9" x14ac:dyDescent="0.25">
      <c r="A60" s="3">
        <v>43466</v>
      </c>
      <c r="B60" s="2">
        <v>251.71199999999999</v>
      </c>
      <c r="C60" s="13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</row>
    <row r="61" spans="1:9" x14ac:dyDescent="0.25">
      <c r="A61" s="3">
        <v>43497</v>
      </c>
      <c r="B61" s="2">
        <v>252.77600000000001</v>
      </c>
      <c r="C61" s="13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</row>
    <row r="62" spans="1:9" x14ac:dyDescent="0.25">
      <c r="A62" s="3">
        <v>43525</v>
      </c>
      <c r="B62" s="2">
        <v>254.202</v>
      </c>
      <c r="C62" s="13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</row>
    <row r="63" spans="1:9" x14ac:dyDescent="0.25">
      <c r="A63" s="3">
        <v>43556</v>
      </c>
      <c r="B63" s="2">
        <v>255.548</v>
      </c>
      <c r="C63" s="1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</row>
    <row r="64" spans="1:9" x14ac:dyDescent="0.25">
      <c r="A64" s="3">
        <v>43586</v>
      </c>
      <c r="B64" s="2">
        <v>256.09199999999998</v>
      </c>
      <c r="C64" s="13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</row>
    <row r="65" spans="1:12" x14ac:dyDescent="0.25">
      <c r="A65" s="3">
        <v>43617</v>
      </c>
      <c r="B65" s="2">
        <v>256.14299999999997</v>
      </c>
      <c r="C65" s="13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</row>
    <row r="66" spans="1:12" x14ac:dyDescent="0.25">
      <c r="A66" s="3">
        <v>43647</v>
      </c>
      <c r="B66" s="2">
        <v>256.57100000000003</v>
      </c>
      <c r="C66" s="13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</row>
    <row r="67" spans="1:12" x14ac:dyDescent="0.25">
      <c r="A67" s="3">
        <v>43678</v>
      </c>
      <c r="B67" s="2">
        <v>256.55799999999999</v>
      </c>
      <c r="C67" s="13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475</v>
      </c>
    </row>
    <row r="68" spans="1:12" x14ac:dyDescent="0.25">
      <c r="A68" s="3">
        <v>43709</v>
      </c>
      <c r="B68" s="2">
        <v>256.75900000000001</v>
      </c>
      <c r="C68" s="13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476</v>
      </c>
    </row>
    <row r="69" spans="1:12" x14ac:dyDescent="0.25">
      <c r="A69" s="3">
        <v>43739</v>
      </c>
      <c r="B69" s="2">
        <v>257.346</v>
      </c>
      <c r="C69" s="13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480</v>
      </c>
    </row>
    <row r="70" spans="1:12" x14ac:dyDescent="0.25">
      <c r="A70" s="3">
        <v>43770</v>
      </c>
      <c r="B70" s="2">
        <v>257.20800000000003</v>
      </c>
      <c r="C70" s="13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477</v>
      </c>
    </row>
    <row r="71" spans="1:12" x14ac:dyDescent="0.25">
      <c r="A71" s="3">
        <v>43800</v>
      </c>
      <c r="B71" s="2">
        <v>256.97399999999999</v>
      </c>
      <c r="C71" s="13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478</v>
      </c>
    </row>
    <row r="72" spans="1:12" x14ac:dyDescent="0.25">
      <c r="A72" s="3">
        <v>43831</v>
      </c>
      <c r="B72" s="2">
        <v>257.971</v>
      </c>
      <c r="C72" s="13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</row>
    <row r="73" spans="1:12" x14ac:dyDescent="0.25">
      <c r="A73" s="3">
        <v>43862</v>
      </c>
      <c r="B73" s="2">
        <v>258.678</v>
      </c>
      <c r="C73" s="1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</row>
    <row r="74" spans="1:12" x14ac:dyDescent="0.25">
      <c r="A74" s="3">
        <v>43891</v>
      </c>
      <c r="B74" s="2">
        <v>258.11500000000001</v>
      </c>
      <c r="C74" s="13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</row>
    <row r="75" spans="1:12" x14ac:dyDescent="0.25">
      <c r="A75" s="3">
        <v>43922</v>
      </c>
      <c r="B75" s="2">
        <v>256.38900000000001</v>
      </c>
      <c r="C75" s="13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I75" t="s">
        <v>405</v>
      </c>
    </row>
    <row r="76" spans="1:12" x14ac:dyDescent="0.25">
      <c r="A76" s="3">
        <v>43952</v>
      </c>
      <c r="B76" s="2">
        <v>256.39400000000001</v>
      </c>
      <c r="C76" s="13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I76" t="s">
        <v>407</v>
      </c>
      <c r="J76" t="s">
        <v>408</v>
      </c>
      <c r="K76" t="s">
        <v>409</v>
      </c>
      <c r="L76" t="s">
        <v>410</v>
      </c>
    </row>
    <row r="77" spans="1:12" x14ac:dyDescent="0.25">
      <c r="A77" s="3">
        <v>43983</v>
      </c>
      <c r="B77" s="2">
        <v>257.79700000000003</v>
      </c>
      <c r="C77" s="13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I77" t="s">
        <v>411</v>
      </c>
      <c r="J77">
        <v>15</v>
      </c>
      <c r="K77">
        <v>499.4810541114</v>
      </c>
      <c r="L77">
        <v>33.298736940799998</v>
      </c>
    </row>
    <row r="78" spans="1:12" x14ac:dyDescent="0.25">
      <c r="A78" s="3">
        <v>44013</v>
      </c>
      <c r="B78" s="2">
        <v>259.101</v>
      </c>
      <c r="C78" s="13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I78" t="s">
        <v>412</v>
      </c>
      <c r="J78">
        <v>75</v>
      </c>
      <c r="K78">
        <v>19.251102012200001</v>
      </c>
      <c r="L78">
        <v>0.25668136019999999</v>
      </c>
    </row>
    <row r="79" spans="1:12" x14ac:dyDescent="0.25">
      <c r="A79" s="3">
        <v>44044</v>
      </c>
      <c r="B79" s="2">
        <v>259.91800000000001</v>
      </c>
      <c r="C79" s="13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I79" t="s">
        <v>413</v>
      </c>
      <c r="J79">
        <v>90</v>
      </c>
      <c r="K79">
        <v>518.73215612360002</v>
      </c>
    </row>
    <row r="80" spans="1:12" x14ac:dyDescent="0.25">
      <c r="A80" s="3">
        <v>44075</v>
      </c>
      <c r="B80" s="2">
        <v>260.27999999999997</v>
      </c>
      <c r="C80" s="13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I80" t="s">
        <v>479</v>
      </c>
    </row>
    <row r="81" spans="1:10" x14ac:dyDescent="0.25">
      <c r="A81" s="3">
        <v>44105</v>
      </c>
      <c r="B81" s="2">
        <v>260.38799999999998</v>
      </c>
      <c r="C81" s="13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</row>
    <row r="82" spans="1:10" x14ac:dyDescent="0.25">
      <c r="A82" s="3">
        <v>44136</v>
      </c>
      <c r="B82" s="2">
        <v>260.22899999999998</v>
      </c>
      <c r="C82" s="13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</row>
    <row r="83" spans="1:10" x14ac:dyDescent="0.25">
      <c r="A83" s="3">
        <v>44166</v>
      </c>
      <c r="B83" s="2">
        <v>260.47399999999999</v>
      </c>
      <c r="C83" s="1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</row>
    <row r="84" spans="1:10" x14ac:dyDescent="0.25">
      <c r="A84" s="3">
        <v>44197</v>
      </c>
      <c r="B84" s="2">
        <v>261.58199999999999</v>
      </c>
      <c r="C84" s="13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J84">
        <f>1-(K78/K79)</f>
        <v>0.96288816533746369</v>
      </c>
    </row>
    <row r="85" spans="1:10" x14ac:dyDescent="0.25">
      <c r="A85" s="3">
        <v>44228</v>
      </c>
      <c r="B85" s="2">
        <v>263.01400000000001</v>
      </c>
      <c r="C85" s="13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</row>
    <row r="86" spans="1:10" x14ac:dyDescent="0.25">
      <c r="A86" s="3">
        <v>44256</v>
      </c>
      <c r="B86" s="2">
        <v>264.87700000000001</v>
      </c>
      <c r="C86" s="13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</row>
    <row r="87" spans="1:10" x14ac:dyDescent="0.25">
      <c r="A87" s="3">
        <v>44287</v>
      </c>
      <c r="B87" s="2">
        <v>267.05399999999997</v>
      </c>
      <c r="C87" s="13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</row>
    <row r="88" spans="1:10" x14ac:dyDescent="0.25">
      <c r="A88" s="3">
        <v>44317</v>
      </c>
      <c r="B88" s="2">
        <v>269.19499999999999</v>
      </c>
      <c r="C88" s="13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</row>
    <row r="89" spans="1:10" x14ac:dyDescent="0.25">
      <c r="A89" s="3">
        <v>44348</v>
      </c>
      <c r="B89" s="2">
        <v>271.69600000000003</v>
      </c>
      <c r="C89" s="13">
        <v>66</v>
      </c>
      <c r="D89">
        <f t="shared" ref="D89:D114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</row>
    <row r="90" spans="1:10" x14ac:dyDescent="0.25">
      <c r="A90" s="3">
        <v>44378</v>
      </c>
      <c r="B90" s="2">
        <v>273.00299999999999</v>
      </c>
      <c r="C90" s="13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</row>
    <row r="91" spans="1:10" x14ac:dyDescent="0.25">
      <c r="A91" s="3">
        <v>44409</v>
      </c>
      <c r="B91" s="2">
        <v>273.56700000000001</v>
      </c>
      <c r="C91" s="13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</row>
    <row r="92" spans="1:10" x14ac:dyDescent="0.25">
      <c r="A92" s="3">
        <v>44440</v>
      </c>
      <c r="B92" s="2">
        <v>274.31</v>
      </c>
      <c r="C92" s="13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</row>
    <row r="93" spans="1:10" x14ac:dyDescent="0.25">
      <c r="A93" s="3">
        <v>44470</v>
      </c>
      <c r="B93" s="2">
        <v>276.589</v>
      </c>
      <c r="C93" s="1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</row>
    <row r="94" spans="1:10" x14ac:dyDescent="0.25">
      <c r="A94" s="3">
        <v>44501</v>
      </c>
      <c r="B94" s="2">
        <v>277.94799999999998</v>
      </c>
      <c r="C94" s="13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</row>
    <row r="95" spans="1:10" x14ac:dyDescent="0.25">
      <c r="A95" s="3">
        <v>44531</v>
      </c>
      <c r="B95" s="2">
        <v>278.80200000000002</v>
      </c>
      <c r="C95" s="13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</row>
    <row r="96" spans="1:10" x14ac:dyDescent="0.25">
      <c r="A96" s="3">
        <v>44562</v>
      </c>
      <c r="B96" s="2">
        <v>281.14800000000002</v>
      </c>
      <c r="C96" s="13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</row>
    <row r="97" spans="1:9" x14ac:dyDescent="0.25">
      <c r="A97" s="3">
        <v>44593</v>
      </c>
      <c r="B97" s="2">
        <v>283.71600000000001</v>
      </c>
      <c r="C97" s="13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</row>
    <row r="98" spans="1:9" x14ac:dyDescent="0.25">
      <c r="A98" s="3">
        <v>44621</v>
      </c>
      <c r="B98" s="2">
        <v>287.50400000000002</v>
      </c>
      <c r="C98" s="13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</row>
    <row r="99" spans="1:9" x14ac:dyDescent="0.25">
      <c r="A99" s="3">
        <v>44652</v>
      </c>
      <c r="B99" s="2">
        <v>289.10899999999998</v>
      </c>
      <c r="C99" s="13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</row>
    <row r="100" spans="1:9" x14ac:dyDescent="0.25">
      <c r="A100" s="3">
        <v>44682</v>
      </c>
      <c r="B100" s="2">
        <v>292.29599999999999</v>
      </c>
      <c r="C100" s="13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</row>
    <row r="101" spans="1:9" x14ac:dyDescent="0.25">
      <c r="A101" s="3">
        <v>44713</v>
      </c>
      <c r="B101" s="2">
        <v>296.31099999999998</v>
      </c>
      <c r="C101" s="13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</row>
    <row r="102" spans="1:9" x14ac:dyDescent="0.25">
      <c r="A102" s="3">
        <v>44743</v>
      </c>
      <c r="B102" s="2">
        <v>296.27600000000001</v>
      </c>
      <c r="C102" s="13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</row>
    <row r="103" spans="1:9" x14ac:dyDescent="0.25">
      <c r="A103" s="14">
        <v>44774</v>
      </c>
      <c r="B103" s="8">
        <v>296.17099999999999</v>
      </c>
      <c r="C103" s="15">
        <v>80</v>
      </c>
      <c r="D103" s="6">
        <f t="shared" si="1"/>
        <v>8.2626925031162344</v>
      </c>
      <c r="E103" s="6">
        <v>80</v>
      </c>
      <c r="F103" s="6">
        <v>80</v>
      </c>
      <c r="G103" s="6">
        <v>8.2626925030000002</v>
      </c>
      <c r="H103" s="6">
        <v>8.6414987866999997</v>
      </c>
    </row>
    <row r="104" spans="1:9" x14ac:dyDescent="0.25">
      <c r="A104" s="3">
        <v>44805</v>
      </c>
      <c r="B104" s="2">
        <v>296.80799999999999</v>
      </c>
      <c r="C104" s="13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8.1359252994000002</v>
      </c>
    </row>
    <row r="105" spans="1:9" x14ac:dyDescent="0.25">
      <c r="A105" s="3">
        <v>44835</v>
      </c>
      <c r="B105" s="2">
        <v>298.012</v>
      </c>
      <c r="C105" s="13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7.6303518119999998</v>
      </c>
    </row>
    <row r="106" spans="1:9" x14ac:dyDescent="0.25">
      <c r="A106" s="3">
        <v>44866</v>
      </c>
      <c r="B106" s="2">
        <v>297.71100000000001</v>
      </c>
      <c r="C106" s="13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7.1247783247000003</v>
      </c>
    </row>
    <row r="107" spans="1:9" x14ac:dyDescent="0.25">
      <c r="A107" s="3">
        <v>44896</v>
      </c>
      <c r="B107" s="2">
        <v>296.79700000000003</v>
      </c>
      <c r="C107" s="13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6.6192048372999999</v>
      </c>
    </row>
    <row r="108" spans="1:9" x14ac:dyDescent="0.25">
      <c r="A108" s="3">
        <v>44927</v>
      </c>
      <c r="B108" s="2">
        <v>299.17</v>
      </c>
      <c r="C108" s="13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6.1136313500000004</v>
      </c>
    </row>
    <row r="109" spans="1:9" x14ac:dyDescent="0.25">
      <c r="A109" s="3">
        <v>44958</v>
      </c>
      <c r="B109" s="2">
        <v>300.83999999999997</v>
      </c>
      <c r="C109" s="13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5.6080578627</v>
      </c>
    </row>
    <row r="110" spans="1:9" x14ac:dyDescent="0.25">
      <c r="A110" s="3">
        <v>44986</v>
      </c>
      <c r="B110" s="2">
        <v>301.83600000000001</v>
      </c>
      <c r="C110" s="13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5.1024843753000004</v>
      </c>
      <c r="I110">
        <f>RSQ($D$103:D110,$C$103:C110)</f>
        <v>0.95966327838681076</v>
      </c>
    </row>
    <row r="111" spans="1:9" x14ac:dyDescent="0.25">
      <c r="A111" s="3">
        <v>45017</v>
      </c>
      <c r="B111" s="2">
        <v>303.363</v>
      </c>
      <c r="C111" s="13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4.596910888</v>
      </c>
      <c r="I111">
        <f>RSQ($D$103:D111,$C$103:C111)</f>
        <v>0.97030981457306797</v>
      </c>
    </row>
    <row r="112" spans="1:9" x14ac:dyDescent="0.25">
      <c r="A112" s="3">
        <v>45047</v>
      </c>
      <c r="B112" s="2">
        <v>304.12700000000001</v>
      </c>
      <c r="C112" s="13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4.0913374005999996</v>
      </c>
      <c r="I112">
        <f>RSQ($D$103:D112,$C$103:C112)</f>
        <v>0.97523850765495179</v>
      </c>
    </row>
    <row r="113" spans="1:9" x14ac:dyDescent="0.25">
      <c r="A113" s="16">
        <v>45078</v>
      </c>
      <c r="B113" s="17">
        <v>305.10899999999998</v>
      </c>
      <c r="C113" s="18">
        <v>90</v>
      </c>
      <c r="D113" s="19">
        <f t="shared" si="1"/>
        <v>2.9691776545588935</v>
      </c>
      <c r="E113" s="19">
        <v>90</v>
      </c>
      <c r="F113" s="19">
        <v>90</v>
      </c>
      <c r="G113" s="19">
        <v>2.9691776550000002</v>
      </c>
      <c r="H113" s="19">
        <v>3.5857639133000001</v>
      </c>
      <c r="I113" s="19">
        <f>RSQ($D$103:D113,$C$103:C113)</f>
        <v>0.96757314635884906</v>
      </c>
    </row>
    <row r="114" spans="1:9" x14ac:dyDescent="0.25">
      <c r="A114" s="3">
        <v>45108</v>
      </c>
      <c r="B114" s="2">
        <v>305.69099999999997</v>
      </c>
      <c r="C114" s="13">
        <v>91</v>
      </c>
      <c r="D114">
        <f t="shared" si="1"/>
        <v>3.1777801779421768</v>
      </c>
      <c r="E114">
        <v>91</v>
      </c>
      <c r="F114">
        <v>91</v>
      </c>
      <c r="G114">
        <v>3.1777801779999999</v>
      </c>
      <c r="H114">
        <v>3.0801904259000001</v>
      </c>
      <c r="I114">
        <f>RSQ($D$103:D114,$C$103:C114)</f>
        <v>0.97399916862903324</v>
      </c>
    </row>
  </sheetData>
  <phoneticPr fontId="2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A30C-D277-45C9-9866-915A8797CE75}">
  <dimension ref="A1:M103"/>
  <sheetViews>
    <sheetView zoomScale="60" zoomScaleNormal="60" workbookViewId="0">
      <selection activeCell="K54" sqref="K54"/>
    </sheetView>
  </sheetViews>
  <sheetFormatPr defaultRowHeight="13.2" x14ac:dyDescent="0.25"/>
  <cols>
    <col min="1" max="1" width="15.6640625" bestFit="1" customWidth="1"/>
  </cols>
  <sheetData>
    <row r="1" spans="1:9" x14ac:dyDescent="0.25">
      <c r="A1" t="s">
        <v>8</v>
      </c>
      <c r="B1" t="s">
        <v>6</v>
      </c>
    </row>
    <row r="2" spans="1:9" x14ac:dyDescent="0.25">
      <c r="A2" s="12">
        <v>42005</v>
      </c>
      <c r="B2" s="10">
        <v>233.70699999999999</v>
      </c>
    </row>
    <row r="3" spans="1:9" x14ac:dyDescent="0.25">
      <c r="A3" s="12">
        <v>42036</v>
      </c>
      <c r="B3" s="10">
        <v>234.72200000000001</v>
      </c>
    </row>
    <row r="4" spans="1:9" x14ac:dyDescent="0.25">
      <c r="A4" s="12">
        <v>42064</v>
      </c>
      <c r="B4" s="10">
        <v>236.119</v>
      </c>
    </row>
    <row r="5" spans="1:9" x14ac:dyDescent="0.25">
      <c r="A5" s="12">
        <v>42095</v>
      </c>
      <c r="B5" s="10">
        <v>236.59899999999999</v>
      </c>
    </row>
    <row r="6" spans="1:9" x14ac:dyDescent="0.25">
      <c r="A6" s="12">
        <v>42125</v>
      </c>
      <c r="B6" s="10">
        <v>237.80500000000001</v>
      </c>
    </row>
    <row r="7" spans="1:9" x14ac:dyDescent="0.25">
      <c r="A7" s="12">
        <v>42156</v>
      </c>
      <c r="B7" s="10">
        <v>238.63800000000001</v>
      </c>
    </row>
    <row r="8" spans="1:9" x14ac:dyDescent="0.25">
      <c r="A8" s="12">
        <v>42186</v>
      </c>
      <c r="B8" s="10">
        <v>238.654</v>
      </c>
    </row>
    <row r="9" spans="1:9" x14ac:dyDescent="0.25">
      <c r="A9" s="12">
        <v>42217</v>
      </c>
      <c r="B9" s="10">
        <v>238.316</v>
      </c>
    </row>
    <row r="10" spans="1:9" x14ac:dyDescent="0.25">
      <c r="A10" s="12">
        <v>42248</v>
      </c>
      <c r="B10" s="10">
        <v>237.94499999999999</v>
      </c>
    </row>
    <row r="11" spans="1:9" x14ac:dyDescent="0.25">
      <c r="A11" s="12">
        <v>42278</v>
      </c>
      <c r="B11" s="10">
        <v>237.83799999999999</v>
      </c>
    </row>
    <row r="12" spans="1:9" x14ac:dyDescent="0.25">
      <c r="A12" s="12">
        <v>42309</v>
      </c>
      <c r="B12" s="10">
        <v>237.33600000000001</v>
      </c>
    </row>
    <row r="13" spans="1:9" x14ac:dyDescent="0.25">
      <c r="A13" s="12">
        <v>42339</v>
      </c>
      <c r="B13" s="10">
        <v>236.52500000000001</v>
      </c>
    </row>
    <row r="14" spans="1:9" ht="13.8" x14ac:dyDescent="0.25">
      <c r="A14" s="3">
        <v>42370</v>
      </c>
      <c r="B14" s="2">
        <v>236.916</v>
      </c>
      <c r="C14">
        <v>1</v>
      </c>
      <c r="D14">
        <f>100*(B14-B2)/B2</f>
        <v>1.3730868138309948</v>
      </c>
      <c r="E14">
        <v>1</v>
      </c>
      <c r="F14">
        <v>1</v>
      </c>
      <c r="G14">
        <v>1.3730868140000001</v>
      </c>
      <c r="H14">
        <v>1.1509081140999999</v>
      </c>
      <c r="I14" t="s">
        <v>313</v>
      </c>
    </row>
    <row r="15" spans="1:9" x14ac:dyDescent="0.25">
      <c r="A15" s="3">
        <v>42401</v>
      </c>
      <c r="B15" s="2">
        <v>237.11099999999999</v>
      </c>
      <c r="C15">
        <v>2</v>
      </c>
      <c r="D15">
        <f t="shared" ref="D15:D78" si="0">100*(B15-B3)/B3</f>
        <v>1.0177997801654646</v>
      </c>
      <c r="E15">
        <v>2</v>
      </c>
      <c r="F15">
        <v>2</v>
      </c>
      <c r="G15">
        <v>1.01779978</v>
      </c>
      <c r="H15">
        <v>1.1176199263</v>
      </c>
      <c r="I15" t="s">
        <v>467</v>
      </c>
    </row>
    <row r="16" spans="1:9" x14ac:dyDescent="0.25">
      <c r="A16" s="3">
        <v>42430</v>
      </c>
      <c r="B16" s="2">
        <v>238.13200000000001</v>
      </c>
      <c r="C16">
        <v>3</v>
      </c>
      <c r="D16">
        <f t="shared" si="0"/>
        <v>0.85253622114273109</v>
      </c>
      <c r="E16">
        <v>3</v>
      </c>
      <c r="F16">
        <v>3</v>
      </c>
      <c r="G16">
        <v>0.85253622100000004</v>
      </c>
      <c r="H16">
        <v>1.0843317386</v>
      </c>
      <c r="I16" t="s">
        <v>315</v>
      </c>
    </row>
    <row r="17" spans="1:9" x14ac:dyDescent="0.25">
      <c r="A17" s="3">
        <v>42461</v>
      </c>
      <c r="B17" s="2">
        <v>239.261</v>
      </c>
      <c r="C17">
        <v>4</v>
      </c>
      <c r="D17">
        <f t="shared" si="0"/>
        <v>1.125110418894419</v>
      </c>
      <c r="E17">
        <v>4</v>
      </c>
      <c r="F17">
        <v>4</v>
      </c>
      <c r="G17">
        <v>1.1251104190000001</v>
      </c>
      <c r="H17">
        <v>1.0510435509</v>
      </c>
      <c r="I17" t="s">
        <v>316</v>
      </c>
    </row>
    <row r="18" spans="1:9" x14ac:dyDescent="0.25">
      <c r="A18" s="3">
        <v>42491</v>
      </c>
      <c r="B18" s="2">
        <v>240.22900000000001</v>
      </c>
      <c r="C18">
        <v>5</v>
      </c>
      <c r="D18">
        <f t="shared" si="0"/>
        <v>1.0193225541935647</v>
      </c>
      <c r="E18">
        <v>5</v>
      </c>
      <c r="F18">
        <v>5</v>
      </c>
      <c r="G18">
        <v>1.0193225539999999</v>
      </c>
      <c r="H18">
        <v>1.0177553631</v>
      </c>
      <c r="I18" t="s">
        <v>317</v>
      </c>
    </row>
    <row r="19" spans="1:9" x14ac:dyDescent="0.25">
      <c r="A19" s="3">
        <v>42522</v>
      </c>
      <c r="B19" s="2">
        <v>241.018</v>
      </c>
      <c r="C19">
        <v>6</v>
      </c>
      <c r="D19">
        <f t="shared" si="0"/>
        <v>0.9973264945230832</v>
      </c>
      <c r="E19">
        <v>6</v>
      </c>
      <c r="F19">
        <v>6</v>
      </c>
      <c r="G19">
        <v>0.99732649500000004</v>
      </c>
      <c r="H19">
        <v>0.98446717539999995</v>
      </c>
      <c r="I19" t="s">
        <v>318</v>
      </c>
    </row>
    <row r="20" spans="1:9" x14ac:dyDescent="0.25">
      <c r="A20" s="3">
        <v>42552</v>
      </c>
      <c r="B20" s="2">
        <v>240.62799999999999</v>
      </c>
      <c r="C20">
        <v>7</v>
      </c>
      <c r="D20">
        <f t="shared" si="0"/>
        <v>0.82713887049870927</v>
      </c>
      <c r="E20">
        <v>7</v>
      </c>
      <c r="F20">
        <v>7</v>
      </c>
      <c r="G20">
        <v>0.82713886999999997</v>
      </c>
      <c r="H20">
        <v>0.95117898769999998</v>
      </c>
      <c r="I20" t="s">
        <v>319</v>
      </c>
    </row>
    <row r="21" spans="1:9" x14ac:dyDescent="0.25">
      <c r="A21" s="3">
        <v>42583</v>
      </c>
      <c r="B21" s="2">
        <v>240.84899999999999</v>
      </c>
      <c r="C21">
        <v>8</v>
      </c>
      <c r="D21">
        <f t="shared" si="0"/>
        <v>1.0628745027610345</v>
      </c>
      <c r="E21">
        <v>8</v>
      </c>
      <c r="F21">
        <v>8</v>
      </c>
      <c r="G21">
        <v>1.062874503</v>
      </c>
      <c r="H21">
        <v>0.9178907999</v>
      </c>
    </row>
    <row r="22" spans="1:9" x14ac:dyDescent="0.25">
      <c r="A22" s="3">
        <v>42614</v>
      </c>
      <c r="B22" s="2">
        <v>241.428</v>
      </c>
      <c r="C22">
        <v>9</v>
      </c>
      <c r="D22">
        <f t="shared" si="0"/>
        <v>1.4637836474815626</v>
      </c>
      <c r="E22">
        <v>9</v>
      </c>
      <c r="F22">
        <v>9</v>
      </c>
      <c r="G22">
        <v>1.4637836470000001</v>
      </c>
      <c r="H22">
        <v>1.5674811744999999</v>
      </c>
      <c r="I22" t="s">
        <v>376</v>
      </c>
    </row>
    <row r="23" spans="1:9" x14ac:dyDescent="0.25">
      <c r="A23" s="3">
        <v>42644</v>
      </c>
      <c r="B23" s="2">
        <v>241.72900000000001</v>
      </c>
      <c r="C23">
        <v>10</v>
      </c>
      <c r="D23">
        <f t="shared" si="0"/>
        <v>1.6359875209176076</v>
      </c>
      <c r="E23">
        <v>10</v>
      </c>
      <c r="F23">
        <v>10</v>
      </c>
      <c r="G23">
        <v>1.6359875209999999</v>
      </c>
      <c r="H23">
        <v>1.7155305944999999</v>
      </c>
      <c r="I23" t="s">
        <v>377</v>
      </c>
    </row>
    <row r="24" spans="1:9" x14ac:dyDescent="0.25">
      <c r="A24" s="3">
        <v>42675</v>
      </c>
      <c r="B24" s="2">
        <v>241.35300000000001</v>
      </c>
      <c r="C24">
        <v>11</v>
      </c>
      <c r="D24">
        <f t="shared" si="0"/>
        <v>1.6925371625037904</v>
      </c>
      <c r="E24">
        <v>11</v>
      </c>
      <c r="F24">
        <v>11</v>
      </c>
      <c r="G24">
        <v>1.6925371629999999</v>
      </c>
      <c r="H24">
        <v>1.8635800144000001</v>
      </c>
      <c r="I24" t="s">
        <v>378</v>
      </c>
    </row>
    <row r="25" spans="1:9" x14ac:dyDescent="0.25">
      <c r="A25" s="3">
        <v>42705</v>
      </c>
      <c r="B25" s="2">
        <v>241.43199999999999</v>
      </c>
      <c r="C25">
        <v>12</v>
      </c>
      <c r="D25">
        <f t="shared" si="0"/>
        <v>2.0746221329669092</v>
      </c>
      <c r="E25">
        <v>12</v>
      </c>
      <c r="F25">
        <v>12</v>
      </c>
      <c r="G25">
        <v>2.0746221330000001</v>
      </c>
      <c r="H25">
        <v>2.0116294344000001</v>
      </c>
      <c r="I25" t="s">
        <v>379</v>
      </c>
    </row>
    <row r="26" spans="1:9" x14ac:dyDescent="0.25">
      <c r="A26" s="3">
        <v>42736</v>
      </c>
      <c r="B26" s="2">
        <v>242.839</v>
      </c>
      <c r="C26">
        <v>13</v>
      </c>
      <c r="D26">
        <f t="shared" si="0"/>
        <v>2.5000422090529986</v>
      </c>
      <c r="E26">
        <v>13</v>
      </c>
      <c r="F26">
        <v>13</v>
      </c>
      <c r="G26">
        <v>2.5000422090000001</v>
      </c>
      <c r="H26">
        <v>2.1596788544000001</v>
      </c>
      <c r="I26" t="s">
        <v>380</v>
      </c>
    </row>
    <row r="27" spans="1:9" x14ac:dyDescent="0.25">
      <c r="A27" s="3">
        <v>42767</v>
      </c>
      <c r="B27" s="2">
        <v>243.60300000000001</v>
      </c>
      <c r="C27">
        <v>14</v>
      </c>
      <c r="D27">
        <f t="shared" si="0"/>
        <v>2.7379581714893106</v>
      </c>
      <c r="E27">
        <v>14</v>
      </c>
      <c r="F27">
        <v>14</v>
      </c>
      <c r="G27">
        <v>2.7379581709999998</v>
      </c>
      <c r="H27">
        <v>2.3077282743</v>
      </c>
      <c r="I27" t="s">
        <v>381</v>
      </c>
    </row>
    <row r="28" spans="1:9" x14ac:dyDescent="0.25">
      <c r="A28" s="3">
        <v>42795</v>
      </c>
      <c r="B28" s="2">
        <v>243.80099999999999</v>
      </c>
      <c r="C28">
        <v>15</v>
      </c>
      <c r="D28">
        <f t="shared" si="0"/>
        <v>2.3806124334402696</v>
      </c>
      <c r="E28">
        <v>15</v>
      </c>
      <c r="F28">
        <v>15</v>
      </c>
      <c r="G28">
        <v>2.380612433</v>
      </c>
      <c r="H28">
        <v>2.4557776943</v>
      </c>
      <c r="I28" t="s">
        <v>382</v>
      </c>
    </row>
    <row r="29" spans="1:9" x14ac:dyDescent="0.25">
      <c r="A29" s="3">
        <v>42826</v>
      </c>
      <c r="B29" s="2">
        <v>244.524</v>
      </c>
      <c r="C29">
        <v>16</v>
      </c>
      <c r="D29">
        <f t="shared" si="0"/>
        <v>2.1996898784172956</v>
      </c>
      <c r="E29">
        <v>16</v>
      </c>
      <c r="F29">
        <v>16</v>
      </c>
      <c r="G29">
        <v>2.199689878</v>
      </c>
      <c r="H29">
        <v>2.6038271142</v>
      </c>
      <c r="I29" t="s">
        <v>383</v>
      </c>
    </row>
    <row r="30" spans="1:9" x14ac:dyDescent="0.25">
      <c r="A30" s="3">
        <v>42856</v>
      </c>
      <c r="B30" s="2">
        <v>244.733</v>
      </c>
      <c r="C30">
        <v>17</v>
      </c>
      <c r="D30">
        <f t="shared" si="0"/>
        <v>1.8748777208413598</v>
      </c>
      <c r="E30">
        <v>17</v>
      </c>
      <c r="F30">
        <v>17</v>
      </c>
      <c r="G30">
        <v>1.8748777210000001</v>
      </c>
      <c r="H30">
        <v>1.7318700161</v>
      </c>
      <c r="I30" t="s">
        <v>384</v>
      </c>
    </row>
    <row r="31" spans="1:9" x14ac:dyDescent="0.25">
      <c r="A31" s="3">
        <v>42887</v>
      </c>
      <c r="B31" s="2">
        <v>244.95500000000001</v>
      </c>
      <c r="C31">
        <v>18</v>
      </c>
      <c r="D31">
        <f t="shared" si="0"/>
        <v>1.6334879552564587</v>
      </c>
      <c r="E31">
        <v>18</v>
      </c>
      <c r="F31">
        <v>18</v>
      </c>
      <c r="G31">
        <v>1.6334879550000001</v>
      </c>
      <c r="H31">
        <v>1.7999455945</v>
      </c>
      <c r="I31" t="s">
        <v>385</v>
      </c>
    </row>
    <row r="32" spans="1:9" x14ac:dyDescent="0.25">
      <c r="A32" s="3">
        <v>42917</v>
      </c>
      <c r="B32" s="2">
        <v>244.786</v>
      </c>
      <c r="C32">
        <v>19</v>
      </c>
      <c r="D32">
        <f t="shared" si="0"/>
        <v>1.7279784563724985</v>
      </c>
      <c r="E32">
        <v>19</v>
      </c>
      <c r="F32">
        <v>19</v>
      </c>
      <c r="G32">
        <v>1.727978456</v>
      </c>
      <c r="H32">
        <v>1.868021173</v>
      </c>
      <c r="I32" t="s">
        <v>386</v>
      </c>
    </row>
    <row r="33" spans="1:9" x14ac:dyDescent="0.25">
      <c r="A33" s="3">
        <v>42948</v>
      </c>
      <c r="B33" s="2">
        <v>245.51900000000001</v>
      </c>
      <c r="C33">
        <v>20</v>
      </c>
      <c r="D33">
        <f t="shared" si="0"/>
        <v>1.9389742120581843</v>
      </c>
      <c r="E33">
        <v>20</v>
      </c>
      <c r="F33">
        <v>20</v>
      </c>
      <c r="G33">
        <v>1.938974212</v>
      </c>
      <c r="H33">
        <v>1.9360967514</v>
      </c>
      <c r="I33" t="s">
        <v>387</v>
      </c>
    </row>
    <row r="34" spans="1:9" x14ac:dyDescent="0.25">
      <c r="A34" s="3">
        <v>42979</v>
      </c>
      <c r="B34" s="2">
        <v>246.81899999999999</v>
      </c>
      <c r="C34">
        <v>21</v>
      </c>
      <c r="D34">
        <f t="shared" si="0"/>
        <v>2.2329638650032271</v>
      </c>
      <c r="E34">
        <v>21</v>
      </c>
      <c r="F34">
        <v>21</v>
      </c>
      <c r="G34">
        <v>2.2329638649999999</v>
      </c>
      <c r="H34">
        <v>2.0041723297999998</v>
      </c>
      <c r="I34" t="s">
        <v>388</v>
      </c>
    </row>
    <row r="35" spans="1:9" x14ac:dyDescent="0.25">
      <c r="A35" s="3">
        <v>43009</v>
      </c>
      <c r="B35" s="2">
        <v>246.66300000000001</v>
      </c>
      <c r="C35">
        <v>22</v>
      </c>
      <c r="D35">
        <f t="shared" si="0"/>
        <v>2.0411287019761786</v>
      </c>
      <c r="E35">
        <v>22</v>
      </c>
      <c r="F35">
        <v>22</v>
      </c>
      <c r="G35">
        <v>2.041128702</v>
      </c>
      <c r="H35">
        <v>2.0722479083000001</v>
      </c>
      <c r="I35" t="s">
        <v>389</v>
      </c>
    </row>
    <row r="36" spans="1:9" x14ac:dyDescent="0.25">
      <c r="A36" s="3">
        <v>43040</v>
      </c>
      <c r="B36" s="2">
        <v>246.66900000000001</v>
      </c>
      <c r="C36">
        <v>23</v>
      </c>
      <c r="D36">
        <f t="shared" si="0"/>
        <v>2.2025829386831748</v>
      </c>
      <c r="E36">
        <v>23</v>
      </c>
      <c r="F36">
        <v>23</v>
      </c>
      <c r="G36">
        <v>2.202582939</v>
      </c>
      <c r="H36">
        <v>2.1403234866999998</v>
      </c>
      <c r="I36" t="s">
        <v>390</v>
      </c>
    </row>
    <row r="37" spans="1:9" x14ac:dyDescent="0.25">
      <c r="A37" s="3">
        <v>43070</v>
      </c>
      <c r="B37" s="2">
        <v>246.524</v>
      </c>
      <c r="C37">
        <v>24</v>
      </c>
      <c r="D37">
        <f t="shared" si="0"/>
        <v>2.1090824745684138</v>
      </c>
      <c r="E37">
        <v>24</v>
      </c>
      <c r="F37">
        <v>24</v>
      </c>
      <c r="G37">
        <v>2.1090824750000001</v>
      </c>
      <c r="H37">
        <v>2.2083990652000001</v>
      </c>
      <c r="I37" t="s">
        <v>391</v>
      </c>
    </row>
    <row r="38" spans="1:9" x14ac:dyDescent="0.25">
      <c r="A38" s="3">
        <v>43101</v>
      </c>
      <c r="B38" s="2">
        <v>247.86699999999999</v>
      </c>
      <c r="C38">
        <v>25</v>
      </c>
      <c r="D38">
        <f t="shared" si="0"/>
        <v>2.0705076202751584</v>
      </c>
      <c r="E38">
        <v>25</v>
      </c>
      <c r="F38">
        <v>25</v>
      </c>
      <c r="G38">
        <v>2.0705076199999999</v>
      </c>
      <c r="H38">
        <v>2.1381231918000001</v>
      </c>
      <c r="I38" t="s">
        <v>392</v>
      </c>
    </row>
    <row r="39" spans="1:9" x14ac:dyDescent="0.25">
      <c r="A39" s="3">
        <v>43132</v>
      </c>
      <c r="B39" s="2">
        <v>248.99100000000001</v>
      </c>
      <c r="C39">
        <v>26</v>
      </c>
      <c r="D39">
        <f t="shared" si="0"/>
        <v>2.2117954212386568</v>
      </c>
      <c r="E39">
        <v>26</v>
      </c>
      <c r="F39">
        <v>26</v>
      </c>
      <c r="G39">
        <v>2.2117954210000002</v>
      </c>
      <c r="H39">
        <v>2.2567313202000001</v>
      </c>
      <c r="I39" t="s">
        <v>393</v>
      </c>
    </row>
    <row r="40" spans="1:9" x14ac:dyDescent="0.25">
      <c r="A40" s="3">
        <v>43160</v>
      </c>
      <c r="B40" s="2">
        <v>249.554</v>
      </c>
      <c r="C40">
        <v>27</v>
      </c>
      <c r="D40">
        <f t="shared" si="0"/>
        <v>2.3597114039729181</v>
      </c>
      <c r="E40">
        <v>27</v>
      </c>
      <c r="F40">
        <v>27</v>
      </c>
      <c r="G40">
        <v>2.359711404</v>
      </c>
      <c r="H40">
        <v>2.3753394486000001</v>
      </c>
      <c r="I40" t="s">
        <v>353</v>
      </c>
    </row>
    <row r="41" spans="1:9" x14ac:dyDescent="0.25">
      <c r="A41" s="3">
        <v>43191</v>
      </c>
      <c r="B41" s="2">
        <v>250.54599999999999</v>
      </c>
      <c r="C41">
        <v>28</v>
      </c>
      <c r="D41">
        <f t="shared" si="0"/>
        <v>2.462743943334802</v>
      </c>
      <c r="E41">
        <v>28</v>
      </c>
      <c r="F41">
        <v>28</v>
      </c>
      <c r="G41">
        <v>2.462743943</v>
      </c>
      <c r="H41">
        <v>2.4939475769000001</v>
      </c>
      <c r="I41" t="s">
        <v>354</v>
      </c>
    </row>
    <row r="42" spans="1:9" x14ac:dyDescent="0.25">
      <c r="A42" s="3">
        <v>43221</v>
      </c>
      <c r="B42" s="2">
        <v>251.58799999999999</v>
      </c>
      <c r="C42">
        <v>29</v>
      </c>
      <c r="D42">
        <f t="shared" si="0"/>
        <v>2.8010117148075615</v>
      </c>
      <c r="E42">
        <v>29</v>
      </c>
      <c r="F42">
        <v>29</v>
      </c>
      <c r="G42">
        <v>2.801011715</v>
      </c>
      <c r="H42">
        <v>2.6125557053000001</v>
      </c>
      <c r="I42" t="s">
        <v>394</v>
      </c>
    </row>
    <row r="43" spans="1:9" x14ac:dyDescent="0.25">
      <c r="A43" s="3">
        <v>43252</v>
      </c>
      <c r="B43" s="2">
        <v>251.989</v>
      </c>
      <c r="C43">
        <v>30</v>
      </c>
      <c r="D43">
        <f t="shared" si="0"/>
        <v>2.8715478353166874</v>
      </c>
      <c r="E43">
        <v>30</v>
      </c>
      <c r="F43">
        <v>30</v>
      </c>
      <c r="G43">
        <v>2.8715478349999999</v>
      </c>
      <c r="H43">
        <v>2.7311638337000002</v>
      </c>
      <c r="I43" t="s">
        <v>395</v>
      </c>
    </row>
    <row r="44" spans="1:9" x14ac:dyDescent="0.25">
      <c r="A44" s="3">
        <v>43282</v>
      </c>
      <c r="B44" s="2">
        <v>252.006</v>
      </c>
      <c r="C44">
        <v>31</v>
      </c>
      <c r="D44">
        <f t="shared" si="0"/>
        <v>2.9495150866471116</v>
      </c>
      <c r="E44">
        <v>31</v>
      </c>
      <c r="F44">
        <v>31</v>
      </c>
      <c r="G44">
        <v>2.949515087</v>
      </c>
      <c r="H44">
        <v>2.8497719620000002</v>
      </c>
      <c r="I44" t="s">
        <v>396</v>
      </c>
    </row>
    <row r="45" spans="1:9" x14ac:dyDescent="0.25">
      <c r="A45" s="3">
        <v>43313</v>
      </c>
      <c r="B45" s="2">
        <v>252.14599999999999</v>
      </c>
      <c r="C45">
        <v>32</v>
      </c>
      <c r="D45">
        <f t="shared" si="0"/>
        <v>2.6991801041874481</v>
      </c>
      <c r="E45">
        <v>32</v>
      </c>
      <c r="F45">
        <v>32</v>
      </c>
      <c r="G45">
        <v>2.6991801039999999</v>
      </c>
      <c r="H45">
        <v>2.9683800904000002</v>
      </c>
      <c r="I45" t="s">
        <v>358</v>
      </c>
    </row>
    <row r="46" spans="1:9" x14ac:dyDescent="0.25">
      <c r="A46" s="3">
        <v>43344</v>
      </c>
      <c r="B46" s="2">
        <v>252.43899999999999</v>
      </c>
      <c r="C46">
        <v>33</v>
      </c>
      <c r="D46">
        <f t="shared" si="0"/>
        <v>2.27697219419899</v>
      </c>
      <c r="E46">
        <v>33</v>
      </c>
      <c r="F46">
        <v>33</v>
      </c>
      <c r="G46">
        <v>2.2769721939999998</v>
      </c>
      <c r="H46">
        <v>2.2933911937000002</v>
      </c>
      <c r="I46" t="s">
        <v>359</v>
      </c>
    </row>
    <row r="47" spans="1:9" x14ac:dyDescent="0.25">
      <c r="A47" s="3">
        <v>43374</v>
      </c>
      <c r="B47" s="2">
        <v>252.88499999999999</v>
      </c>
      <c r="C47">
        <v>34</v>
      </c>
      <c r="D47">
        <f t="shared" si="0"/>
        <v>2.5224699286070384</v>
      </c>
      <c r="E47">
        <v>34</v>
      </c>
      <c r="F47">
        <v>34</v>
      </c>
      <c r="G47">
        <v>2.5224699290000001</v>
      </c>
      <c r="H47">
        <v>2.2030128143000001</v>
      </c>
      <c r="I47" t="s">
        <v>397</v>
      </c>
    </row>
    <row r="48" spans="1:9" x14ac:dyDescent="0.25">
      <c r="A48" s="3">
        <v>43405</v>
      </c>
      <c r="B48" s="2">
        <v>252.03800000000001</v>
      </c>
      <c r="C48">
        <v>35</v>
      </c>
      <c r="D48">
        <f t="shared" si="0"/>
        <v>2.1766010321523983</v>
      </c>
      <c r="E48">
        <v>35</v>
      </c>
      <c r="F48">
        <v>35</v>
      </c>
      <c r="G48">
        <v>2.1766010320000002</v>
      </c>
      <c r="H48">
        <v>2.1126344347999999</v>
      </c>
      <c r="I48" t="s">
        <v>398</v>
      </c>
    </row>
    <row r="49" spans="1:10" x14ac:dyDescent="0.25">
      <c r="A49" s="3">
        <v>43435</v>
      </c>
      <c r="B49" s="2">
        <v>251.233</v>
      </c>
      <c r="C49">
        <v>36</v>
      </c>
      <c r="D49">
        <f t="shared" si="0"/>
        <v>1.9101588486313719</v>
      </c>
      <c r="E49">
        <v>36</v>
      </c>
      <c r="F49">
        <v>36</v>
      </c>
      <c r="G49">
        <v>1.9101588490000001</v>
      </c>
      <c r="H49">
        <v>2.0222560554000002</v>
      </c>
      <c r="I49" t="s">
        <v>399</v>
      </c>
    </row>
    <row r="50" spans="1:10" x14ac:dyDescent="0.25">
      <c r="A50" s="3">
        <v>43466</v>
      </c>
      <c r="B50" s="2">
        <v>251.71199999999999</v>
      </c>
      <c r="C50">
        <v>37</v>
      </c>
      <c r="D50">
        <f t="shared" si="0"/>
        <v>1.5512351381991145</v>
      </c>
      <c r="E50">
        <v>37</v>
      </c>
      <c r="F50">
        <v>37</v>
      </c>
      <c r="G50">
        <v>1.551235138</v>
      </c>
      <c r="H50">
        <v>1.9318776759</v>
      </c>
      <c r="I50" t="s">
        <v>363</v>
      </c>
    </row>
    <row r="51" spans="1:10" x14ac:dyDescent="0.25">
      <c r="A51" s="3">
        <v>43497</v>
      </c>
      <c r="B51" s="2">
        <v>252.77600000000001</v>
      </c>
      <c r="C51">
        <v>38</v>
      </c>
      <c r="D51">
        <f t="shared" si="0"/>
        <v>1.5201352659333054</v>
      </c>
      <c r="E51">
        <v>38</v>
      </c>
      <c r="F51">
        <v>38</v>
      </c>
      <c r="G51">
        <v>1.520135266</v>
      </c>
      <c r="H51">
        <v>1.8414992964000001</v>
      </c>
      <c r="I51" t="s">
        <v>364</v>
      </c>
    </row>
    <row r="52" spans="1:10" x14ac:dyDescent="0.25">
      <c r="A52" s="3">
        <v>43525</v>
      </c>
      <c r="B52" s="2">
        <v>254.202</v>
      </c>
      <c r="C52">
        <v>39</v>
      </c>
      <c r="D52">
        <f t="shared" si="0"/>
        <v>1.8625227405691738</v>
      </c>
      <c r="E52">
        <v>39</v>
      </c>
      <c r="F52">
        <v>39</v>
      </c>
      <c r="G52">
        <v>1.862522741</v>
      </c>
      <c r="H52">
        <v>1.7511209169999999</v>
      </c>
      <c r="I52" t="s">
        <v>400</v>
      </c>
    </row>
    <row r="53" spans="1:10" x14ac:dyDescent="0.25">
      <c r="A53" s="3">
        <v>43556</v>
      </c>
      <c r="B53" s="2">
        <v>255.548</v>
      </c>
      <c r="C53">
        <v>40</v>
      </c>
      <c r="D53">
        <f t="shared" si="0"/>
        <v>1.9964397755302459</v>
      </c>
      <c r="E53">
        <v>40</v>
      </c>
      <c r="F53">
        <v>40</v>
      </c>
      <c r="G53">
        <v>1.9964397760000001</v>
      </c>
      <c r="H53">
        <v>1.6607425375</v>
      </c>
      <c r="I53" t="s">
        <v>401</v>
      </c>
    </row>
    <row r="54" spans="1:10" x14ac:dyDescent="0.25">
      <c r="A54" s="3">
        <v>43586</v>
      </c>
      <c r="B54" s="2">
        <v>256.09199999999998</v>
      </c>
      <c r="C54">
        <v>41</v>
      </c>
      <c r="D54">
        <f t="shared" si="0"/>
        <v>1.7902284687663923</v>
      </c>
      <c r="E54">
        <v>41</v>
      </c>
      <c r="F54">
        <v>41</v>
      </c>
      <c r="G54">
        <v>1.7902284690000001</v>
      </c>
      <c r="H54">
        <v>1.5789347337999999</v>
      </c>
      <c r="I54" t="s">
        <v>402</v>
      </c>
    </row>
    <row r="55" spans="1:10" x14ac:dyDescent="0.25">
      <c r="A55" s="3">
        <v>43617</v>
      </c>
      <c r="B55" s="2">
        <v>256.14299999999997</v>
      </c>
      <c r="C55">
        <v>42</v>
      </c>
      <c r="D55">
        <f t="shared" si="0"/>
        <v>1.6484846560762445</v>
      </c>
      <c r="E55">
        <v>42</v>
      </c>
      <c r="F55">
        <v>42</v>
      </c>
      <c r="G55">
        <v>1.6484846559999999</v>
      </c>
      <c r="H55">
        <v>1.6643527600000001</v>
      </c>
      <c r="I55" t="s">
        <v>368</v>
      </c>
    </row>
    <row r="56" spans="1:10" x14ac:dyDescent="0.25">
      <c r="A56" s="3">
        <v>43647</v>
      </c>
      <c r="B56" s="2">
        <v>256.57100000000003</v>
      </c>
      <c r="C56">
        <v>43</v>
      </c>
      <c r="D56">
        <f t="shared" si="0"/>
        <v>1.811464806393509</v>
      </c>
      <c r="E56">
        <v>43</v>
      </c>
      <c r="F56">
        <v>43</v>
      </c>
      <c r="G56">
        <v>1.811464806</v>
      </c>
      <c r="H56">
        <v>1.7497707862</v>
      </c>
      <c r="I56" t="s">
        <v>369</v>
      </c>
    </row>
    <row r="57" spans="1:10" x14ac:dyDescent="0.25">
      <c r="A57" s="3">
        <v>43678</v>
      </c>
      <c r="B57" s="2">
        <v>256.55799999999999</v>
      </c>
      <c r="C57">
        <v>44</v>
      </c>
      <c r="D57">
        <f t="shared" si="0"/>
        <v>1.7497798894291428</v>
      </c>
      <c r="E57">
        <v>44</v>
      </c>
      <c r="F57">
        <v>44</v>
      </c>
      <c r="G57">
        <v>1.749779889</v>
      </c>
      <c r="H57">
        <v>1.8351888125</v>
      </c>
      <c r="I57" t="s">
        <v>468</v>
      </c>
    </row>
    <row r="58" spans="1:10" x14ac:dyDescent="0.25">
      <c r="A58" s="3">
        <v>43709</v>
      </c>
      <c r="B58" s="2">
        <v>256.75900000000001</v>
      </c>
      <c r="C58">
        <v>45</v>
      </c>
      <c r="D58">
        <f t="shared" si="0"/>
        <v>1.7113045131695268</v>
      </c>
      <c r="E58">
        <v>45</v>
      </c>
      <c r="F58">
        <v>45</v>
      </c>
      <c r="G58">
        <v>1.711304513</v>
      </c>
      <c r="H58">
        <v>1.9206068386999999</v>
      </c>
      <c r="I58" t="s">
        <v>469</v>
      </c>
    </row>
    <row r="59" spans="1:10" x14ac:dyDescent="0.25">
      <c r="A59" s="3">
        <v>43739</v>
      </c>
      <c r="B59" s="2">
        <v>257.346</v>
      </c>
      <c r="C59">
        <v>46</v>
      </c>
      <c r="D59">
        <f t="shared" si="0"/>
        <v>1.7640429444213823</v>
      </c>
      <c r="E59">
        <v>46</v>
      </c>
      <c r="F59">
        <v>46</v>
      </c>
      <c r="G59">
        <v>1.7640429440000001</v>
      </c>
      <c r="H59">
        <v>2.0060248649000001</v>
      </c>
      <c r="I59" t="s">
        <v>473</v>
      </c>
    </row>
    <row r="60" spans="1:10" x14ac:dyDescent="0.25">
      <c r="A60" s="3">
        <v>43770</v>
      </c>
      <c r="B60" s="2">
        <v>257.20800000000003</v>
      </c>
      <c r="C60">
        <v>47</v>
      </c>
      <c r="D60">
        <f t="shared" si="0"/>
        <v>2.0512779818916256</v>
      </c>
      <c r="E60">
        <v>47</v>
      </c>
      <c r="F60">
        <v>47</v>
      </c>
      <c r="G60">
        <v>2.0512779820000002</v>
      </c>
      <c r="H60">
        <v>2.0914428910999998</v>
      </c>
      <c r="I60" t="s">
        <v>470</v>
      </c>
    </row>
    <row r="61" spans="1:10" x14ac:dyDescent="0.25">
      <c r="A61" s="3">
        <v>43800</v>
      </c>
      <c r="B61" s="2">
        <v>256.97399999999999</v>
      </c>
      <c r="C61">
        <v>48</v>
      </c>
      <c r="D61">
        <f t="shared" si="0"/>
        <v>2.2851297401217137</v>
      </c>
      <c r="E61">
        <v>48</v>
      </c>
      <c r="F61">
        <v>48</v>
      </c>
      <c r="G61">
        <v>2.2851297399999999</v>
      </c>
      <c r="H61">
        <v>2.1768609174</v>
      </c>
      <c r="I61" t="s">
        <v>471</v>
      </c>
    </row>
    <row r="62" spans="1:10" x14ac:dyDescent="0.25">
      <c r="A62" s="3">
        <v>43831</v>
      </c>
      <c r="B62" s="2">
        <v>257.971</v>
      </c>
      <c r="C62">
        <v>49</v>
      </c>
      <c r="D62">
        <f t="shared" si="0"/>
        <v>2.4865719552504508</v>
      </c>
      <c r="E62">
        <v>49</v>
      </c>
      <c r="F62">
        <v>49</v>
      </c>
      <c r="G62">
        <v>2.4865719550000001</v>
      </c>
      <c r="H62">
        <v>2.2622789436000001</v>
      </c>
    </row>
    <row r="63" spans="1:10" x14ac:dyDescent="0.25">
      <c r="A63" s="3">
        <v>43862</v>
      </c>
      <c r="B63" s="2">
        <v>258.678</v>
      </c>
      <c r="C63">
        <v>50</v>
      </c>
      <c r="D63">
        <f t="shared" si="0"/>
        <v>2.3348735639459388</v>
      </c>
      <c r="E63">
        <v>50</v>
      </c>
      <c r="F63">
        <v>50</v>
      </c>
      <c r="G63">
        <v>2.334873564</v>
      </c>
      <c r="H63">
        <v>2.3476969697999999</v>
      </c>
    </row>
    <row r="64" spans="1:10" x14ac:dyDescent="0.25">
      <c r="A64" s="3">
        <v>43891</v>
      </c>
      <c r="B64" s="2">
        <v>258.11500000000001</v>
      </c>
      <c r="C64">
        <v>51</v>
      </c>
      <c r="D64">
        <f t="shared" si="0"/>
        <v>1.539326991919816</v>
      </c>
      <c r="E64">
        <v>51</v>
      </c>
      <c r="F64">
        <v>51</v>
      </c>
      <c r="G64">
        <v>1.5393269919999999</v>
      </c>
      <c r="H64">
        <v>-0.61609132300000002</v>
      </c>
      <c r="J64" t="s">
        <v>405</v>
      </c>
    </row>
    <row r="65" spans="1:13" x14ac:dyDescent="0.25">
      <c r="A65" s="3">
        <v>43922</v>
      </c>
      <c r="B65" s="2">
        <v>256.38900000000001</v>
      </c>
      <c r="C65">
        <v>52</v>
      </c>
      <c r="D65">
        <f t="shared" si="0"/>
        <v>0.32909668633681666</v>
      </c>
      <c r="E65">
        <v>52</v>
      </c>
      <c r="F65">
        <v>52</v>
      </c>
      <c r="G65">
        <v>0.32909668600000003</v>
      </c>
      <c r="H65">
        <v>-0.2650655422</v>
      </c>
      <c r="J65" t="s">
        <v>407</v>
      </c>
      <c r="K65" t="s">
        <v>408</v>
      </c>
      <c r="L65" t="s">
        <v>409</v>
      </c>
      <c r="M65" t="s">
        <v>410</v>
      </c>
    </row>
    <row r="66" spans="1:13" x14ac:dyDescent="0.25">
      <c r="A66" s="3">
        <v>43952</v>
      </c>
      <c r="B66" s="2">
        <v>256.39400000000001</v>
      </c>
      <c r="C66">
        <v>53</v>
      </c>
      <c r="D66">
        <f t="shared" si="0"/>
        <v>0.1179263702107137</v>
      </c>
      <c r="E66">
        <v>53</v>
      </c>
      <c r="F66">
        <v>53</v>
      </c>
      <c r="G66">
        <v>0.11792637</v>
      </c>
      <c r="H66">
        <v>8.5960238600000002E-2</v>
      </c>
      <c r="J66" t="s">
        <v>411</v>
      </c>
      <c r="K66">
        <v>15</v>
      </c>
      <c r="L66">
        <v>499.49385772419998</v>
      </c>
      <c r="M66">
        <v>33.299590514899997</v>
      </c>
    </row>
    <row r="67" spans="1:13" x14ac:dyDescent="0.25">
      <c r="A67" s="3">
        <v>43983</v>
      </c>
      <c r="B67" s="2">
        <v>257.79700000000003</v>
      </c>
      <c r="C67">
        <v>54</v>
      </c>
      <c r="D67">
        <f t="shared" si="0"/>
        <v>0.64573304755548788</v>
      </c>
      <c r="E67">
        <v>54</v>
      </c>
      <c r="F67">
        <v>54</v>
      </c>
      <c r="G67">
        <v>0.64573304799999998</v>
      </c>
      <c r="H67">
        <v>0.43698601939999998</v>
      </c>
      <c r="J67" t="s">
        <v>412</v>
      </c>
      <c r="K67">
        <v>74</v>
      </c>
      <c r="L67">
        <v>19.237595589400001</v>
      </c>
      <c r="M67">
        <v>0.25996750800000001</v>
      </c>
    </row>
    <row r="68" spans="1:13" x14ac:dyDescent="0.25">
      <c r="A68" s="3">
        <v>44013</v>
      </c>
      <c r="B68" s="2">
        <v>259.101</v>
      </c>
      <c r="C68">
        <v>55</v>
      </c>
      <c r="D68">
        <f t="shared" si="0"/>
        <v>0.98608182530370636</v>
      </c>
      <c r="E68">
        <v>55</v>
      </c>
      <c r="F68">
        <v>55</v>
      </c>
      <c r="G68">
        <v>0.98608182499999997</v>
      </c>
      <c r="H68">
        <v>0.78801180029999995</v>
      </c>
      <c r="J68" t="s">
        <v>413</v>
      </c>
      <c r="K68">
        <v>89</v>
      </c>
      <c r="L68">
        <v>518.73145331360001</v>
      </c>
    </row>
    <row r="69" spans="1:13" x14ac:dyDescent="0.25">
      <c r="A69" s="3">
        <v>44044</v>
      </c>
      <c r="B69" s="2">
        <v>259.91800000000001</v>
      </c>
      <c r="C69">
        <v>56</v>
      </c>
      <c r="D69">
        <f t="shared" si="0"/>
        <v>1.3096453823307064</v>
      </c>
      <c r="E69">
        <v>56</v>
      </c>
      <c r="F69">
        <v>56</v>
      </c>
      <c r="G69">
        <v>1.309645382</v>
      </c>
      <c r="H69">
        <v>1.1390375811</v>
      </c>
      <c r="J69" t="s">
        <v>472</v>
      </c>
    </row>
    <row r="70" spans="1:13" x14ac:dyDescent="0.25">
      <c r="A70" s="3">
        <v>44075</v>
      </c>
      <c r="B70" s="2">
        <v>260.27999999999997</v>
      </c>
      <c r="C70">
        <v>57</v>
      </c>
      <c r="D70">
        <f t="shared" si="0"/>
        <v>1.3713248610564608</v>
      </c>
      <c r="E70">
        <v>57</v>
      </c>
      <c r="F70">
        <v>57</v>
      </c>
      <c r="G70">
        <v>1.371324861</v>
      </c>
      <c r="H70">
        <v>1.4900633619000001</v>
      </c>
    </row>
    <row r="71" spans="1:13" x14ac:dyDescent="0.25">
      <c r="A71" s="3">
        <v>44105</v>
      </c>
      <c r="B71" s="2">
        <v>260.38799999999998</v>
      </c>
      <c r="C71">
        <v>58</v>
      </c>
      <c r="D71">
        <f t="shared" si="0"/>
        <v>1.1820661677274849</v>
      </c>
      <c r="E71">
        <v>58</v>
      </c>
      <c r="F71">
        <v>58</v>
      </c>
      <c r="G71">
        <v>1.182066168</v>
      </c>
      <c r="H71">
        <v>1.8410891427</v>
      </c>
      <c r="K71">
        <f>1-(L67/L68)</f>
        <v>0.96291415246460899</v>
      </c>
    </row>
    <row r="72" spans="1:13" x14ac:dyDescent="0.25">
      <c r="A72" s="3">
        <v>44136</v>
      </c>
      <c r="B72" s="2">
        <v>260.22899999999998</v>
      </c>
      <c r="C72">
        <v>59</v>
      </c>
      <c r="D72">
        <f t="shared" si="0"/>
        <v>1.1745357842679691</v>
      </c>
      <c r="E72">
        <v>59</v>
      </c>
      <c r="F72">
        <v>59</v>
      </c>
      <c r="G72">
        <v>1.1745357839999999</v>
      </c>
      <c r="H72">
        <v>2.1921149235000001</v>
      </c>
    </row>
    <row r="73" spans="1:13" x14ac:dyDescent="0.25">
      <c r="A73" s="3">
        <v>44166</v>
      </c>
      <c r="B73" s="2">
        <v>260.47399999999999</v>
      </c>
      <c r="C73">
        <v>60</v>
      </c>
      <c r="D73">
        <f t="shared" si="0"/>
        <v>1.3620054947193101</v>
      </c>
      <c r="E73">
        <v>60</v>
      </c>
      <c r="F73">
        <v>60</v>
      </c>
      <c r="G73">
        <v>1.362005495</v>
      </c>
      <c r="H73">
        <v>2.5431407042999998</v>
      </c>
    </row>
    <row r="74" spans="1:13" x14ac:dyDescent="0.25">
      <c r="A74" s="3">
        <v>44197</v>
      </c>
      <c r="B74" s="2">
        <v>261.58199999999999</v>
      </c>
      <c r="C74">
        <v>61</v>
      </c>
      <c r="D74">
        <f t="shared" si="0"/>
        <v>1.399769741560094</v>
      </c>
      <c r="E74">
        <v>61</v>
      </c>
      <c r="F74">
        <v>61</v>
      </c>
      <c r="G74">
        <v>1.3997697419999999</v>
      </c>
      <c r="H74">
        <v>2.8941664852</v>
      </c>
    </row>
    <row r="75" spans="1:13" x14ac:dyDescent="0.25">
      <c r="A75" s="3">
        <v>44228</v>
      </c>
      <c r="B75" s="2">
        <v>263.01400000000001</v>
      </c>
      <c r="C75">
        <v>62</v>
      </c>
      <c r="D75">
        <f t="shared" si="0"/>
        <v>1.6762152173745015</v>
      </c>
      <c r="E75">
        <v>62</v>
      </c>
      <c r="F75">
        <v>62</v>
      </c>
      <c r="G75">
        <v>1.676215217</v>
      </c>
      <c r="H75">
        <v>3.2451922660000001</v>
      </c>
    </row>
    <row r="76" spans="1:13" x14ac:dyDescent="0.25">
      <c r="A76" s="3">
        <v>44256</v>
      </c>
      <c r="B76" s="2">
        <v>264.87700000000001</v>
      </c>
      <c r="C76">
        <v>63</v>
      </c>
      <c r="D76">
        <f t="shared" si="0"/>
        <v>2.6197625089591847</v>
      </c>
      <c r="E76">
        <v>63</v>
      </c>
      <c r="F76">
        <v>63</v>
      </c>
      <c r="G76">
        <v>2.6197625090000001</v>
      </c>
      <c r="H76">
        <v>3.5962180467999998</v>
      </c>
    </row>
    <row r="77" spans="1:13" x14ac:dyDescent="0.25">
      <c r="A77" s="3">
        <v>44287</v>
      </c>
      <c r="B77" s="2">
        <v>267.05399999999997</v>
      </c>
      <c r="C77">
        <v>64</v>
      </c>
      <c r="D77">
        <f t="shared" si="0"/>
        <v>4.159694838702114</v>
      </c>
      <c r="E77">
        <v>64</v>
      </c>
      <c r="F77">
        <v>64</v>
      </c>
      <c r="G77">
        <v>4.1596948390000001</v>
      </c>
      <c r="H77">
        <v>3.9472438275999999</v>
      </c>
    </row>
    <row r="78" spans="1:13" x14ac:dyDescent="0.25">
      <c r="A78" s="3">
        <v>44317</v>
      </c>
      <c r="B78" s="2">
        <v>269.19499999999999</v>
      </c>
      <c r="C78">
        <v>65</v>
      </c>
      <c r="D78">
        <f t="shared" si="0"/>
        <v>4.9927065375944784</v>
      </c>
      <c r="E78">
        <v>65</v>
      </c>
      <c r="F78">
        <v>65</v>
      </c>
      <c r="G78">
        <v>4.9927065380000002</v>
      </c>
      <c r="H78">
        <v>4.2982696084000001</v>
      </c>
    </row>
    <row r="79" spans="1:13" x14ac:dyDescent="0.25">
      <c r="A79" s="3">
        <v>44348</v>
      </c>
      <c r="B79" s="2">
        <v>271.69600000000003</v>
      </c>
      <c r="C79">
        <v>66</v>
      </c>
      <c r="D79">
        <f t="shared" ref="D79:D103" si="1">100*(B79-B67)/B67</f>
        <v>5.3914514133213345</v>
      </c>
      <c r="E79">
        <v>66</v>
      </c>
      <c r="F79">
        <v>66</v>
      </c>
      <c r="G79">
        <v>5.3914514130000004</v>
      </c>
      <c r="H79">
        <v>4.6492953891999997</v>
      </c>
    </row>
    <row r="80" spans="1:13" x14ac:dyDescent="0.25">
      <c r="A80" s="3">
        <v>44378</v>
      </c>
      <c r="B80" s="2">
        <v>273.00299999999999</v>
      </c>
      <c r="C80">
        <v>67</v>
      </c>
      <c r="D80">
        <f t="shared" si="1"/>
        <v>5.3654752393854084</v>
      </c>
      <c r="E80">
        <v>67</v>
      </c>
      <c r="F80">
        <v>67</v>
      </c>
      <c r="G80">
        <v>5.3654752390000002</v>
      </c>
      <c r="H80">
        <v>5.0003211700000003</v>
      </c>
    </row>
    <row r="81" spans="1:8" x14ac:dyDescent="0.25">
      <c r="A81" s="3">
        <v>44409</v>
      </c>
      <c r="B81" s="2">
        <v>273.56700000000001</v>
      </c>
      <c r="C81">
        <v>68</v>
      </c>
      <c r="D81">
        <f t="shared" si="1"/>
        <v>5.2512715548749993</v>
      </c>
      <c r="E81">
        <v>68</v>
      </c>
      <c r="F81">
        <v>68</v>
      </c>
      <c r="G81">
        <v>5.2512715549999998</v>
      </c>
      <c r="H81">
        <v>5.3513469509</v>
      </c>
    </row>
    <row r="82" spans="1:8" x14ac:dyDescent="0.25">
      <c r="A82" s="3">
        <v>44440</v>
      </c>
      <c r="B82" s="2">
        <v>274.31</v>
      </c>
      <c r="C82">
        <v>69</v>
      </c>
      <c r="D82">
        <f t="shared" si="1"/>
        <v>5.3903488550791572</v>
      </c>
      <c r="E82">
        <v>69</v>
      </c>
      <c r="F82">
        <v>69</v>
      </c>
      <c r="G82">
        <v>5.3903488550000001</v>
      </c>
      <c r="H82">
        <v>5.7023727316999997</v>
      </c>
    </row>
    <row r="83" spans="1:8" x14ac:dyDescent="0.25">
      <c r="A83" s="3">
        <v>44470</v>
      </c>
      <c r="B83" s="2">
        <v>276.589</v>
      </c>
      <c r="C83">
        <v>70</v>
      </c>
      <c r="D83">
        <f t="shared" si="1"/>
        <v>6.221868903328887</v>
      </c>
      <c r="E83">
        <v>70</v>
      </c>
      <c r="F83">
        <v>70</v>
      </c>
      <c r="G83">
        <v>6.2218689029999998</v>
      </c>
      <c r="H83">
        <v>6.0533985125000003</v>
      </c>
    </row>
    <row r="84" spans="1:8" x14ac:dyDescent="0.25">
      <c r="A84" s="3">
        <v>44501</v>
      </c>
      <c r="B84" s="2">
        <v>277.94799999999998</v>
      </c>
      <c r="C84">
        <v>71</v>
      </c>
      <c r="D84">
        <f t="shared" si="1"/>
        <v>6.8090028398064764</v>
      </c>
      <c r="E84">
        <v>71</v>
      </c>
      <c r="F84">
        <v>71</v>
      </c>
      <c r="G84">
        <v>6.8090028399999998</v>
      </c>
      <c r="H84">
        <v>6.4044242933</v>
      </c>
    </row>
    <row r="85" spans="1:8" x14ac:dyDescent="0.25">
      <c r="A85" s="3">
        <v>44531</v>
      </c>
      <c r="B85" s="2">
        <v>278.80200000000002</v>
      </c>
      <c r="C85">
        <v>72</v>
      </c>
      <c r="D85">
        <f t="shared" si="1"/>
        <v>7.0364028655451341</v>
      </c>
      <c r="E85">
        <v>72</v>
      </c>
      <c r="F85">
        <v>72</v>
      </c>
      <c r="G85">
        <v>7.0364028660000004</v>
      </c>
      <c r="H85">
        <v>6.7554500740999996</v>
      </c>
    </row>
    <row r="86" spans="1:8" x14ac:dyDescent="0.25">
      <c r="A86" s="3">
        <v>44562</v>
      </c>
      <c r="B86" s="2">
        <v>281.14800000000002</v>
      </c>
      <c r="C86">
        <v>73</v>
      </c>
      <c r="D86">
        <f t="shared" si="1"/>
        <v>7.4798724682891145</v>
      </c>
      <c r="E86">
        <v>73</v>
      </c>
      <c r="F86">
        <v>73</v>
      </c>
      <c r="G86">
        <v>7.4798724679999999</v>
      </c>
      <c r="H86">
        <v>7.1064758549000002</v>
      </c>
    </row>
    <row r="87" spans="1:8" x14ac:dyDescent="0.25">
      <c r="A87" s="3">
        <v>44593</v>
      </c>
      <c r="B87" s="2">
        <v>283.71600000000001</v>
      </c>
      <c r="C87">
        <v>74</v>
      </c>
      <c r="D87">
        <f t="shared" si="1"/>
        <v>7.8710638977392833</v>
      </c>
      <c r="E87">
        <v>74</v>
      </c>
      <c r="F87">
        <v>74</v>
      </c>
      <c r="G87">
        <v>7.8710638980000001</v>
      </c>
      <c r="H87">
        <v>7.4575016357999999</v>
      </c>
    </row>
    <row r="88" spans="1:8" x14ac:dyDescent="0.25">
      <c r="A88" s="3">
        <v>44621</v>
      </c>
      <c r="B88" s="2">
        <v>287.50400000000002</v>
      </c>
      <c r="C88">
        <v>75</v>
      </c>
      <c r="D88">
        <f t="shared" si="1"/>
        <v>8.542455554842439</v>
      </c>
      <c r="E88">
        <v>75</v>
      </c>
      <c r="F88">
        <v>75</v>
      </c>
      <c r="G88">
        <v>8.5424555550000001</v>
      </c>
      <c r="H88">
        <v>7.8085274165999996</v>
      </c>
    </row>
    <row r="89" spans="1:8" x14ac:dyDescent="0.25">
      <c r="A89" s="3">
        <v>44652</v>
      </c>
      <c r="B89" s="2">
        <v>289.10899999999998</v>
      </c>
      <c r="C89">
        <v>76</v>
      </c>
      <c r="D89">
        <f t="shared" si="1"/>
        <v>8.2586293408823721</v>
      </c>
      <c r="E89">
        <v>76</v>
      </c>
      <c r="F89">
        <v>76</v>
      </c>
      <c r="G89">
        <v>8.2586293410000007</v>
      </c>
      <c r="H89">
        <v>8.1595531973999993</v>
      </c>
    </row>
    <row r="90" spans="1:8" x14ac:dyDescent="0.25">
      <c r="A90" s="3">
        <v>44682</v>
      </c>
      <c r="B90" s="2">
        <v>292.29599999999999</v>
      </c>
      <c r="C90">
        <v>77</v>
      </c>
      <c r="D90">
        <f t="shared" si="1"/>
        <v>8.5815115436765161</v>
      </c>
      <c r="E90">
        <v>77</v>
      </c>
      <c r="F90">
        <v>77</v>
      </c>
      <c r="G90">
        <v>8.5815115439999996</v>
      </c>
      <c r="H90">
        <v>8.5105789781999999</v>
      </c>
    </row>
    <row r="91" spans="1:8" x14ac:dyDescent="0.25">
      <c r="A91" s="3">
        <v>44713</v>
      </c>
      <c r="B91" s="2">
        <v>296.31099999999998</v>
      </c>
      <c r="C91">
        <v>78</v>
      </c>
      <c r="D91">
        <f t="shared" si="1"/>
        <v>9.0597579647841524</v>
      </c>
      <c r="E91">
        <v>78</v>
      </c>
      <c r="F91">
        <v>78</v>
      </c>
      <c r="G91">
        <v>9.0597579649999993</v>
      </c>
      <c r="H91">
        <v>8.8616047590000004</v>
      </c>
    </row>
    <row r="92" spans="1:8" x14ac:dyDescent="0.25">
      <c r="A92" s="3">
        <v>44743</v>
      </c>
      <c r="B92" s="2">
        <v>296.27600000000001</v>
      </c>
      <c r="C92">
        <v>79</v>
      </c>
      <c r="D92">
        <f t="shared" si="1"/>
        <v>8.5248147456255161</v>
      </c>
      <c r="E92">
        <v>79</v>
      </c>
      <c r="F92">
        <v>79</v>
      </c>
      <c r="G92">
        <v>8.5248147460000006</v>
      </c>
      <c r="H92">
        <v>9.2126305397999992</v>
      </c>
    </row>
    <row r="93" spans="1:8" x14ac:dyDescent="0.25">
      <c r="A93" s="3">
        <v>44774</v>
      </c>
      <c r="B93" s="2">
        <v>296.17099999999999</v>
      </c>
      <c r="C93">
        <v>80</v>
      </c>
      <c r="D93">
        <f t="shared" si="1"/>
        <v>8.2626925031162344</v>
      </c>
      <c r="E93">
        <v>80</v>
      </c>
      <c r="F93">
        <v>80</v>
      </c>
      <c r="G93">
        <v>8.2626925030000002</v>
      </c>
      <c r="H93">
        <v>8.6592423780000001</v>
      </c>
    </row>
    <row r="94" spans="1:8" x14ac:dyDescent="0.25">
      <c r="A94" s="3">
        <v>44805</v>
      </c>
      <c r="B94" s="2">
        <v>296.80799999999999</v>
      </c>
      <c r="C94">
        <v>81</v>
      </c>
      <c r="D94">
        <f t="shared" si="1"/>
        <v>8.2016696438336165</v>
      </c>
      <c r="E94">
        <v>81</v>
      </c>
      <c r="F94">
        <v>81</v>
      </c>
      <c r="G94">
        <v>8.2016696440000008</v>
      </c>
      <c r="H94">
        <v>8.1483458133000006</v>
      </c>
    </row>
    <row r="95" spans="1:8" x14ac:dyDescent="0.25">
      <c r="A95" s="3">
        <v>44835</v>
      </c>
      <c r="B95" s="2">
        <v>298.012</v>
      </c>
      <c r="C95">
        <v>82</v>
      </c>
      <c r="D95">
        <f t="shared" si="1"/>
        <v>7.7454273308049135</v>
      </c>
      <c r="E95">
        <v>82</v>
      </c>
      <c r="F95">
        <v>82</v>
      </c>
      <c r="G95">
        <v>7.7454273310000001</v>
      </c>
      <c r="H95">
        <v>7.6374492485000003</v>
      </c>
    </row>
    <row r="96" spans="1:8" x14ac:dyDescent="0.25">
      <c r="A96" s="3">
        <v>44866</v>
      </c>
      <c r="B96" s="2">
        <v>297.71100000000001</v>
      </c>
      <c r="C96">
        <v>83</v>
      </c>
      <c r="D96">
        <f t="shared" si="1"/>
        <v>7.110322794191732</v>
      </c>
      <c r="E96">
        <v>83</v>
      </c>
      <c r="F96">
        <v>83</v>
      </c>
      <c r="G96">
        <v>7.110322794</v>
      </c>
      <c r="H96">
        <v>7.1265526838</v>
      </c>
    </row>
    <row r="97" spans="1:9" x14ac:dyDescent="0.25">
      <c r="A97" s="3">
        <v>44896</v>
      </c>
      <c r="B97" s="2">
        <v>296.79700000000003</v>
      </c>
      <c r="C97">
        <v>84</v>
      </c>
      <c r="D97">
        <f t="shared" si="1"/>
        <v>6.4544013314108231</v>
      </c>
      <c r="E97">
        <v>84</v>
      </c>
      <c r="F97">
        <v>84</v>
      </c>
      <c r="G97">
        <v>6.4544013309999997</v>
      </c>
      <c r="H97">
        <v>6.6156561190999996</v>
      </c>
    </row>
    <row r="98" spans="1:9" x14ac:dyDescent="0.25">
      <c r="A98" s="3">
        <v>44927</v>
      </c>
      <c r="B98" s="2">
        <v>299.17</v>
      </c>
      <c r="C98">
        <v>85</v>
      </c>
      <c r="D98">
        <f t="shared" si="1"/>
        <v>6.4101469688562576</v>
      </c>
      <c r="E98">
        <v>85</v>
      </c>
      <c r="F98">
        <v>85</v>
      </c>
      <c r="G98">
        <v>6.4101469690000004</v>
      </c>
      <c r="H98">
        <v>6.1047595544000002</v>
      </c>
    </row>
    <row r="99" spans="1:9" x14ac:dyDescent="0.25">
      <c r="A99" s="3">
        <v>44958</v>
      </c>
      <c r="B99" s="2">
        <v>300.83999999999997</v>
      </c>
      <c r="C99">
        <v>86</v>
      </c>
      <c r="D99">
        <f t="shared" si="1"/>
        <v>6.0356130778665875</v>
      </c>
      <c r="E99">
        <v>86</v>
      </c>
      <c r="F99">
        <v>86</v>
      </c>
      <c r="G99">
        <v>6.0356130779999999</v>
      </c>
      <c r="H99">
        <v>5.5938629895999998</v>
      </c>
    </row>
    <row r="100" spans="1:9" x14ac:dyDescent="0.25">
      <c r="A100" s="3">
        <v>44986</v>
      </c>
      <c r="B100" s="2">
        <v>301.83600000000001</v>
      </c>
      <c r="C100">
        <v>87</v>
      </c>
      <c r="D100">
        <f t="shared" si="1"/>
        <v>4.9849741220991683</v>
      </c>
      <c r="E100">
        <v>87</v>
      </c>
      <c r="F100">
        <v>87</v>
      </c>
      <c r="G100">
        <v>4.9849741219999997</v>
      </c>
      <c r="H100">
        <v>5.0829664249000004</v>
      </c>
      <c r="I100">
        <f>RSQ($G$93:G100,$F$93:F100)</f>
        <v>0.95966327833017895</v>
      </c>
    </row>
    <row r="101" spans="1:9" x14ac:dyDescent="0.25">
      <c r="A101" s="3">
        <v>45017</v>
      </c>
      <c r="B101" s="2">
        <v>303.363</v>
      </c>
      <c r="C101">
        <v>88</v>
      </c>
      <c r="D101">
        <f t="shared" si="1"/>
        <v>4.9303203981889254</v>
      </c>
      <c r="E101">
        <v>88</v>
      </c>
      <c r="F101">
        <v>88</v>
      </c>
      <c r="G101">
        <v>4.9303203980000001</v>
      </c>
      <c r="H101">
        <v>4.5720698602000001</v>
      </c>
      <c r="I101">
        <f>RSQ($G$93:G101,$F$93:F101)</f>
        <v>0.97030981453393839</v>
      </c>
    </row>
    <row r="102" spans="1:9" x14ac:dyDescent="0.25">
      <c r="A102" s="3">
        <v>45047</v>
      </c>
      <c r="B102" s="2">
        <v>304.12700000000001</v>
      </c>
      <c r="C102">
        <v>89</v>
      </c>
      <c r="D102">
        <f t="shared" si="1"/>
        <v>4.0476092727919699</v>
      </c>
      <c r="E102">
        <v>89</v>
      </c>
      <c r="F102">
        <v>89</v>
      </c>
      <c r="G102">
        <v>4.047609273</v>
      </c>
      <c r="H102">
        <v>4.0611732954999997</v>
      </c>
      <c r="I102">
        <f>RSQ($G$93:G102,$F$93:F102)</f>
        <v>0.97523850763528142</v>
      </c>
    </row>
    <row r="103" spans="1:9" x14ac:dyDescent="0.25">
      <c r="A103" s="3">
        <v>45078</v>
      </c>
      <c r="B103" s="2">
        <v>305.10899999999998</v>
      </c>
      <c r="C103">
        <v>90</v>
      </c>
      <c r="D103">
        <f t="shared" si="1"/>
        <v>2.9691776545588935</v>
      </c>
      <c r="E103">
        <v>90</v>
      </c>
      <c r="F103">
        <v>90</v>
      </c>
      <c r="G103">
        <v>2.9691776550000002</v>
      </c>
      <c r="H103">
        <v>3.5502767306999998</v>
      </c>
      <c r="I103">
        <f>RSQ($G$93:G103,$F$93:F103)</f>
        <v>0.96757314636051661</v>
      </c>
    </row>
  </sheetData>
  <phoneticPr fontId="2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EB42-DD86-4587-8675-521A8F45F8D2}">
  <dimension ref="A1:AH112"/>
  <sheetViews>
    <sheetView topLeftCell="A15" workbookViewId="0">
      <selection activeCell="C24" sqref="C24:D24"/>
    </sheetView>
  </sheetViews>
  <sheetFormatPr defaultRowHeight="13.2" x14ac:dyDescent="0.25"/>
  <cols>
    <col min="1" max="1" width="15.88671875" customWidth="1"/>
    <col min="5" max="6" width="3.5546875" bestFit="1" customWidth="1"/>
    <col min="30" max="30" width="7.21875" bestFit="1" customWidth="1"/>
    <col min="31" max="31" width="3.5546875" bestFit="1" customWidth="1"/>
  </cols>
  <sheetData>
    <row r="1" spans="1:2" x14ac:dyDescent="0.25">
      <c r="A1" s="9" t="s">
        <v>0</v>
      </c>
      <c r="B1" s="9"/>
    </row>
    <row r="2" spans="1:2" x14ac:dyDescent="0.25">
      <c r="A2" s="9" t="s">
        <v>1</v>
      </c>
      <c r="B2" s="9"/>
    </row>
    <row r="3" spans="1:2" x14ac:dyDescent="0.25">
      <c r="A3" s="9" t="s">
        <v>2</v>
      </c>
      <c r="B3" s="9"/>
    </row>
    <row r="4" spans="1:2" x14ac:dyDescent="0.25">
      <c r="A4" s="9" t="s">
        <v>3</v>
      </c>
      <c r="B4" s="9"/>
    </row>
    <row r="5" spans="1:2" x14ac:dyDescent="0.25">
      <c r="A5" s="9" t="s">
        <v>4</v>
      </c>
      <c r="B5" s="9"/>
    </row>
    <row r="6" spans="1:2" x14ac:dyDescent="0.25">
      <c r="A6" s="9" t="s">
        <v>5</v>
      </c>
      <c r="B6" s="9"/>
    </row>
    <row r="8" spans="1:2" x14ac:dyDescent="0.25">
      <c r="A8" s="9" t="s">
        <v>6</v>
      </c>
      <c r="B8" s="9" t="s">
        <v>422</v>
      </c>
    </row>
    <row r="10" spans="1:2" x14ac:dyDescent="0.25">
      <c r="A10" s="9" t="s">
        <v>7</v>
      </c>
      <c r="B10" s="9"/>
    </row>
    <row r="11" spans="1:2" x14ac:dyDescent="0.25">
      <c r="A11" s="9" t="s">
        <v>8</v>
      </c>
      <c r="B11" s="9" t="s">
        <v>6</v>
      </c>
    </row>
    <row r="12" spans="1:2" x14ac:dyDescent="0.25">
      <c r="A12" s="12">
        <v>42005</v>
      </c>
      <c r="B12" s="10">
        <v>233.70699999999999</v>
      </c>
    </row>
    <row r="13" spans="1:2" x14ac:dyDescent="0.25">
      <c r="A13" s="12">
        <v>42036</v>
      </c>
      <c r="B13" s="10">
        <v>234.72200000000001</v>
      </c>
    </row>
    <row r="14" spans="1:2" x14ac:dyDescent="0.25">
      <c r="A14" s="12">
        <v>42064</v>
      </c>
      <c r="B14" s="10">
        <v>236.119</v>
      </c>
    </row>
    <row r="15" spans="1:2" x14ac:dyDescent="0.25">
      <c r="A15" s="12">
        <v>42095</v>
      </c>
      <c r="B15" s="10">
        <v>236.59899999999999</v>
      </c>
    </row>
    <row r="16" spans="1:2" x14ac:dyDescent="0.25">
      <c r="A16" s="12">
        <v>42125</v>
      </c>
      <c r="B16" s="10">
        <v>237.80500000000001</v>
      </c>
    </row>
    <row r="17" spans="1:34" x14ac:dyDescent="0.25">
      <c r="A17" s="12">
        <v>42156</v>
      </c>
      <c r="B17" s="10">
        <v>238.63800000000001</v>
      </c>
    </row>
    <row r="18" spans="1:34" x14ac:dyDescent="0.25">
      <c r="A18" s="12">
        <v>42186</v>
      </c>
      <c r="B18" s="10">
        <v>238.654</v>
      </c>
    </row>
    <row r="19" spans="1:34" x14ac:dyDescent="0.25">
      <c r="A19" s="12">
        <v>42217</v>
      </c>
      <c r="B19" s="10">
        <v>238.316</v>
      </c>
    </row>
    <row r="20" spans="1:34" x14ac:dyDescent="0.25">
      <c r="A20" s="12">
        <v>42248</v>
      </c>
      <c r="B20" s="10">
        <v>237.94499999999999</v>
      </c>
    </row>
    <row r="21" spans="1:34" x14ac:dyDescent="0.25">
      <c r="A21" s="12">
        <v>42278</v>
      </c>
      <c r="B21" s="10">
        <v>237.83799999999999</v>
      </c>
    </row>
    <row r="22" spans="1:34" x14ac:dyDescent="0.25">
      <c r="A22" s="12">
        <v>42309</v>
      </c>
      <c r="B22" s="10">
        <v>237.33600000000001</v>
      </c>
    </row>
    <row r="23" spans="1:34" ht="13.8" x14ac:dyDescent="0.3">
      <c r="A23" s="12">
        <v>42339</v>
      </c>
      <c r="B23" s="10">
        <v>236.52500000000001</v>
      </c>
      <c r="AD23" s="11" t="s">
        <v>423</v>
      </c>
    </row>
    <row r="24" spans="1:34" ht="13.8" x14ac:dyDescent="0.25">
      <c r="A24" s="12">
        <v>42370</v>
      </c>
      <c r="B24" s="10">
        <v>236.916</v>
      </c>
      <c r="C24">
        <v>1</v>
      </c>
      <c r="D24">
        <f>100*(B24-B12)/B12</f>
        <v>1.3730868138309948</v>
      </c>
      <c r="E24">
        <v>1</v>
      </c>
      <c r="F24">
        <v>1</v>
      </c>
      <c r="G24">
        <v>1.3730868140000001</v>
      </c>
      <c r="H24">
        <v>1.1509081140999999</v>
      </c>
      <c r="I24" t="s">
        <v>313</v>
      </c>
      <c r="AD24">
        <v>1</v>
      </c>
      <c r="AE24">
        <v>1</v>
      </c>
      <c r="AF24">
        <v>1.3730868140000001</v>
      </c>
      <c r="AG24">
        <v>0.71164176209999996</v>
      </c>
      <c r="AH24" t="s">
        <v>313</v>
      </c>
    </row>
    <row r="25" spans="1:34" x14ac:dyDescent="0.25">
      <c r="A25" s="12">
        <v>42401</v>
      </c>
      <c r="B25" s="10">
        <v>237.11099999999999</v>
      </c>
      <c r="C25">
        <v>2</v>
      </c>
      <c r="D25">
        <f t="shared" ref="D25:D88" si="0">100*(B25-B13)/B13</f>
        <v>1.0177997801654646</v>
      </c>
      <c r="E25">
        <v>2</v>
      </c>
      <c r="F25">
        <v>2</v>
      </c>
      <c r="G25">
        <v>1.01779978</v>
      </c>
      <c r="H25">
        <v>1.1176199263</v>
      </c>
      <c r="I25" t="s">
        <v>424</v>
      </c>
      <c r="AD25">
        <v>2</v>
      </c>
      <c r="AE25">
        <v>2</v>
      </c>
      <c r="AF25">
        <v>1.01779978</v>
      </c>
      <c r="AG25">
        <v>0.82475976719999999</v>
      </c>
      <c r="AH25" t="s">
        <v>424</v>
      </c>
    </row>
    <row r="26" spans="1:34" x14ac:dyDescent="0.25">
      <c r="A26" s="12">
        <v>42430</v>
      </c>
      <c r="B26" s="10">
        <v>238.13200000000001</v>
      </c>
      <c r="C26">
        <v>3</v>
      </c>
      <c r="D26">
        <f t="shared" si="0"/>
        <v>0.85253622114273109</v>
      </c>
      <c r="E26">
        <v>3</v>
      </c>
      <c r="F26">
        <v>3</v>
      </c>
      <c r="G26">
        <v>0.85253622100000004</v>
      </c>
      <c r="H26">
        <v>1.0843317386</v>
      </c>
      <c r="I26" t="s">
        <v>315</v>
      </c>
      <c r="AD26">
        <v>3</v>
      </c>
      <c r="AE26">
        <v>3</v>
      </c>
      <c r="AF26">
        <v>0.85253622100000004</v>
      </c>
      <c r="AG26">
        <v>0.93787777240000003</v>
      </c>
      <c r="AH26" t="s">
        <v>315</v>
      </c>
    </row>
    <row r="27" spans="1:34" x14ac:dyDescent="0.25">
      <c r="A27" s="12">
        <v>42461</v>
      </c>
      <c r="B27" s="10">
        <v>239.261</v>
      </c>
      <c r="C27">
        <v>4</v>
      </c>
      <c r="D27">
        <f t="shared" si="0"/>
        <v>1.125110418894419</v>
      </c>
      <c r="E27">
        <v>4</v>
      </c>
      <c r="F27">
        <v>4</v>
      </c>
      <c r="G27">
        <v>1.1251104190000001</v>
      </c>
      <c r="H27">
        <v>1.0510435509</v>
      </c>
      <c r="I27" t="s">
        <v>316</v>
      </c>
      <c r="AD27">
        <v>4</v>
      </c>
      <c r="AE27">
        <v>4</v>
      </c>
      <c r="AF27">
        <v>1.1251104190000001</v>
      </c>
      <c r="AG27">
        <v>1.0509957775000001</v>
      </c>
      <c r="AH27" t="s">
        <v>316</v>
      </c>
    </row>
    <row r="28" spans="1:34" x14ac:dyDescent="0.25">
      <c r="A28" s="12">
        <v>42491</v>
      </c>
      <c r="B28" s="10">
        <v>240.22900000000001</v>
      </c>
      <c r="C28">
        <v>5</v>
      </c>
      <c r="D28">
        <f t="shared" si="0"/>
        <v>1.0193225541935647</v>
      </c>
      <c r="E28">
        <v>5</v>
      </c>
      <c r="F28">
        <v>5</v>
      </c>
      <c r="G28">
        <v>1.0193225539999999</v>
      </c>
      <c r="H28">
        <v>1.0177553631</v>
      </c>
      <c r="I28" t="s">
        <v>317</v>
      </c>
      <c r="AD28">
        <v>5</v>
      </c>
      <c r="AE28">
        <v>5</v>
      </c>
      <c r="AF28">
        <v>1.0193225539999999</v>
      </c>
      <c r="AG28">
        <v>1.1641137827000001</v>
      </c>
      <c r="AH28" t="s">
        <v>317</v>
      </c>
    </row>
    <row r="29" spans="1:34" x14ac:dyDescent="0.25">
      <c r="A29" s="12">
        <v>42522</v>
      </c>
      <c r="B29" s="10">
        <v>241.018</v>
      </c>
      <c r="C29">
        <v>6</v>
      </c>
      <c r="D29">
        <f t="shared" si="0"/>
        <v>0.9973264945230832</v>
      </c>
      <c r="E29">
        <v>6</v>
      </c>
      <c r="F29">
        <v>6</v>
      </c>
      <c r="G29">
        <v>0.99732649500000004</v>
      </c>
      <c r="H29">
        <v>0.98446717539999995</v>
      </c>
      <c r="I29" t="s">
        <v>318</v>
      </c>
      <c r="AD29">
        <v>6</v>
      </c>
      <c r="AE29">
        <v>6</v>
      </c>
      <c r="AF29">
        <v>0.99732649500000004</v>
      </c>
      <c r="AG29">
        <v>1.2772317877999999</v>
      </c>
      <c r="AH29" t="s">
        <v>425</v>
      </c>
    </row>
    <row r="30" spans="1:34" x14ac:dyDescent="0.25">
      <c r="A30" s="12">
        <v>42552</v>
      </c>
      <c r="B30" s="10">
        <v>240.62799999999999</v>
      </c>
      <c r="C30">
        <v>7</v>
      </c>
      <c r="D30">
        <f t="shared" si="0"/>
        <v>0.82713887049870927</v>
      </c>
      <c r="E30">
        <v>7</v>
      </c>
      <c r="F30">
        <v>7</v>
      </c>
      <c r="G30">
        <v>0.82713886999999997</v>
      </c>
      <c r="H30">
        <v>0.95117898769999998</v>
      </c>
      <c r="I30" t="s">
        <v>319</v>
      </c>
      <c r="AD30">
        <v>7</v>
      </c>
      <c r="AE30">
        <v>7</v>
      </c>
      <c r="AF30">
        <v>0.82713886999999997</v>
      </c>
      <c r="AG30">
        <v>1.3903497929999999</v>
      </c>
      <c r="AH30" t="s">
        <v>319</v>
      </c>
    </row>
    <row r="31" spans="1:34" x14ac:dyDescent="0.25">
      <c r="A31" s="12">
        <v>42583</v>
      </c>
      <c r="B31" s="10">
        <v>240.84899999999999</v>
      </c>
      <c r="C31">
        <v>8</v>
      </c>
      <c r="D31">
        <f t="shared" si="0"/>
        <v>1.0628745027610345</v>
      </c>
      <c r="E31">
        <v>8</v>
      </c>
      <c r="F31">
        <v>8</v>
      </c>
      <c r="G31">
        <v>1.062874503</v>
      </c>
      <c r="H31">
        <v>0.9178907999</v>
      </c>
      <c r="AD31">
        <v>8</v>
      </c>
      <c r="AE31">
        <v>8</v>
      </c>
      <c r="AF31">
        <v>1.062874503</v>
      </c>
      <c r="AG31">
        <v>1.5034677981</v>
      </c>
    </row>
    <row r="32" spans="1:34" x14ac:dyDescent="0.25">
      <c r="A32" s="12">
        <v>42614</v>
      </c>
      <c r="B32" s="10">
        <v>241.428</v>
      </c>
      <c r="C32">
        <v>9</v>
      </c>
      <c r="D32">
        <f t="shared" si="0"/>
        <v>1.4637836474815626</v>
      </c>
      <c r="E32">
        <v>9</v>
      </c>
      <c r="F32">
        <v>9</v>
      </c>
      <c r="G32">
        <v>1.4637836470000001</v>
      </c>
      <c r="H32">
        <v>1.5674811744999999</v>
      </c>
      <c r="I32" t="s">
        <v>376</v>
      </c>
      <c r="AD32">
        <v>9</v>
      </c>
      <c r="AE32">
        <v>9</v>
      </c>
      <c r="AF32">
        <v>1.4637836470000001</v>
      </c>
      <c r="AG32">
        <v>1.6165858033</v>
      </c>
      <c r="AH32" t="s">
        <v>426</v>
      </c>
    </row>
    <row r="33" spans="1:34" x14ac:dyDescent="0.25">
      <c r="A33" s="12">
        <v>42644</v>
      </c>
      <c r="B33" s="10">
        <v>241.72900000000001</v>
      </c>
      <c r="C33">
        <v>10</v>
      </c>
      <c r="D33">
        <f t="shared" si="0"/>
        <v>1.6359875209176076</v>
      </c>
      <c r="E33">
        <v>10</v>
      </c>
      <c r="F33">
        <v>10</v>
      </c>
      <c r="G33">
        <v>1.6359875209999999</v>
      </c>
      <c r="H33">
        <v>1.7155305944999999</v>
      </c>
      <c r="I33" t="s">
        <v>377</v>
      </c>
      <c r="AD33">
        <v>10</v>
      </c>
      <c r="AE33">
        <v>10</v>
      </c>
      <c r="AF33">
        <v>1.6359875209999999</v>
      </c>
      <c r="AG33">
        <v>1.7297038084</v>
      </c>
      <c r="AH33" t="s">
        <v>427</v>
      </c>
    </row>
    <row r="34" spans="1:34" x14ac:dyDescent="0.25">
      <c r="A34" s="12">
        <v>42675</v>
      </c>
      <c r="B34" s="10">
        <v>241.35300000000001</v>
      </c>
      <c r="C34">
        <v>11</v>
      </c>
      <c r="D34">
        <f t="shared" si="0"/>
        <v>1.6925371625037904</v>
      </c>
      <c r="E34">
        <v>11</v>
      </c>
      <c r="F34">
        <v>11</v>
      </c>
      <c r="G34">
        <v>1.6925371629999999</v>
      </c>
      <c r="H34">
        <v>1.8635800144000001</v>
      </c>
      <c r="I34" t="s">
        <v>378</v>
      </c>
      <c r="AD34">
        <v>11</v>
      </c>
      <c r="AE34">
        <v>11</v>
      </c>
      <c r="AF34">
        <v>1.6925371629999999</v>
      </c>
      <c r="AG34">
        <v>1.8428218136000001</v>
      </c>
      <c r="AH34" t="s">
        <v>428</v>
      </c>
    </row>
    <row r="35" spans="1:34" x14ac:dyDescent="0.25">
      <c r="A35" s="12">
        <v>42705</v>
      </c>
      <c r="B35" s="10">
        <v>241.43199999999999</v>
      </c>
      <c r="C35">
        <v>12</v>
      </c>
      <c r="D35">
        <f t="shared" si="0"/>
        <v>2.0746221329669092</v>
      </c>
      <c r="E35">
        <v>12</v>
      </c>
      <c r="F35">
        <v>12</v>
      </c>
      <c r="G35">
        <v>2.0746221330000001</v>
      </c>
      <c r="H35">
        <v>2.0116294344000001</v>
      </c>
      <c r="I35" t="s">
        <v>379</v>
      </c>
      <c r="AD35">
        <v>12</v>
      </c>
      <c r="AE35">
        <v>12</v>
      </c>
      <c r="AF35">
        <v>2.0746221330000001</v>
      </c>
      <c r="AG35">
        <v>1.9559398187000001</v>
      </c>
      <c r="AH35" t="s">
        <v>429</v>
      </c>
    </row>
    <row r="36" spans="1:34" x14ac:dyDescent="0.25">
      <c r="A36" s="12">
        <v>42736</v>
      </c>
      <c r="B36" s="10">
        <v>242.839</v>
      </c>
      <c r="C36">
        <v>13</v>
      </c>
      <c r="D36">
        <f t="shared" si="0"/>
        <v>2.5000422090529986</v>
      </c>
      <c r="E36">
        <v>13</v>
      </c>
      <c r="F36">
        <v>13</v>
      </c>
      <c r="G36">
        <v>2.5000422090000001</v>
      </c>
      <c r="H36">
        <v>2.1596788544000001</v>
      </c>
      <c r="I36" t="s">
        <v>380</v>
      </c>
      <c r="AD36">
        <v>13</v>
      </c>
      <c r="AE36">
        <v>13</v>
      </c>
      <c r="AF36">
        <v>2.5000422090000001</v>
      </c>
      <c r="AG36">
        <v>2.0690578238000001</v>
      </c>
      <c r="AH36" t="s">
        <v>430</v>
      </c>
    </row>
    <row r="37" spans="1:34" x14ac:dyDescent="0.25">
      <c r="A37" s="12">
        <v>42767</v>
      </c>
      <c r="B37" s="10">
        <v>243.60300000000001</v>
      </c>
      <c r="C37">
        <v>14</v>
      </c>
      <c r="D37">
        <f t="shared" si="0"/>
        <v>2.7379581714893106</v>
      </c>
      <c r="E37">
        <v>14</v>
      </c>
      <c r="F37">
        <v>14</v>
      </c>
      <c r="G37">
        <v>2.7379581709999998</v>
      </c>
      <c r="H37">
        <v>2.3077282743</v>
      </c>
      <c r="I37" t="s">
        <v>381</v>
      </c>
      <c r="AD37">
        <v>14</v>
      </c>
      <c r="AE37">
        <v>14</v>
      </c>
      <c r="AF37">
        <v>2.7379581709999998</v>
      </c>
      <c r="AG37">
        <v>2.1821758290000002</v>
      </c>
      <c r="AH37" t="s">
        <v>431</v>
      </c>
    </row>
    <row r="38" spans="1:34" x14ac:dyDescent="0.25">
      <c r="A38" s="12">
        <v>42795</v>
      </c>
      <c r="B38" s="10">
        <v>243.80099999999999</v>
      </c>
      <c r="C38">
        <v>15</v>
      </c>
      <c r="D38">
        <f t="shared" si="0"/>
        <v>2.3806124334402696</v>
      </c>
      <c r="E38">
        <v>15</v>
      </c>
      <c r="F38">
        <v>15</v>
      </c>
      <c r="G38">
        <v>2.380612433</v>
      </c>
      <c r="H38">
        <v>2.4557776943</v>
      </c>
      <c r="I38" t="s">
        <v>382</v>
      </c>
      <c r="AD38">
        <v>15</v>
      </c>
      <c r="AE38">
        <v>15</v>
      </c>
      <c r="AF38">
        <v>2.380612433</v>
      </c>
      <c r="AG38">
        <v>2.2952938341000002</v>
      </c>
      <c r="AH38" t="s">
        <v>432</v>
      </c>
    </row>
    <row r="39" spans="1:34" x14ac:dyDescent="0.25">
      <c r="A39" s="12">
        <v>42826</v>
      </c>
      <c r="B39" s="10">
        <v>244.524</v>
      </c>
      <c r="C39">
        <v>16</v>
      </c>
      <c r="D39">
        <f t="shared" si="0"/>
        <v>2.1996898784172956</v>
      </c>
      <c r="E39">
        <v>16</v>
      </c>
      <c r="F39">
        <v>16</v>
      </c>
      <c r="G39">
        <v>2.199689878</v>
      </c>
      <c r="H39">
        <v>2.6038271142</v>
      </c>
      <c r="I39" t="s">
        <v>383</v>
      </c>
      <c r="AD39">
        <v>16</v>
      </c>
      <c r="AE39">
        <v>16</v>
      </c>
      <c r="AF39">
        <v>2.199689878</v>
      </c>
      <c r="AG39">
        <v>2.4084118392999998</v>
      </c>
      <c r="AH39" t="s">
        <v>433</v>
      </c>
    </row>
    <row r="40" spans="1:34" x14ac:dyDescent="0.25">
      <c r="A40" s="12">
        <v>42856</v>
      </c>
      <c r="B40" s="10">
        <v>244.733</v>
      </c>
      <c r="C40">
        <v>17</v>
      </c>
      <c r="D40">
        <f t="shared" si="0"/>
        <v>1.8748777208413598</v>
      </c>
      <c r="E40">
        <v>17</v>
      </c>
      <c r="F40">
        <v>17</v>
      </c>
      <c r="G40">
        <v>1.8748777210000001</v>
      </c>
      <c r="H40">
        <v>1.7318700161</v>
      </c>
      <c r="I40" t="s">
        <v>384</v>
      </c>
      <c r="AD40">
        <v>17</v>
      </c>
      <c r="AE40">
        <v>17</v>
      </c>
      <c r="AF40">
        <v>1.8748777210000001</v>
      </c>
      <c r="AG40">
        <v>1.6771240563000001</v>
      </c>
      <c r="AH40" t="s">
        <v>434</v>
      </c>
    </row>
    <row r="41" spans="1:34" x14ac:dyDescent="0.25">
      <c r="A41" s="12">
        <v>42887</v>
      </c>
      <c r="B41" s="10">
        <v>244.95500000000001</v>
      </c>
      <c r="C41">
        <v>18</v>
      </c>
      <c r="D41">
        <f t="shared" si="0"/>
        <v>1.6334879552564587</v>
      </c>
      <c r="E41">
        <v>18</v>
      </c>
      <c r="F41">
        <v>18</v>
      </c>
      <c r="G41">
        <v>1.6334879550000001</v>
      </c>
      <c r="H41">
        <v>1.7999455945</v>
      </c>
      <c r="I41" t="s">
        <v>385</v>
      </c>
      <c r="AD41">
        <v>18</v>
      </c>
      <c r="AE41">
        <v>18</v>
      </c>
      <c r="AF41">
        <v>1.6334879550000001</v>
      </c>
      <c r="AG41">
        <v>1.7550665942000001</v>
      </c>
      <c r="AH41" t="s">
        <v>435</v>
      </c>
    </row>
    <row r="42" spans="1:34" x14ac:dyDescent="0.25">
      <c r="A42" s="12">
        <v>42917</v>
      </c>
      <c r="B42" s="10">
        <v>244.786</v>
      </c>
      <c r="C42">
        <v>19</v>
      </c>
      <c r="D42">
        <f t="shared" si="0"/>
        <v>1.7279784563724985</v>
      </c>
      <c r="E42">
        <v>19</v>
      </c>
      <c r="F42">
        <v>19</v>
      </c>
      <c r="G42">
        <v>1.727978456</v>
      </c>
      <c r="H42">
        <v>1.868021173</v>
      </c>
      <c r="I42" t="s">
        <v>386</v>
      </c>
      <c r="AD42">
        <v>19</v>
      </c>
      <c r="AE42">
        <v>19</v>
      </c>
      <c r="AF42">
        <v>1.727978456</v>
      </c>
      <c r="AG42">
        <v>1.8330091321999999</v>
      </c>
      <c r="AH42" t="s">
        <v>436</v>
      </c>
    </row>
    <row r="43" spans="1:34" x14ac:dyDescent="0.25">
      <c r="A43" s="12">
        <v>42948</v>
      </c>
      <c r="B43" s="10">
        <v>245.51900000000001</v>
      </c>
      <c r="C43">
        <v>20</v>
      </c>
      <c r="D43">
        <f t="shared" si="0"/>
        <v>1.9389742120581843</v>
      </c>
      <c r="E43">
        <v>20</v>
      </c>
      <c r="F43">
        <v>20</v>
      </c>
      <c r="G43">
        <v>1.938974212</v>
      </c>
      <c r="H43">
        <v>1.9360967514</v>
      </c>
      <c r="I43" t="s">
        <v>387</v>
      </c>
      <c r="AD43">
        <v>20</v>
      </c>
      <c r="AE43">
        <v>20</v>
      </c>
      <c r="AF43">
        <v>1.938974212</v>
      </c>
      <c r="AG43">
        <v>1.9109516701</v>
      </c>
      <c r="AH43" t="s">
        <v>437</v>
      </c>
    </row>
    <row r="44" spans="1:34" x14ac:dyDescent="0.25">
      <c r="A44" s="12">
        <v>42979</v>
      </c>
      <c r="B44" s="10">
        <v>246.81899999999999</v>
      </c>
      <c r="C44">
        <v>21</v>
      </c>
      <c r="D44">
        <f t="shared" si="0"/>
        <v>2.2329638650032271</v>
      </c>
      <c r="E44">
        <v>21</v>
      </c>
      <c r="F44">
        <v>21</v>
      </c>
      <c r="G44">
        <v>2.2329638649999999</v>
      </c>
      <c r="H44">
        <v>2.0041723297999998</v>
      </c>
      <c r="I44" t="s">
        <v>388</v>
      </c>
      <c r="AD44">
        <v>21</v>
      </c>
      <c r="AE44">
        <v>21</v>
      </c>
      <c r="AF44">
        <v>2.2329638649999999</v>
      </c>
      <c r="AG44">
        <v>1.9888942081000001</v>
      </c>
      <c r="AH44" t="s">
        <v>438</v>
      </c>
    </row>
    <row r="45" spans="1:34" x14ac:dyDescent="0.25">
      <c r="A45" s="12">
        <v>43009</v>
      </c>
      <c r="B45" s="10">
        <v>246.66300000000001</v>
      </c>
      <c r="C45">
        <v>22</v>
      </c>
      <c r="D45">
        <f t="shared" si="0"/>
        <v>2.0411287019761786</v>
      </c>
      <c r="E45">
        <v>22</v>
      </c>
      <c r="F45">
        <v>22</v>
      </c>
      <c r="G45">
        <v>2.041128702</v>
      </c>
      <c r="H45">
        <v>2.0722479083000001</v>
      </c>
      <c r="I45" t="s">
        <v>389</v>
      </c>
      <c r="AD45">
        <v>22</v>
      </c>
      <c r="AE45">
        <v>22</v>
      </c>
      <c r="AF45">
        <v>2.041128702</v>
      </c>
      <c r="AG45">
        <v>2.0668367459999999</v>
      </c>
      <c r="AH45" t="s">
        <v>439</v>
      </c>
    </row>
    <row r="46" spans="1:34" x14ac:dyDescent="0.25">
      <c r="A46" s="12">
        <v>43040</v>
      </c>
      <c r="B46" s="10">
        <v>246.66900000000001</v>
      </c>
      <c r="C46">
        <v>23</v>
      </c>
      <c r="D46">
        <f t="shared" si="0"/>
        <v>2.2025829386831748</v>
      </c>
      <c r="E46">
        <v>23</v>
      </c>
      <c r="F46">
        <v>23</v>
      </c>
      <c r="G46">
        <v>2.202582939</v>
      </c>
      <c r="H46">
        <v>2.1403234866999998</v>
      </c>
      <c r="I46" t="s">
        <v>390</v>
      </c>
      <c r="AD46">
        <v>23</v>
      </c>
      <c r="AE46">
        <v>23</v>
      </c>
      <c r="AF46">
        <v>2.202582939</v>
      </c>
      <c r="AG46">
        <v>2.1447792840000002</v>
      </c>
      <c r="AH46" t="s">
        <v>440</v>
      </c>
    </row>
    <row r="47" spans="1:34" x14ac:dyDescent="0.25">
      <c r="A47" s="12">
        <v>43070</v>
      </c>
      <c r="B47" s="10">
        <v>246.524</v>
      </c>
      <c r="C47">
        <v>24</v>
      </c>
      <c r="D47">
        <f t="shared" si="0"/>
        <v>2.1090824745684138</v>
      </c>
      <c r="E47">
        <v>24</v>
      </c>
      <c r="F47">
        <v>24</v>
      </c>
      <c r="G47">
        <v>2.1090824750000001</v>
      </c>
      <c r="H47">
        <v>2.2083990652000001</v>
      </c>
      <c r="I47" t="s">
        <v>391</v>
      </c>
      <c r="AD47">
        <v>24</v>
      </c>
      <c r="AE47">
        <v>24</v>
      </c>
      <c r="AF47">
        <v>2.1090824750000001</v>
      </c>
      <c r="AG47">
        <v>2.2227218219</v>
      </c>
      <c r="AH47" t="s">
        <v>441</v>
      </c>
    </row>
    <row r="48" spans="1:34" x14ac:dyDescent="0.25">
      <c r="A48" s="12">
        <v>43101</v>
      </c>
      <c r="B48" s="10">
        <v>247.86699999999999</v>
      </c>
      <c r="C48">
        <v>25</v>
      </c>
      <c r="D48">
        <f t="shared" si="0"/>
        <v>2.0705076202751584</v>
      </c>
      <c r="E48">
        <v>25</v>
      </c>
      <c r="F48">
        <v>25</v>
      </c>
      <c r="G48">
        <v>2.0705076199999999</v>
      </c>
      <c r="H48">
        <v>2.1381231918000001</v>
      </c>
      <c r="I48" t="s">
        <v>392</v>
      </c>
      <c r="AD48">
        <v>25</v>
      </c>
      <c r="AE48">
        <v>25</v>
      </c>
      <c r="AF48">
        <v>2.0705076199999999</v>
      </c>
      <c r="AG48">
        <v>2.3006643597999998</v>
      </c>
      <c r="AH48" t="s">
        <v>442</v>
      </c>
    </row>
    <row r="49" spans="1:34" x14ac:dyDescent="0.25">
      <c r="A49" s="12">
        <v>43132</v>
      </c>
      <c r="B49" s="10">
        <v>248.99100000000001</v>
      </c>
      <c r="C49">
        <v>26</v>
      </c>
      <c r="D49">
        <f t="shared" si="0"/>
        <v>2.2117954212386568</v>
      </c>
      <c r="E49">
        <v>26</v>
      </c>
      <c r="F49">
        <v>26</v>
      </c>
      <c r="G49">
        <v>2.2117954210000002</v>
      </c>
      <c r="H49">
        <v>2.2567313202000001</v>
      </c>
      <c r="I49" t="s">
        <v>393</v>
      </c>
      <c r="AD49">
        <v>26</v>
      </c>
      <c r="AE49">
        <v>26</v>
      </c>
      <c r="AF49">
        <v>2.2117954210000002</v>
      </c>
      <c r="AG49">
        <v>2.3786068978000001</v>
      </c>
      <c r="AH49" t="s">
        <v>443</v>
      </c>
    </row>
    <row r="50" spans="1:34" x14ac:dyDescent="0.25">
      <c r="A50" s="12">
        <v>43160</v>
      </c>
      <c r="B50" s="10">
        <v>249.554</v>
      </c>
      <c r="C50">
        <v>27</v>
      </c>
      <c r="D50">
        <f t="shared" si="0"/>
        <v>2.3597114039729181</v>
      </c>
      <c r="E50">
        <v>27</v>
      </c>
      <c r="F50">
        <v>27</v>
      </c>
      <c r="G50">
        <v>2.359711404</v>
      </c>
      <c r="H50">
        <v>2.3753394486000001</v>
      </c>
      <c r="I50" t="s">
        <v>353</v>
      </c>
      <c r="AD50">
        <v>27</v>
      </c>
      <c r="AE50">
        <v>27</v>
      </c>
      <c r="AF50">
        <v>2.359711404</v>
      </c>
      <c r="AG50">
        <v>2.4565494357</v>
      </c>
      <c r="AH50" t="s">
        <v>444</v>
      </c>
    </row>
    <row r="51" spans="1:34" x14ac:dyDescent="0.25">
      <c r="A51" s="12">
        <v>43191</v>
      </c>
      <c r="B51" s="10">
        <v>250.54599999999999</v>
      </c>
      <c r="C51">
        <v>28</v>
      </c>
      <c r="D51">
        <f t="shared" si="0"/>
        <v>2.462743943334802</v>
      </c>
      <c r="E51">
        <v>28</v>
      </c>
      <c r="F51">
        <v>28</v>
      </c>
      <c r="G51">
        <v>2.462743943</v>
      </c>
      <c r="H51">
        <v>2.4939475769000001</v>
      </c>
      <c r="I51" t="s">
        <v>354</v>
      </c>
      <c r="AD51">
        <v>28</v>
      </c>
      <c r="AE51">
        <v>28</v>
      </c>
      <c r="AF51">
        <v>2.462743943</v>
      </c>
      <c r="AG51">
        <v>2.5344919736999998</v>
      </c>
      <c r="AH51" t="s">
        <v>445</v>
      </c>
    </row>
    <row r="52" spans="1:34" x14ac:dyDescent="0.25">
      <c r="A52" s="12">
        <v>43221</v>
      </c>
      <c r="B52" s="10">
        <v>251.58799999999999</v>
      </c>
      <c r="C52">
        <v>29</v>
      </c>
      <c r="D52">
        <f t="shared" si="0"/>
        <v>2.8010117148075615</v>
      </c>
      <c r="E52">
        <v>29</v>
      </c>
      <c r="F52">
        <v>29</v>
      </c>
      <c r="G52">
        <v>2.801011715</v>
      </c>
      <c r="H52">
        <v>2.6125557053000001</v>
      </c>
      <c r="I52" t="s">
        <v>394</v>
      </c>
      <c r="AD52">
        <v>29</v>
      </c>
      <c r="AE52">
        <v>29</v>
      </c>
      <c r="AF52">
        <v>2.801011715</v>
      </c>
      <c r="AG52">
        <v>2.6124345116000001</v>
      </c>
      <c r="AH52" t="s">
        <v>446</v>
      </c>
    </row>
    <row r="53" spans="1:34" x14ac:dyDescent="0.25">
      <c r="A53" s="12">
        <v>43252</v>
      </c>
      <c r="B53" s="10">
        <v>251.989</v>
      </c>
      <c r="C53">
        <v>30</v>
      </c>
      <c r="D53">
        <f t="shared" si="0"/>
        <v>2.8715478353166874</v>
      </c>
      <c r="E53">
        <v>30</v>
      </c>
      <c r="F53">
        <v>30</v>
      </c>
      <c r="G53">
        <v>2.8715478349999999</v>
      </c>
      <c r="H53">
        <v>2.7311638337000002</v>
      </c>
      <c r="I53" t="s">
        <v>395</v>
      </c>
      <c r="AD53">
        <v>30</v>
      </c>
      <c r="AE53">
        <v>30</v>
      </c>
      <c r="AF53">
        <v>2.8715478349999999</v>
      </c>
      <c r="AG53">
        <v>2.6903770495999999</v>
      </c>
      <c r="AH53" t="s">
        <v>447</v>
      </c>
    </row>
    <row r="54" spans="1:34" x14ac:dyDescent="0.25">
      <c r="A54" s="12">
        <v>43282</v>
      </c>
      <c r="B54" s="10">
        <v>252.006</v>
      </c>
      <c r="C54">
        <v>31</v>
      </c>
      <c r="D54">
        <f t="shared" si="0"/>
        <v>2.9495150866471116</v>
      </c>
      <c r="E54">
        <v>31</v>
      </c>
      <c r="F54">
        <v>31</v>
      </c>
      <c r="G54">
        <v>2.949515087</v>
      </c>
      <c r="H54">
        <v>2.8497719620000002</v>
      </c>
      <c r="I54" t="s">
        <v>396</v>
      </c>
      <c r="AD54">
        <v>31</v>
      </c>
      <c r="AE54">
        <v>31</v>
      </c>
      <c r="AF54">
        <v>2.949515087</v>
      </c>
      <c r="AG54">
        <v>2.7683195875000002</v>
      </c>
      <c r="AH54" t="s">
        <v>448</v>
      </c>
    </row>
    <row r="55" spans="1:34" x14ac:dyDescent="0.25">
      <c r="A55" s="12">
        <v>43313</v>
      </c>
      <c r="B55" s="10">
        <v>252.14599999999999</v>
      </c>
      <c r="C55">
        <v>32</v>
      </c>
      <c r="D55">
        <f t="shared" si="0"/>
        <v>2.6991801041874481</v>
      </c>
      <c r="E55">
        <v>32</v>
      </c>
      <c r="F55">
        <v>32</v>
      </c>
      <c r="G55">
        <v>2.6991801039999999</v>
      </c>
      <c r="H55">
        <v>2.9683800904000002</v>
      </c>
      <c r="I55" t="s">
        <v>358</v>
      </c>
      <c r="AD55">
        <v>32</v>
      </c>
      <c r="AE55">
        <v>32</v>
      </c>
      <c r="AF55">
        <v>2.6991801039999999</v>
      </c>
      <c r="AG55">
        <v>2.8462621255</v>
      </c>
      <c r="AH55" t="s">
        <v>449</v>
      </c>
    </row>
    <row r="56" spans="1:34" x14ac:dyDescent="0.25">
      <c r="A56" s="12">
        <v>43344</v>
      </c>
      <c r="B56" s="10">
        <v>252.43899999999999</v>
      </c>
      <c r="C56">
        <v>33</v>
      </c>
      <c r="D56">
        <f t="shared" si="0"/>
        <v>2.27697219419899</v>
      </c>
      <c r="E56">
        <v>33</v>
      </c>
      <c r="F56">
        <v>33</v>
      </c>
      <c r="G56">
        <v>2.2769721939999998</v>
      </c>
      <c r="H56">
        <v>2.2933911937000002</v>
      </c>
      <c r="I56" t="s">
        <v>359</v>
      </c>
      <c r="AD56">
        <v>33</v>
      </c>
      <c r="AE56">
        <v>33</v>
      </c>
      <c r="AF56">
        <v>2.2769721939999998</v>
      </c>
      <c r="AG56">
        <v>2.2488946015</v>
      </c>
      <c r="AH56" t="s">
        <v>450</v>
      </c>
    </row>
    <row r="57" spans="1:34" x14ac:dyDescent="0.25">
      <c r="A57" s="12">
        <v>43374</v>
      </c>
      <c r="B57" s="10">
        <v>252.88499999999999</v>
      </c>
      <c r="C57">
        <v>34</v>
      </c>
      <c r="D57">
        <f t="shared" si="0"/>
        <v>2.5224699286070384</v>
      </c>
      <c r="E57">
        <v>34</v>
      </c>
      <c r="F57">
        <v>34</v>
      </c>
      <c r="G57">
        <v>2.5224699290000001</v>
      </c>
      <c r="H57">
        <v>2.2030128143000001</v>
      </c>
      <c r="I57" t="s">
        <v>397</v>
      </c>
      <c r="AD57">
        <v>34</v>
      </c>
      <c r="AE57">
        <v>34</v>
      </c>
      <c r="AF57">
        <v>2.5224699290000001</v>
      </c>
      <c r="AG57">
        <v>2.1770346467000001</v>
      </c>
      <c r="AH57" t="s">
        <v>451</v>
      </c>
    </row>
    <row r="58" spans="1:34" x14ac:dyDescent="0.25">
      <c r="A58" s="12">
        <v>43405</v>
      </c>
      <c r="B58" s="10">
        <v>252.03800000000001</v>
      </c>
      <c r="C58">
        <v>35</v>
      </c>
      <c r="D58">
        <f t="shared" si="0"/>
        <v>2.1766010321523983</v>
      </c>
      <c r="E58">
        <v>35</v>
      </c>
      <c r="F58">
        <v>35</v>
      </c>
      <c r="G58">
        <v>2.1766010320000002</v>
      </c>
      <c r="H58">
        <v>2.1126344347999999</v>
      </c>
      <c r="I58" t="s">
        <v>398</v>
      </c>
      <c r="AD58">
        <v>35</v>
      </c>
      <c r="AE58">
        <v>35</v>
      </c>
      <c r="AF58">
        <v>2.1766010320000002</v>
      </c>
      <c r="AG58">
        <v>2.1051746918999998</v>
      </c>
      <c r="AH58" t="s">
        <v>452</v>
      </c>
    </row>
    <row r="59" spans="1:34" x14ac:dyDescent="0.25">
      <c r="A59" s="12">
        <v>43435</v>
      </c>
      <c r="B59" s="10">
        <v>251.233</v>
      </c>
      <c r="C59">
        <v>36</v>
      </c>
      <c r="D59">
        <f t="shared" si="0"/>
        <v>1.9101588486313719</v>
      </c>
      <c r="E59">
        <v>36</v>
      </c>
      <c r="F59">
        <v>36</v>
      </c>
      <c r="G59">
        <v>1.9101588490000001</v>
      </c>
      <c r="H59">
        <v>2.0222560554000002</v>
      </c>
      <c r="I59" t="s">
        <v>399</v>
      </c>
      <c r="AD59">
        <v>36</v>
      </c>
      <c r="AE59">
        <v>36</v>
      </c>
      <c r="AF59">
        <v>1.9101588490000001</v>
      </c>
      <c r="AG59">
        <v>2.0333147372</v>
      </c>
      <c r="AH59" t="s">
        <v>453</v>
      </c>
    </row>
    <row r="60" spans="1:34" x14ac:dyDescent="0.25">
      <c r="A60" s="12">
        <v>43466</v>
      </c>
      <c r="B60" s="10">
        <v>251.71199999999999</v>
      </c>
      <c r="C60">
        <v>37</v>
      </c>
      <c r="D60">
        <f t="shared" si="0"/>
        <v>1.5512351381991145</v>
      </c>
      <c r="E60">
        <v>37</v>
      </c>
      <c r="F60">
        <v>37</v>
      </c>
      <c r="G60">
        <v>1.551235138</v>
      </c>
      <c r="H60">
        <v>1.9318776759</v>
      </c>
      <c r="I60" t="s">
        <v>363</v>
      </c>
      <c r="AD60">
        <v>37</v>
      </c>
      <c r="AE60">
        <v>37</v>
      </c>
      <c r="AF60">
        <v>1.551235138</v>
      </c>
      <c r="AG60">
        <v>1.9614547823999999</v>
      </c>
      <c r="AH60" t="s">
        <v>454</v>
      </c>
    </row>
    <row r="61" spans="1:34" x14ac:dyDescent="0.25">
      <c r="A61" s="12">
        <v>43497</v>
      </c>
      <c r="B61" s="10">
        <v>252.77600000000001</v>
      </c>
      <c r="C61">
        <v>38</v>
      </c>
      <c r="D61">
        <f t="shared" si="0"/>
        <v>1.5201352659333054</v>
      </c>
      <c r="E61">
        <v>38</v>
      </c>
      <c r="F61">
        <v>38</v>
      </c>
      <c r="G61">
        <v>1.520135266</v>
      </c>
      <c r="H61">
        <v>1.8414992964000001</v>
      </c>
      <c r="I61" t="s">
        <v>364</v>
      </c>
      <c r="AD61">
        <v>38</v>
      </c>
      <c r="AE61">
        <v>38</v>
      </c>
      <c r="AF61">
        <v>1.520135266</v>
      </c>
      <c r="AG61">
        <v>1.8895948276000001</v>
      </c>
      <c r="AH61" t="s">
        <v>455</v>
      </c>
    </row>
    <row r="62" spans="1:34" x14ac:dyDescent="0.25">
      <c r="A62" s="12">
        <v>43525</v>
      </c>
      <c r="B62" s="10">
        <v>254.202</v>
      </c>
      <c r="C62">
        <v>39</v>
      </c>
      <c r="D62">
        <f t="shared" si="0"/>
        <v>1.8625227405691738</v>
      </c>
      <c r="E62">
        <v>39</v>
      </c>
      <c r="F62">
        <v>39</v>
      </c>
      <c r="G62">
        <v>1.862522741</v>
      </c>
      <c r="H62">
        <v>1.7511209169999999</v>
      </c>
      <c r="I62" t="s">
        <v>400</v>
      </c>
      <c r="AD62">
        <v>39</v>
      </c>
      <c r="AE62">
        <v>39</v>
      </c>
      <c r="AF62">
        <v>1.862522741</v>
      </c>
      <c r="AG62">
        <v>1.8177348728</v>
      </c>
      <c r="AH62" t="s">
        <v>456</v>
      </c>
    </row>
    <row r="63" spans="1:34" x14ac:dyDescent="0.25">
      <c r="A63" s="12">
        <v>43556</v>
      </c>
      <c r="B63" s="10">
        <v>255.548</v>
      </c>
      <c r="C63">
        <v>40</v>
      </c>
      <c r="D63">
        <f t="shared" si="0"/>
        <v>1.9964397755302459</v>
      </c>
      <c r="E63">
        <v>40</v>
      </c>
      <c r="F63">
        <v>40</v>
      </c>
      <c r="G63">
        <v>1.9964397760000001</v>
      </c>
      <c r="H63">
        <v>1.6607425375</v>
      </c>
      <c r="I63" t="s">
        <v>401</v>
      </c>
      <c r="AD63">
        <v>40</v>
      </c>
      <c r="AE63">
        <v>40</v>
      </c>
      <c r="AF63">
        <v>1.9964397760000001</v>
      </c>
      <c r="AG63">
        <v>1.7458749181</v>
      </c>
      <c r="AH63" t="s">
        <v>457</v>
      </c>
    </row>
    <row r="64" spans="1:34" x14ac:dyDescent="0.25">
      <c r="A64" s="12">
        <v>43586</v>
      </c>
      <c r="B64" s="10">
        <v>256.09199999999998</v>
      </c>
      <c r="C64">
        <v>41</v>
      </c>
      <c r="D64">
        <f t="shared" si="0"/>
        <v>1.7902284687663923</v>
      </c>
      <c r="E64">
        <v>41</v>
      </c>
      <c r="F64">
        <v>41</v>
      </c>
      <c r="G64">
        <v>1.7902284690000001</v>
      </c>
      <c r="H64">
        <v>1.5789347337999999</v>
      </c>
      <c r="I64" t="s">
        <v>402</v>
      </c>
      <c r="AD64">
        <v>41</v>
      </c>
      <c r="AE64">
        <v>41</v>
      </c>
      <c r="AF64">
        <v>1.7902284690000001</v>
      </c>
      <c r="AG64">
        <v>1.6740149633000001</v>
      </c>
      <c r="AH64" t="s">
        <v>458</v>
      </c>
    </row>
    <row r="65" spans="1:34" x14ac:dyDescent="0.25">
      <c r="A65" s="12">
        <v>43617</v>
      </c>
      <c r="B65" s="10">
        <v>256.14299999999997</v>
      </c>
      <c r="C65">
        <v>42</v>
      </c>
      <c r="D65">
        <f t="shared" si="0"/>
        <v>1.6484846560762445</v>
      </c>
      <c r="E65">
        <v>42</v>
      </c>
      <c r="F65">
        <v>42</v>
      </c>
      <c r="G65">
        <v>1.6484846559999999</v>
      </c>
      <c r="H65">
        <v>1.6643527600000001</v>
      </c>
      <c r="I65" t="s">
        <v>368</v>
      </c>
      <c r="AD65">
        <v>42</v>
      </c>
      <c r="AE65">
        <v>42</v>
      </c>
      <c r="AF65">
        <v>1.6484846559999999</v>
      </c>
      <c r="AG65">
        <v>1.6021550085</v>
      </c>
      <c r="AH65" t="s">
        <v>459</v>
      </c>
    </row>
    <row r="66" spans="1:34" x14ac:dyDescent="0.25">
      <c r="A66" s="12">
        <v>43647</v>
      </c>
      <c r="B66" s="10">
        <v>256.57100000000003</v>
      </c>
      <c r="C66">
        <v>43</v>
      </c>
      <c r="D66">
        <f t="shared" si="0"/>
        <v>1.811464806393509</v>
      </c>
      <c r="E66">
        <v>43</v>
      </c>
      <c r="F66">
        <v>43</v>
      </c>
      <c r="G66">
        <v>1.811464806</v>
      </c>
      <c r="H66">
        <v>1.7497707862</v>
      </c>
      <c r="I66" t="s">
        <v>369</v>
      </c>
      <c r="AD66">
        <v>43</v>
      </c>
      <c r="AE66">
        <v>43</v>
      </c>
      <c r="AF66">
        <v>1.811464806</v>
      </c>
      <c r="AG66">
        <v>1.7878623906</v>
      </c>
      <c r="AH66" t="s">
        <v>460</v>
      </c>
    </row>
    <row r="67" spans="1:34" x14ac:dyDescent="0.25">
      <c r="A67" s="12">
        <v>43678</v>
      </c>
      <c r="B67" s="10">
        <v>256.55799999999999</v>
      </c>
      <c r="C67">
        <v>44</v>
      </c>
      <c r="D67">
        <f t="shared" si="0"/>
        <v>1.7497798894291428</v>
      </c>
      <c r="E67">
        <v>44</v>
      </c>
      <c r="F67">
        <v>44</v>
      </c>
      <c r="G67">
        <v>1.749779889</v>
      </c>
      <c r="H67">
        <v>1.8351888125</v>
      </c>
      <c r="I67" t="s">
        <v>461</v>
      </c>
      <c r="AD67">
        <v>44</v>
      </c>
      <c r="AE67">
        <v>44</v>
      </c>
      <c r="AF67">
        <v>1.749779889</v>
      </c>
      <c r="AG67">
        <v>1.8335015814</v>
      </c>
    </row>
    <row r="68" spans="1:34" x14ac:dyDescent="0.25">
      <c r="A68" s="12">
        <v>43709</v>
      </c>
      <c r="B68" s="10">
        <v>256.75900000000001</v>
      </c>
      <c r="C68">
        <v>45</v>
      </c>
      <c r="D68">
        <f t="shared" si="0"/>
        <v>1.7113045131695268</v>
      </c>
      <c r="E68">
        <v>45</v>
      </c>
      <c r="F68">
        <v>45</v>
      </c>
      <c r="G68">
        <v>1.711304513</v>
      </c>
      <c r="H68">
        <v>1.9206068386999999</v>
      </c>
      <c r="I68" t="s">
        <v>462</v>
      </c>
      <c r="AD68">
        <v>45</v>
      </c>
      <c r="AE68">
        <v>45</v>
      </c>
      <c r="AF68">
        <v>1.711304513</v>
      </c>
      <c r="AG68">
        <v>1.8791407723</v>
      </c>
    </row>
    <row r="69" spans="1:34" x14ac:dyDescent="0.25">
      <c r="A69" s="12">
        <v>43739</v>
      </c>
      <c r="B69" s="10">
        <v>257.346</v>
      </c>
      <c r="C69">
        <v>46</v>
      </c>
      <c r="D69">
        <f t="shared" si="0"/>
        <v>1.7640429444213823</v>
      </c>
      <c r="E69">
        <v>46</v>
      </c>
      <c r="F69">
        <v>46</v>
      </c>
      <c r="G69">
        <v>1.7640429440000001</v>
      </c>
      <c r="H69">
        <v>2.0060248649000001</v>
      </c>
      <c r="I69" t="s">
        <v>466</v>
      </c>
      <c r="AD69">
        <v>46</v>
      </c>
      <c r="AE69">
        <v>46</v>
      </c>
      <c r="AF69">
        <v>1.7640429440000001</v>
      </c>
      <c r="AG69">
        <v>1.9247799631</v>
      </c>
    </row>
    <row r="70" spans="1:34" x14ac:dyDescent="0.25">
      <c r="A70" s="12">
        <v>43770</v>
      </c>
      <c r="B70" s="10">
        <v>257.20800000000003</v>
      </c>
      <c r="C70">
        <v>47</v>
      </c>
      <c r="D70">
        <f t="shared" si="0"/>
        <v>2.0512779818916256</v>
      </c>
      <c r="E70">
        <v>47</v>
      </c>
      <c r="F70">
        <v>47</v>
      </c>
      <c r="G70">
        <v>2.0512779820000002</v>
      </c>
      <c r="H70">
        <v>2.0914428910999998</v>
      </c>
      <c r="I70" t="s">
        <v>463</v>
      </c>
      <c r="AD70">
        <v>47</v>
      </c>
      <c r="AE70">
        <v>47</v>
      </c>
      <c r="AF70">
        <v>2.0512779820000002</v>
      </c>
      <c r="AG70">
        <v>1.9704191539</v>
      </c>
    </row>
    <row r="71" spans="1:34" x14ac:dyDescent="0.25">
      <c r="A71" s="12">
        <v>43800</v>
      </c>
      <c r="B71" s="10">
        <v>256.97399999999999</v>
      </c>
      <c r="C71">
        <v>48</v>
      </c>
      <c r="D71">
        <f t="shared" si="0"/>
        <v>2.2851297401217137</v>
      </c>
      <c r="E71">
        <v>48</v>
      </c>
      <c r="F71">
        <v>48</v>
      </c>
      <c r="G71">
        <v>2.2851297399999999</v>
      </c>
      <c r="H71">
        <v>2.1768609174</v>
      </c>
      <c r="I71" t="s">
        <v>464</v>
      </c>
      <c r="AD71">
        <v>48</v>
      </c>
      <c r="AE71">
        <v>48</v>
      </c>
      <c r="AF71">
        <v>2.2851297399999999</v>
      </c>
      <c r="AG71">
        <v>2.0160583446999998</v>
      </c>
    </row>
    <row r="72" spans="1:34" x14ac:dyDescent="0.25">
      <c r="A72" s="12">
        <v>43831</v>
      </c>
      <c r="B72" s="10">
        <v>257.971</v>
      </c>
      <c r="C72">
        <v>49</v>
      </c>
      <c r="D72">
        <f t="shared" si="0"/>
        <v>2.4865719552504508</v>
      </c>
      <c r="E72">
        <v>49</v>
      </c>
      <c r="F72">
        <v>49</v>
      </c>
      <c r="G72">
        <v>2.4865719550000001</v>
      </c>
      <c r="H72">
        <v>2.2622789436000001</v>
      </c>
      <c r="AD72">
        <v>49</v>
      </c>
      <c r="AE72">
        <v>49</v>
      </c>
      <c r="AF72">
        <v>2.4865719550000001</v>
      </c>
      <c r="AG72">
        <v>2.0616975355</v>
      </c>
    </row>
    <row r="73" spans="1:34" x14ac:dyDescent="0.25">
      <c r="A73" s="12">
        <v>43862</v>
      </c>
      <c r="B73" s="10">
        <v>258.678</v>
      </c>
      <c r="C73">
        <v>50</v>
      </c>
      <c r="D73">
        <f t="shared" si="0"/>
        <v>2.3348735639459388</v>
      </c>
      <c r="E73">
        <v>50</v>
      </c>
      <c r="F73">
        <v>50</v>
      </c>
      <c r="G73">
        <v>2.334873564</v>
      </c>
      <c r="H73">
        <v>2.3476969697999999</v>
      </c>
      <c r="AD73">
        <v>50</v>
      </c>
      <c r="AE73">
        <v>50</v>
      </c>
      <c r="AF73">
        <v>2.334873564</v>
      </c>
      <c r="AG73">
        <v>2.1073367262999998</v>
      </c>
    </row>
    <row r="74" spans="1:34" x14ac:dyDescent="0.25">
      <c r="A74" s="12">
        <v>43891</v>
      </c>
      <c r="B74" s="10">
        <v>258.11500000000001</v>
      </c>
      <c r="C74">
        <v>51</v>
      </c>
      <c r="D74">
        <f t="shared" si="0"/>
        <v>1.539326991919816</v>
      </c>
      <c r="E74">
        <v>51</v>
      </c>
      <c r="F74">
        <v>51</v>
      </c>
      <c r="G74">
        <v>1.5393269919999999</v>
      </c>
      <c r="H74">
        <v>-0.61609132300000002</v>
      </c>
      <c r="J74" t="s">
        <v>405</v>
      </c>
      <c r="AD74">
        <v>51</v>
      </c>
      <c r="AE74">
        <v>51</v>
      </c>
      <c r="AF74">
        <v>1.5393269919999999</v>
      </c>
      <c r="AG74">
        <v>2.1529759172</v>
      </c>
    </row>
    <row r="75" spans="1:34" x14ac:dyDescent="0.25">
      <c r="A75" s="12">
        <v>43922</v>
      </c>
      <c r="B75" s="10">
        <v>256.38900000000001</v>
      </c>
      <c r="C75">
        <v>52</v>
      </c>
      <c r="D75">
        <f t="shared" si="0"/>
        <v>0.32909668633681666</v>
      </c>
      <c r="E75">
        <v>52</v>
      </c>
      <c r="F75">
        <v>52</v>
      </c>
      <c r="G75">
        <v>0.32909668600000003</v>
      </c>
      <c r="H75">
        <v>-0.2650655422</v>
      </c>
      <c r="J75" t="s">
        <v>407</v>
      </c>
      <c r="K75" t="s">
        <v>408</v>
      </c>
      <c r="L75" t="s">
        <v>409</v>
      </c>
      <c r="M75" t="s">
        <v>410</v>
      </c>
      <c r="AD75">
        <v>52</v>
      </c>
      <c r="AE75">
        <v>52</v>
      </c>
      <c r="AF75">
        <v>0.32909668600000003</v>
      </c>
      <c r="AG75">
        <v>0.30069542269999999</v>
      </c>
    </row>
    <row r="76" spans="1:34" x14ac:dyDescent="0.25">
      <c r="A76" s="12">
        <v>43952</v>
      </c>
      <c r="B76" s="10">
        <v>256.39400000000001</v>
      </c>
      <c r="C76">
        <v>53</v>
      </c>
      <c r="D76">
        <f t="shared" si="0"/>
        <v>0.1179263702107137</v>
      </c>
      <c r="E76">
        <v>53</v>
      </c>
      <c r="F76">
        <v>53</v>
      </c>
      <c r="G76">
        <v>0.11792637</v>
      </c>
      <c r="H76">
        <v>8.5960238600000002E-2</v>
      </c>
      <c r="J76" t="s">
        <v>411</v>
      </c>
      <c r="K76">
        <v>15</v>
      </c>
      <c r="L76">
        <v>499.93314692820002</v>
      </c>
      <c r="M76">
        <v>33.328876461900002</v>
      </c>
      <c r="AD76">
        <v>53</v>
      </c>
      <c r="AE76">
        <v>53</v>
      </c>
      <c r="AF76">
        <v>0.11792637</v>
      </c>
      <c r="AG76">
        <v>0.46078357440000001</v>
      </c>
    </row>
    <row r="77" spans="1:34" x14ac:dyDescent="0.25">
      <c r="A77" s="12">
        <v>43983</v>
      </c>
      <c r="B77" s="10">
        <v>257.79700000000003</v>
      </c>
      <c r="C77">
        <v>54</v>
      </c>
      <c r="D77">
        <f t="shared" si="0"/>
        <v>0.64573304755548788</v>
      </c>
      <c r="E77">
        <v>54</v>
      </c>
      <c r="F77">
        <v>54</v>
      </c>
      <c r="G77">
        <v>0.64573304799999998</v>
      </c>
      <c r="H77">
        <v>0.43698601939999998</v>
      </c>
      <c r="J77" t="s">
        <v>412</v>
      </c>
      <c r="K77">
        <v>73</v>
      </c>
      <c r="L77">
        <v>18.742337256799999</v>
      </c>
      <c r="M77">
        <v>0.25674434600000001</v>
      </c>
      <c r="AD77">
        <v>54</v>
      </c>
      <c r="AE77">
        <v>54</v>
      </c>
      <c r="AF77">
        <v>0.64573304799999998</v>
      </c>
      <c r="AG77">
        <v>0.62087172619999997</v>
      </c>
    </row>
    <row r="78" spans="1:34" x14ac:dyDescent="0.25">
      <c r="A78" s="12">
        <v>44013</v>
      </c>
      <c r="B78" s="10">
        <v>259.101</v>
      </c>
      <c r="C78">
        <v>55</v>
      </c>
      <c r="D78">
        <f t="shared" si="0"/>
        <v>0.98608182530370636</v>
      </c>
      <c r="E78">
        <v>55</v>
      </c>
      <c r="F78">
        <v>55</v>
      </c>
      <c r="G78">
        <v>0.98608182499999997</v>
      </c>
      <c r="H78">
        <v>0.78801180029999995</v>
      </c>
      <c r="J78" t="s">
        <v>413</v>
      </c>
      <c r="K78">
        <v>88</v>
      </c>
      <c r="L78">
        <v>518.6754841851</v>
      </c>
      <c r="AD78">
        <v>55</v>
      </c>
      <c r="AE78">
        <v>55</v>
      </c>
      <c r="AF78">
        <v>0.98608182499999997</v>
      </c>
      <c r="AG78">
        <v>0.78095987789999999</v>
      </c>
    </row>
    <row r="79" spans="1:34" x14ac:dyDescent="0.25">
      <c r="A79" s="12">
        <v>44044</v>
      </c>
      <c r="B79" s="10">
        <v>259.91800000000001</v>
      </c>
      <c r="C79">
        <v>56</v>
      </c>
      <c r="D79">
        <f t="shared" si="0"/>
        <v>1.3096453823307064</v>
      </c>
      <c r="E79">
        <v>56</v>
      </c>
      <c r="F79">
        <v>56</v>
      </c>
      <c r="G79">
        <v>1.309645382</v>
      </c>
      <c r="H79">
        <v>1.1390375811</v>
      </c>
      <c r="J79" t="s">
        <v>465</v>
      </c>
      <c r="AD79">
        <v>56</v>
      </c>
      <c r="AE79">
        <v>56</v>
      </c>
      <c r="AF79">
        <v>1.309645382</v>
      </c>
      <c r="AG79">
        <v>0.9410480296</v>
      </c>
    </row>
    <row r="80" spans="1:34" x14ac:dyDescent="0.25">
      <c r="A80" s="12">
        <v>44075</v>
      </c>
      <c r="B80" s="10">
        <v>260.27999999999997</v>
      </c>
      <c r="C80">
        <v>57</v>
      </c>
      <c r="D80">
        <f t="shared" si="0"/>
        <v>1.3713248610564608</v>
      </c>
      <c r="E80">
        <v>57</v>
      </c>
      <c r="F80">
        <v>57</v>
      </c>
      <c r="G80">
        <v>1.371324861</v>
      </c>
      <c r="H80">
        <v>1.4900633619000001</v>
      </c>
      <c r="AD80">
        <v>57</v>
      </c>
      <c r="AE80">
        <v>57</v>
      </c>
      <c r="AF80">
        <v>1.371324861</v>
      </c>
      <c r="AG80">
        <v>1.1011361814</v>
      </c>
    </row>
    <row r="81" spans="1:33" x14ac:dyDescent="0.25">
      <c r="A81" s="12">
        <v>44105</v>
      </c>
      <c r="B81" s="10">
        <v>260.38799999999998</v>
      </c>
      <c r="C81">
        <v>58</v>
      </c>
      <c r="D81">
        <f t="shared" si="0"/>
        <v>1.1820661677274849</v>
      </c>
      <c r="E81">
        <v>58</v>
      </c>
      <c r="F81">
        <v>58</v>
      </c>
      <c r="G81">
        <v>1.182066168</v>
      </c>
      <c r="H81">
        <v>1.8410891427</v>
      </c>
      <c r="J81">
        <f>1-(L77/L78)</f>
        <v>0.96386500263021602</v>
      </c>
      <c r="AD81">
        <v>58</v>
      </c>
      <c r="AE81">
        <v>58</v>
      </c>
      <c r="AF81">
        <v>1.182066168</v>
      </c>
      <c r="AG81">
        <v>1.2612243330999999</v>
      </c>
    </row>
    <row r="82" spans="1:33" x14ac:dyDescent="0.25">
      <c r="A82" s="12">
        <v>44136</v>
      </c>
      <c r="B82" s="10">
        <v>260.22899999999998</v>
      </c>
      <c r="C82">
        <v>59</v>
      </c>
      <c r="D82">
        <f t="shared" si="0"/>
        <v>1.1745357842679691</v>
      </c>
      <c r="E82">
        <v>59</v>
      </c>
      <c r="F82">
        <v>59</v>
      </c>
      <c r="G82">
        <v>1.1745357839999999</v>
      </c>
      <c r="H82">
        <v>2.1921149235000001</v>
      </c>
      <c r="AD82">
        <v>59</v>
      </c>
      <c r="AE82">
        <v>59</v>
      </c>
      <c r="AF82">
        <v>1.1745357839999999</v>
      </c>
      <c r="AG82">
        <v>1.4213124849000001</v>
      </c>
    </row>
    <row r="83" spans="1:33" x14ac:dyDescent="0.25">
      <c r="A83" s="12">
        <v>44166</v>
      </c>
      <c r="B83" s="10">
        <v>260.47399999999999</v>
      </c>
      <c r="C83">
        <v>60</v>
      </c>
      <c r="D83">
        <f t="shared" si="0"/>
        <v>1.3620054947193101</v>
      </c>
      <c r="E83">
        <v>60</v>
      </c>
      <c r="F83">
        <v>60</v>
      </c>
      <c r="G83">
        <v>1.362005495</v>
      </c>
      <c r="H83">
        <v>2.5431407042999998</v>
      </c>
      <c r="AD83">
        <v>60</v>
      </c>
      <c r="AE83">
        <v>60</v>
      </c>
      <c r="AF83">
        <v>1.362005495</v>
      </c>
      <c r="AG83">
        <v>1.5814006366</v>
      </c>
    </row>
    <row r="84" spans="1:33" x14ac:dyDescent="0.25">
      <c r="A84" s="12">
        <v>44197</v>
      </c>
      <c r="B84" s="10">
        <v>261.58199999999999</v>
      </c>
      <c r="C84">
        <v>61</v>
      </c>
      <c r="D84">
        <f t="shared" si="0"/>
        <v>1.399769741560094</v>
      </c>
      <c r="E84">
        <v>61</v>
      </c>
      <c r="F84">
        <v>61</v>
      </c>
      <c r="G84">
        <v>1.3997697419999999</v>
      </c>
      <c r="H84">
        <v>2.8941664852</v>
      </c>
      <c r="AD84">
        <v>61</v>
      </c>
      <c r="AE84">
        <v>61</v>
      </c>
      <c r="AF84">
        <v>1.3997697419999999</v>
      </c>
      <c r="AG84">
        <v>1.7414887883000001</v>
      </c>
    </row>
    <row r="85" spans="1:33" x14ac:dyDescent="0.25">
      <c r="A85" s="12">
        <v>44228</v>
      </c>
      <c r="B85" s="10">
        <v>263.01400000000001</v>
      </c>
      <c r="C85">
        <v>62</v>
      </c>
      <c r="D85">
        <f t="shared" si="0"/>
        <v>1.6762152173745015</v>
      </c>
      <c r="E85">
        <v>62</v>
      </c>
      <c r="F85">
        <v>62</v>
      </c>
      <c r="G85">
        <v>1.676215217</v>
      </c>
      <c r="H85">
        <v>3.2451922660000001</v>
      </c>
      <c r="AD85">
        <v>62</v>
      </c>
      <c r="AE85">
        <v>62</v>
      </c>
      <c r="AF85">
        <v>1.676215217</v>
      </c>
      <c r="AG85">
        <v>1.9015769401</v>
      </c>
    </row>
    <row r="86" spans="1:33" x14ac:dyDescent="0.25">
      <c r="A86" s="12">
        <v>44256</v>
      </c>
      <c r="B86" s="10">
        <v>264.87700000000001</v>
      </c>
      <c r="C86">
        <v>63</v>
      </c>
      <c r="D86">
        <f t="shared" si="0"/>
        <v>2.6197625089591847</v>
      </c>
      <c r="E86">
        <v>63</v>
      </c>
      <c r="F86">
        <v>63</v>
      </c>
      <c r="G86">
        <v>2.6197625090000001</v>
      </c>
      <c r="H86">
        <v>3.5962180467999998</v>
      </c>
      <c r="AD86">
        <v>63</v>
      </c>
      <c r="AE86">
        <v>63</v>
      </c>
      <c r="AF86">
        <v>2.6197625090000001</v>
      </c>
      <c r="AG86">
        <v>2.0616650918000001</v>
      </c>
    </row>
    <row r="87" spans="1:33" x14ac:dyDescent="0.25">
      <c r="A87" s="12">
        <v>44287</v>
      </c>
      <c r="B87" s="10">
        <v>267.05399999999997</v>
      </c>
      <c r="C87">
        <v>64</v>
      </c>
      <c r="D87">
        <f t="shared" si="0"/>
        <v>4.159694838702114</v>
      </c>
      <c r="E87">
        <v>64</v>
      </c>
      <c r="F87">
        <v>64</v>
      </c>
      <c r="G87">
        <v>4.1596948390000001</v>
      </c>
      <c r="H87">
        <v>3.9472438275999999</v>
      </c>
      <c r="AD87">
        <v>64</v>
      </c>
      <c r="AE87">
        <v>64</v>
      </c>
      <c r="AF87">
        <v>4.1596948390000001</v>
      </c>
      <c r="AG87">
        <v>4.3008498952999998</v>
      </c>
    </row>
    <row r="88" spans="1:33" x14ac:dyDescent="0.25">
      <c r="A88" s="12">
        <v>44317</v>
      </c>
      <c r="B88" s="10">
        <v>269.19499999999999</v>
      </c>
      <c r="C88">
        <v>65</v>
      </c>
      <c r="D88">
        <f t="shared" si="0"/>
        <v>4.9927065375944784</v>
      </c>
      <c r="E88">
        <v>65</v>
      </c>
      <c r="F88">
        <v>65</v>
      </c>
      <c r="G88">
        <v>4.9927065380000002</v>
      </c>
      <c r="H88">
        <v>4.2982696084000001</v>
      </c>
      <c r="AD88">
        <v>65</v>
      </c>
      <c r="AE88">
        <v>65</v>
      </c>
      <c r="AF88">
        <v>4.9927065380000002</v>
      </c>
      <c r="AG88">
        <v>4.6427428989999999</v>
      </c>
    </row>
    <row r="89" spans="1:33" x14ac:dyDescent="0.25">
      <c r="A89" s="12">
        <v>44348</v>
      </c>
      <c r="B89" s="10">
        <v>271.69600000000003</v>
      </c>
      <c r="C89">
        <v>66</v>
      </c>
      <c r="D89">
        <f t="shared" ref="D89:D112" si="1">100*(B89-B77)/B77</f>
        <v>5.3914514133213345</v>
      </c>
      <c r="E89">
        <v>66</v>
      </c>
      <c r="F89">
        <v>66</v>
      </c>
      <c r="G89">
        <v>5.3914514130000004</v>
      </c>
      <c r="H89">
        <v>4.6492953891999997</v>
      </c>
      <c r="AD89">
        <v>66</v>
      </c>
      <c r="AE89">
        <v>66</v>
      </c>
      <c r="AF89">
        <v>5.3914514130000004</v>
      </c>
      <c r="AG89">
        <v>4.9846359027</v>
      </c>
    </row>
    <row r="90" spans="1:33" x14ac:dyDescent="0.25">
      <c r="A90" s="12">
        <v>44378</v>
      </c>
      <c r="B90" s="10">
        <v>273.00299999999999</v>
      </c>
      <c r="C90">
        <v>67</v>
      </c>
      <c r="D90">
        <f t="shared" si="1"/>
        <v>5.3654752393854084</v>
      </c>
      <c r="E90">
        <v>67</v>
      </c>
      <c r="F90">
        <v>67</v>
      </c>
      <c r="G90">
        <v>5.3654752390000002</v>
      </c>
      <c r="H90">
        <v>5.0003211700000003</v>
      </c>
      <c r="AD90">
        <v>67</v>
      </c>
      <c r="AE90">
        <v>67</v>
      </c>
      <c r="AF90">
        <v>5.3654752390000002</v>
      </c>
      <c r="AG90">
        <v>5.3265289064000001</v>
      </c>
    </row>
    <row r="91" spans="1:33" x14ac:dyDescent="0.25">
      <c r="A91" s="12">
        <v>44409</v>
      </c>
      <c r="B91" s="10">
        <v>273.56700000000001</v>
      </c>
      <c r="C91">
        <v>68</v>
      </c>
      <c r="D91">
        <f t="shared" si="1"/>
        <v>5.2512715548749993</v>
      </c>
      <c r="E91">
        <v>68</v>
      </c>
      <c r="F91">
        <v>68</v>
      </c>
      <c r="G91">
        <v>5.2512715549999998</v>
      </c>
      <c r="H91">
        <v>5.3513469509</v>
      </c>
      <c r="AD91">
        <v>68</v>
      </c>
      <c r="AE91">
        <v>68</v>
      </c>
      <c r="AF91">
        <v>5.2512715549999998</v>
      </c>
      <c r="AG91">
        <v>5.6684219101000002</v>
      </c>
    </row>
    <row r="92" spans="1:33" x14ac:dyDescent="0.25">
      <c r="A92" s="12">
        <v>44440</v>
      </c>
      <c r="B92" s="10">
        <v>274.31</v>
      </c>
      <c r="C92">
        <v>69</v>
      </c>
      <c r="D92">
        <f t="shared" si="1"/>
        <v>5.3903488550791572</v>
      </c>
      <c r="E92">
        <v>69</v>
      </c>
      <c r="F92">
        <v>69</v>
      </c>
      <c r="G92">
        <v>5.3903488550000001</v>
      </c>
      <c r="H92">
        <v>5.7023727316999997</v>
      </c>
      <c r="AD92">
        <v>69</v>
      </c>
      <c r="AE92">
        <v>69</v>
      </c>
      <c r="AF92">
        <v>5.3903488550000001</v>
      </c>
      <c r="AG92">
        <v>6.0103149138000003</v>
      </c>
    </row>
    <row r="93" spans="1:33" x14ac:dyDescent="0.25">
      <c r="A93" s="12">
        <v>44470</v>
      </c>
      <c r="B93" s="10">
        <v>276.589</v>
      </c>
      <c r="C93">
        <v>70</v>
      </c>
      <c r="D93">
        <f t="shared" si="1"/>
        <v>6.221868903328887</v>
      </c>
      <c r="E93">
        <v>70</v>
      </c>
      <c r="F93">
        <v>70</v>
      </c>
      <c r="G93">
        <v>6.2218689029999998</v>
      </c>
      <c r="H93">
        <v>6.0533985125000003</v>
      </c>
      <c r="AD93">
        <v>70</v>
      </c>
      <c r="AE93">
        <v>70</v>
      </c>
      <c r="AF93">
        <v>6.2218689029999998</v>
      </c>
      <c r="AG93">
        <v>6.3522079176000004</v>
      </c>
    </row>
    <row r="94" spans="1:33" x14ac:dyDescent="0.25">
      <c r="A94" s="12">
        <v>44501</v>
      </c>
      <c r="B94" s="10">
        <v>277.94799999999998</v>
      </c>
      <c r="C94">
        <v>71</v>
      </c>
      <c r="D94">
        <f t="shared" si="1"/>
        <v>6.8090028398064764</v>
      </c>
      <c r="E94">
        <v>71</v>
      </c>
      <c r="F94">
        <v>71</v>
      </c>
      <c r="G94">
        <v>6.8090028399999998</v>
      </c>
      <c r="H94">
        <v>6.4044242933</v>
      </c>
      <c r="AD94">
        <v>71</v>
      </c>
      <c r="AE94">
        <v>71</v>
      </c>
      <c r="AF94">
        <v>6.8090028399999998</v>
      </c>
      <c r="AG94">
        <v>6.6941009212999996</v>
      </c>
    </row>
    <row r="95" spans="1:33" x14ac:dyDescent="0.25">
      <c r="A95" s="12">
        <v>44531</v>
      </c>
      <c r="B95" s="10">
        <v>278.80200000000002</v>
      </c>
      <c r="C95">
        <v>72</v>
      </c>
      <c r="D95">
        <f t="shared" si="1"/>
        <v>7.0364028655451341</v>
      </c>
      <c r="E95">
        <v>72</v>
      </c>
      <c r="F95">
        <v>72</v>
      </c>
      <c r="G95">
        <v>7.0364028660000004</v>
      </c>
      <c r="H95">
        <v>6.7554500740999996</v>
      </c>
      <c r="AD95">
        <v>72</v>
      </c>
      <c r="AE95">
        <v>72</v>
      </c>
      <c r="AF95">
        <v>7.0364028660000004</v>
      </c>
      <c r="AG95">
        <v>7.0359939249999996</v>
      </c>
    </row>
    <row r="96" spans="1:33" x14ac:dyDescent="0.25">
      <c r="A96" s="12">
        <v>44562</v>
      </c>
      <c r="B96" s="10">
        <v>281.14800000000002</v>
      </c>
      <c r="C96">
        <v>73</v>
      </c>
      <c r="D96">
        <f t="shared" si="1"/>
        <v>7.4798724682891145</v>
      </c>
      <c r="E96">
        <v>73</v>
      </c>
      <c r="F96">
        <v>73</v>
      </c>
      <c r="G96">
        <v>7.4798724679999999</v>
      </c>
      <c r="H96">
        <v>7.1064758549000002</v>
      </c>
      <c r="AD96">
        <v>73</v>
      </c>
      <c r="AE96">
        <v>73</v>
      </c>
      <c r="AF96">
        <v>7.4798724679999999</v>
      </c>
      <c r="AG96">
        <v>7.3778869286999997</v>
      </c>
    </row>
    <row r="97" spans="1:33" x14ac:dyDescent="0.25">
      <c r="A97" s="12">
        <v>44593</v>
      </c>
      <c r="B97" s="10">
        <v>283.71600000000001</v>
      </c>
      <c r="C97">
        <v>74</v>
      </c>
      <c r="D97">
        <f t="shared" si="1"/>
        <v>7.8710638977392833</v>
      </c>
      <c r="E97">
        <v>74</v>
      </c>
      <c r="F97">
        <v>74</v>
      </c>
      <c r="G97">
        <v>7.8710638980000001</v>
      </c>
      <c r="H97">
        <v>7.4575016357999999</v>
      </c>
      <c r="AD97">
        <v>74</v>
      </c>
      <c r="AE97">
        <v>74</v>
      </c>
      <c r="AF97">
        <v>7.8710638980000001</v>
      </c>
      <c r="AG97">
        <v>7.7197799323999998</v>
      </c>
    </row>
    <row r="98" spans="1:33" x14ac:dyDescent="0.25">
      <c r="A98" s="12">
        <v>44621</v>
      </c>
      <c r="B98" s="10">
        <v>287.50400000000002</v>
      </c>
      <c r="C98">
        <v>75</v>
      </c>
      <c r="D98">
        <f t="shared" si="1"/>
        <v>8.542455554842439</v>
      </c>
      <c r="E98">
        <v>75</v>
      </c>
      <c r="F98">
        <v>75</v>
      </c>
      <c r="G98">
        <v>8.5424555550000001</v>
      </c>
      <c r="H98">
        <v>7.8085274165999996</v>
      </c>
      <c r="AD98">
        <v>75</v>
      </c>
      <c r="AE98">
        <v>75</v>
      </c>
      <c r="AF98">
        <v>8.5424555550000001</v>
      </c>
      <c r="AG98">
        <v>8.0616729361000008</v>
      </c>
    </row>
    <row r="99" spans="1:33" x14ac:dyDescent="0.25">
      <c r="A99" s="12">
        <v>44652</v>
      </c>
      <c r="B99" s="10">
        <v>289.10899999999998</v>
      </c>
      <c r="C99">
        <v>76</v>
      </c>
      <c r="D99">
        <f t="shared" si="1"/>
        <v>8.2586293408823721</v>
      </c>
      <c r="E99">
        <v>76</v>
      </c>
      <c r="F99">
        <v>76</v>
      </c>
      <c r="G99">
        <v>8.2586293410000007</v>
      </c>
      <c r="H99">
        <v>8.1595531973999993</v>
      </c>
      <c r="AD99">
        <v>76</v>
      </c>
      <c r="AE99">
        <v>76</v>
      </c>
      <c r="AF99">
        <v>8.2586293410000007</v>
      </c>
      <c r="AG99">
        <v>8.4035659398</v>
      </c>
    </row>
    <row r="100" spans="1:33" x14ac:dyDescent="0.25">
      <c r="A100" s="12">
        <v>44682</v>
      </c>
      <c r="B100" s="10">
        <v>292.29599999999999</v>
      </c>
      <c r="C100">
        <v>77</v>
      </c>
      <c r="D100">
        <f t="shared" si="1"/>
        <v>8.5815115436765161</v>
      </c>
      <c r="E100">
        <v>77</v>
      </c>
      <c r="F100">
        <v>77</v>
      </c>
      <c r="G100">
        <v>8.5815115439999996</v>
      </c>
      <c r="H100">
        <v>8.5105789781999999</v>
      </c>
      <c r="AD100">
        <v>77</v>
      </c>
      <c r="AE100">
        <v>77</v>
      </c>
      <c r="AF100">
        <v>8.5815115439999996</v>
      </c>
      <c r="AG100">
        <v>8.7454589435999992</v>
      </c>
    </row>
    <row r="101" spans="1:33" x14ac:dyDescent="0.25">
      <c r="A101" s="12">
        <v>44713</v>
      </c>
      <c r="B101" s="10">
        <v>296.31099999999998</v>
      </c>
      <c r="C101">
        <v>78</v>
      </c>
      <c r="D101">
        <f t="shared" si="1"/>
        <v>9.0597579647841524</v>
      </c>
      <c r="E101">
        <v>78</v>
      </c>
      <c r="F101">
        <v>78</v>
      </c>
      <c r="G101">
        <v>9.0597579649999993</v>
      </c>
      <c r="H101">
        <v>8.8616047590000004</v>
      </c>
      <c r="AD101">
        <v>78</v>
      </c>
      <c r="AE101">
        <v>78</v>
      </c>
      <c r="AF101">
        <v>9.0597579649999993</v>
      </c>
      <c r="AG101">
        <v>9.0873519473000002</v>
      </c>
    </row>
    <row r="102" spans="1:33" x14ac:dyDescent="0.25">
      <c r="A102" s="12">
        <v>44743</v>
      </c>
      <c r="B102" s="10">
        <v>296.27600000000001</v>
      </c>
      <c r="C102">
        <v>79</v>
      </c>
      <c r="D102">
        <f t="shared" si="1"/>
        <v>8.5248147456255161</v>
      </c>
      <c r="E102">
        <v>79</v>
      </c>
      <c r="F102">
        <v>79</v>
      </c>
      <c r="G102">
        <v>8.5248147460000006</v>
      </c>
      <c r="H102">
        <v>9.2126305397999992</v>
      </c>
      <c r="AD102">
        <v>79</v>
      </c>
      <c r="AE102">
        <v>79</v>
      </c>
      <c r="AF102">
        <v>8.5248147460000006</v>
      </c>
      <c r="AG102">
        <v>8.8591541390999993</v>
      </c>
    </row>
    <row r="103" spans="1:33" x14ac:dyDescent="0.25">
      <c r="A103" s="12">
        <v>44774</v>
      </c>
      <c r="B103" s="10">
        <v>296.17099999999999</v>
      </c>
      <c r="C103">
        <v>80</v>
      </c>
      <c r="D103">
        <f t="shared" si="1"/>
        <v>8.2626925031162344</v>
      </c>
      <c r="E103">
        <v>80</v>
      </c>
      <c r="F103">
        <v>80</v>
      </c>
      <c r="G103">
        <v>8.2626925030000002</v>
      </c>
      <c r="H103">
        <v>8.5430225628999992</v>
      </c>
      <c r="AD103">
        <v>80</v>
      </c>
      <c r="AE103">
        <v>80</v>
      </c>
      <c r="AF103">
        <v>8.2626925030000002</v>
      </c>
      <c r="AG103">
        <v>8.4092868056000007</v>
      </c>
    </row>
    <row r="104" spans="1:33" x14ac:dyDescent="0.25">
      <c r="A104" s="12">
        <v>44805</v>
      </c>
      <c r="B104" s="10">
        <v>296.80799999999999</v>
      </c>
      <c r="C104">
        <v>81</v>
      </c>
      <c r="D104">
        <f t="shared" si="1"/>
        <v>8.2016696438336165</v>
      </c>
      <c r="E104">
        <v>81</v>
      </c>
      <c r="F104">
        <v>81</v>
      </c>
      <c r="G104">
        <v>8.2016696440000008</v>
      </c>
      <c r="H104">
        <v>8.0708659365000006</v>
      </c>
      <c r="AD104">
        <v>81</v>
      </c>
      <c r="AE104">
        <v>81</v>
      </c>
      <c r="AF104">
        <v>8.2016696440000008</v>
      </c>
      <c r="AG104">
        <v>7.9594194720999996</v>
      </c>
    </row>
    <row r="105" spans="1:33" x14ac:dyDescent="0.25">
      <c r="A105" s="12">
        <v>44835</v>
      </c>
      <c r="B105" s="10">
        <v>298.012</v>
      </c>
      <c r="C105">
        <v>82</v>
      </c>
      <c r="D105">
        <f t="shared" si="1"/>
        <v>7.7454273308049135</v>
      </c>
      <c r="E105">
        <v>82</v>
      </c>
      <c r="F105">
        <v>82</v>
      </c>
      <c r="G105">
        <v>7.7454273310000001</v>
      </c>
      <c r="H105">
        <v>7.5987093102000003</v>
      </c>
      <c r="AD105">
        <v>82</v>
      </c>
      <c r="AE105">
        <v>82</v>
      </c>
      <c r="AF105">
        <v>7.7454273310000001</v>
      </c>
      <c r="AG105">
        <v>7.5095521387000002</v>
      </c>
    </row>
    <row r="106" spans="1:33" x14ac:dyDescent="0.25">
      <c r="A106" s="12">
        <v>44866</v>
      </c>
      <c r="B106" s="10">
        <v>297.71100000000001</v>
      </c>
      <c r="C106">
        <v>83</v>
      </c>
      <c r="D106">
        <f t="shared" si="1"/>
        <v>7.110322794191732</v>
      </c>
      <c r="E106">
        <v>83</v>
      </c>
      <c r="F106">
        <v>83</v>
      </c>
      <c r="G106">
        <v>7.110322794</v>
      </c>
      <c r="H106">
        <v>7.1265526838</v>
      </c>
      <c r="AD106">
        <v>83</v>
      </c>
      <c r="AE106">
        <v>83</v>
      </c>
      <c r="AF106">
        <v>7.110322794</v>
      </c>
      <c r="AG106">
        <v>7.0596848051999999</v>
      </c>
    </row>
    <row r="107" spans="1:33" x14ac:dyDescent="0.25">
      <c r="A107" s="12">
        <v>44896</v>
      </c>
      <c r="B107" s="10">
        <v>296.79700000000003</v>
      </c>
      <c r="C107">
        <v>84</v>
      </c>
      <c r="D107">
        <f t="shared" si="1"/>
        <v>6.4544013314108231</v>
      </c>
      <c r="E107">
        <v>84</v>
      </c>
      <c r="F107">
        <v>84</v>
      </c>
      <c r="G107">
        <v>6.4544013309999997</v>
      </c>
      <c r="H107">
        <v>6.6543960574999996</v>
      </c>
      <c r="AD107">
        <v>84</v>
      </c>
      <c r="AE107">
        <v>84</v>
      </c>
      <c r="AF107">
        <v>6.4544013309999997</v>
      </c>
      <c r="AG107">
        <v>6.6098174716999996</v>
      </c>
    </row>
    <row r="108" spans="1:33" x14ac:dyDescent="0.25">
      <c r="A108" s="12">
        <v>44927</v>
      </c>
      <c r="B108" s="10">
        <v>299.17</v>
      </c>
      <c r="C108">
        <v>85</v>
      </c>
      <c r="D108">
        <f t="shared" si="1"/>
        <v>6.4101469688562576</v>
      </c>
      <c r="E108">
        <v>85</v>
      </c>
      <c r="F108">
        <v>85</v>
      </c>
      <c r="G108">
        <v>6.4101469690000004</v>
      </c>
      <c r="H108">
        <v>6.1822394311000002</v>
      </c>
      <c r="AD108">
        <v>85</v>
      </c>
      <c r="AE108">
        <v>85</v>
      </c>
      <c r="AF108">
        <v>6.4101469690000004</v>
      </c>
      <c r="AG108">
        <v>6.1599501383000002</v>
      </c>
    </row>
    <row r="109" spans="1:33" x14ac:dyDescent="0.25">
      <c r="A109" s="12">
        <v>44958</v>
      </c>
      <c r="B109" s="10">
        <v>300.83999999999997</v>
      </c>
      <c r="C109">
        <v>86</v>
      </c>
      <c r="D109">
        <f t="shared" si="1"/>
        <v>6.0356130778665875</v>
      </c>
      <c r="E109">
        <v>86</v>
      </c>
      <c r="F109">
        <v>86</v>
      </c>
      <c r="G109">
        <v>6.0356130779999999</v>
      </c>
      <c r="H109">
        <v>5.7100828047999999</v>
      </c>
      <c r="AD109">
        <v>86</v>
      </c>
      <c r="AE109">
        <v>86</v>
      </c>
      <c r="AF109">
        <v>6.0356130779999999</v>
      </c>
      <c r="AG109">
        <v>5.7100828047999999</v>
      </c>
    </row>
    <row r="110" spans="1:33" x14ac:dyDescent="0.25">
      <c r="A110" s="12">
        <v>44986</v>
      </c>
      <c r="B110" s="10">
        <v>301.83600000000001</v>
      </c>
      <c r="C110">
        <v>87</v>
      </c>
      <c r="D110">
        <f t="shared" si="1"/>
        <v>4.9849741220991683</v>
      </c>
      <c r="E110">
        <v>87</v>
      </c>
      <c r="F110">
        <v>87</v>
      </c>
      <c r="G110">
        <v>4.9849741219999997</v>
      </c>
      <c r="H110">
        <v>5.2379261784000004</v>
      </c>
      <c r="AD110">
        <v>87</v>
      </c>
      <c r="AE110">
        <v>87</v>
      </c>
      <c r="AF110">
        <v>4.9849741219999997</v>
      </c>
      <c r="AG110">
        <v>5.2602154712999996</v>
      </c>
    </row>
    <row r="111" spans="1:33" x14ac:dyDescent="0.25">
      <c r="A111" s="12">
        <v>45017</v>
      </c>
      <c r="B111" s="10">
        <v>303.363</v>
      </c>
      <c r="C111">
        <v>88</v>
      </c>
      <c r="D111">
        <f t="shared" si="1"/>
        <v>4.9303203981889254</v>
      </c>
      <c r="E111">
        <v>88</v>
      </c>
      <c r="F111">
        <v>88</v>
      </c>
      <c r="G111">
        <v>4.9303203980000001</v>
      </c>
      <c r="H111">
        <v>4.7657695521000001</v>
      </c>
      <c r="AD111">
        <v>88</v>
      </c>
      <c r="AE111">
        <v>88</v>
      </c>
      <c r="AF111">
        <v>4.9303203980000001</v>
      </c>
      <c r="AG111">
        <v>4.8103481378000001</v>
      </c>
    </row>
    <row r="112" spans="1:33" x14ac:dyDescent="0.25">
      <c r="A112" s="12">
        <v>45047</v>
      </c>
      <c r="B112" s="10">
        <v>304.12700000000001</v>
      </c>
      <c r="C112">
        <v>89</v>
      </c>
      <c r="D112">
        <f t="shared" si="1"/>
        <v>4.0476092727919699</v>
      </c>
      <c r="E112">
        <v>89</v>
      </c>
      <c r="F112">
        <v>89</v>
      </c>
      <c r="G112">
        <v>4.047609273</v>
      </c>
      <c r="H112">
        <v>4.2936129256999997</v>
      </c>
      <c r="AD112">
        <v>89</v>
      </c>
      <c r="AE112">
        <v>89</v>
      </c>
      <c r="AF112">
        <v>4.047609273</v>
      </c>
      <c r="AG112">
        <v>4.3604808043999999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38C1-511F-477C-ADDE-AC1982FFDAF9}">
  <dimension ref="A2:M89"/>
  <sheetViews>
    <sheetView topLeftCell="A2" zoomScale="82" zoomScaleNormal="82" workbookViewId="0">
      <selection activeCell="S5" sqref="S5"/>
    </sheetView>
  </sheetViews>
  <sheetFormatPr defaultRowHeight="13.2" x14ac:dyDescent="0.25"/>
  <cols>
    <col min="1" max="1" width="11" bestFit="1" customWidth="1"/>
    <col min="3" max="3" width="3.5546875" bestFit="1" customWidth="1"/>
    <col min="5" max="6" width="3.5546875" bestFit="1" customWidth="1"/>
  </cols>
  <sheetData>
    <row r="2" spans="1:9" ht="13.8" x14ac:dyDescent="0.25">
      <c r="A2" s="1">
        <v>42370</v>
      </c>
      <c r="B2" s="2">
        <v>236.916</v>
      </c>
      <c r="C2">
        <v>1</v>
      </c>
      <c r="D2">
        <v>1.3730868138309948</v>
      </c>
      <c r="E2">
        <v>1</v>
      </c>
      <c r="F2">
        <v>1</v>
      </c>
      <c r="G2">
        <v>1.3730868140000001</v>
      </c>
      <c r="H2">
        <v>1.1509081140999999</v>
      </c>
      <c r="I2" t="s">
        <v>313</v>
      </c>
    </row>
    <row r="3" spans="1:9" x14ac:dyDescent="0.25">
      <c r="A3" s="1">
        <v>42401</v>
      </c>
      <c r="B3" s="2">
        <v>237.11099999999999</v>
      </c>
      <c r="C3">
        <v>2</v>
      </c>
      <c r="D3">
        <v>1.0177997801654646</v>
      </c>
      <c r="E3">
        <v>2</v>
      </c>
      <c r="F3">
        <v>2</v>
      </c>
      <c r="G3">
        <v>1.01779978</v>
      </c>
      <c r="H3">
        <v>1.1176199263</v>
      </c>
      <c r="I3" t="s">
        <v>415</v>
      </c>
    </row>
    <row r="4" spans="1:9" x14ac:dyDescent="0.25">
      <c r="A4" s="1">
        <v>42430</v>
      </c>
      <c r="B4" s="2">
        <v>238.13200000000001</v>
      </c>
      <c r="C4">
        <v>3</v>
      </c>
      <c r="D4">
        <v>0.85253622114273109</v>
      </c>
      <c r="E4">
        <v>3</v>
      </c>
      <c r="F4">
        <v>3</v>
      </c>
      <c r="G4">
        <v>0.85253622100000004</v>
      </c>
      <c r="H4">
        <v>1.0843317386</v>
      </c>
      <c r="I4" t="s">
        <v>315</v>
      </c>
    </row>
    <row r="5" spans="1:9" x14ac:dyDescent="0.25">
      <c r="A5" s="1">
        <v>42461</v>
      </c>
      <c r="B5" s="2">
        <v>239.261</v>
      </c>
      <c r="C5">
        <v>4</v>
      </c>
      <c r="D5">
        <v>1.125110418894419</v>
      </c>
      <c r="E5">
        <v>4</v>
      </c>
      <c r="F5">
        <v>4</v>
      </c>
      <c r="G5">
        <v>1.1251104190000001</v>
      </c>
      <c r="H5">
        <v>1.0510435509</v>
      </c>
      <c r="I5" t="s">
        <v>316</v>
      </c>
    </row>
    <row r="6" spans="1:9" x14ac:dyDescent="0.25">
      <c r="A6" s="1">
        <v>42491</v>
      </c>
      <c r="B6" s="2">
        <v>240.22900000000001</v>
      </c>
      <c r="C6">
        <v>5</v>
      </c>
      <c r="D6">
        <v>1.0193225541935647</v>
      </c>
      <c r="E6">
        <v>5</v>
      </c>
      <c r="F6">
        <v>5</v>
      </c>
      <c r="G6">
        <v>1.0193225539999999</v>
      </c>
      <c r="H6">
        <v>1.0177553631</v>
      </c>
      <c r="I6" t="s">
        <v>317</v>
      </c>
    </row>
    <row r="7" spans="1:9" x14ac:dyDescent="0.25">
      <c r="A7" s="1">
        <v>42522</v>
      </c>
      <c r="B7" s="2">
        <v>241.018</v>
      </c>
      <c r="C7">
        <v>6</v>
      </c>
      <c r="D7">
        <v>0.9973264945230832</v>
      </c>
      <c r="E7">
        <v>6</v>
      </c>
      <c r="F7">
        <v>6</v>
      </c>
      <c r="G7">
        <v>0.99732649500000004</v>
      </c>
      <c r="H7">
        <v>0.98446717539999995</v>
      </c>
      <c r="I7" t="s">
        <v>318</v>
      </c>
    </row>
    <row r="8" spans="1:9" x14ac:dyDescent="0.25">
      <c r="A8" s="1">
        <v>42552</v>
      </c>
      <c r="B8" s="2">
        <v>240.62799999999999</v>
      </c>
      <c r="C8">
        <v>7</v>
      </c>
      <c r="D8">
        <v>0.82713887049870927</v>
      </c>
      <c r="E8">
        <v>7</v>
      </c>
      <c r="F8">
        <v>7</v>
      </c>
      <c r="G8">
        <v>0.82713886999999997</v>
      </c>
      <c r="H8">
        <v>0.95117898769999998</v>
      </c>
      <c r="I8" t="s">
        <v>319</v>
      </c>
    </row>
    <row r="9" spans="1:9" x14ac:dyDescent="0.25">
      <c r="A9" s="1">
        <v>42583</v>
      </c>
      <c r="B9" s="2">
        <v>240.84899999999999</v>
      </c>
      <c r="C9">
        <v>8</v>
      </c>
      <c r="D9">
        <v>1.0628745027610345</v>
      </c>
      <c r="E9">
        <v>8</v>
      </c>
      <c r="F9">
        <v>8</v>
      </c>
      <c r="G9">
        <v>1.062874503</v>
      </c>
      <c r="H9">
        <v>0.9178907999</v>
      </c>
    </row>
    <row r="10" spans="1:9" x14ac:dyDescent="0.25">
      <c r="A10" s="1">
        <v>42614</v>
      </c>
      <c r="B10" s="2">
        <v>241.428</v>
      </c>
      <c r="C10">
        <v>9</v>
      </c>
      <c r="D10">
        <v>1.4637836474815626</v>
      </c>
      <c r="E10">
        <v>9</v>
      </c>
      <c r="F10">
        <v>9</v>
      </c>
      <c r="G10">
        <v>1.4637836470000001</v>
      </c>
      <c r="H10">
        <v>1.5674811744999999</v>
      </c>
      <c r="I10" t="s">
        <v>376</v>
      </c>
    </row>
    <row r="11" spans="1:9" x14ac:dyDescent="0.25">
      <c r="A11" s="1">
        <v>42644</v>
      </c>
      <c r="B11" s="2">
        <v>241.72900000000001</v>
      </c>
      <c r="C11">
        <v>10</v>
      </c>
      <c r="D11">
        <v>1.6359875209176076</v>
      </c>
      <c r="E11">
        <v>10</v>
      </c>
      <c r="F11">
        <v>10</v>
      </c>
      <c r="G11">
        <v>1.6359875209999999</v>
      </c>
      <c r="H11">
        <v>1.7155305944999999</v>
      </c>
      <c r="I11" t="s">
        <v>377</v>
      </c>
    </row>
    <row r="12" spans="1:9" x14ac:dyDescent="0.25">
      <c r="A12" s="1">
        <v>42675</v>
      </c>
      <c r="B12" s="2">
        <v>241.35300000000001</v>
      </c>
      <c r="C12">
        <v>11</v>
      </c>
      <c r="D12">
        <v>1.6925371625037904</v>
      </c>
      <c r="E12">
        <v>11</v>
      </c>
      <c r="F12">
        <v>11</v>
      </c>
      <c r="G12">
        <v>1.6925371629999999</v>
      </c>
      <c r="H12">
        <v>1.8635800144000001</v>
      </c>
      <c r="I12" t="s">
        <v>378</v>
      </c>
    </row>
    <row r="13" spans="1:9" x14ac:dyDescent="0.25">
      <c r="A13" s="1">
        <v>42705</v>
      </c>
      <c r="B13" s="2">
        <v>241.43199999999999</v>
      </c>
      <c r="C13">
        <v>12</v>
      </c>
      <c r="D13">
        <v>2.0746221329669092</v>
      </c>
      <c r="E13">
        <v>12</v>
      </c>
      <c r="F13">
        <v>12</v>
      </c>
      <c r="G13">
        <v>2.0746221330000001</v>
      </c>
      <c r="H13">
        <v>2.0116294344000001</v>
      </c>
      <c r="I13" t="s">
        <v>379</v>
      </c>
    </row>
    <row r="14" spans="1:9" x14ac:dyDescent="0.25">
      <c r="A14" s="1">
        <v>42736</v>
      </c>
      <c r="B14" s="2">
        <v>242.839</v>
      </c>
      <c r="C14">
        <v>13</v>
      </c>
      <c r="D14">
        <v>2.5000422090529986</v>
      </c>
      <c r="E14">
        <v>13</v>
      </c>
      <c r="F14">
        <v>13</v>
      </c>
      <c r="G14">
        <v>2.5000422090000001</v>
      </c>
      <c r="H14">
        <v>2.1596788544000001</v>
      </c>
      <c r="I14" t="s">
        <v>380</v>
      </c>
    </row>
    <row r="15" spans="1:9" x14ac:dyDescent="0.25">
      <c r="A15" s="1">
        <v>42767</v>
      </c>
      <c r="B15" s="2">
        <v>243.60300000000001</v>
      </c>
      <c r="C15">
        <v>14</v>
      </c>
      <c r="D15">
        <v>2.7379581714893106</v>
      </c>
      <c r="E15">
        <v>14</v>
      </c>
      <c r="F15">
        <v>14</v>
      </c>
      <c r="G15">
        <v>2.7379581709999998</v>
      </c>
      <c r="H15">
        <v>2.3077282743</v>
      </c>
      <c r="I15" t="s">
        <v>381</v>
      </c>
    </row>
    <row r="16" spans="1:9" x14ac:dyDescent="0.25">
      <c r="A16" s="1">
        <v>42795</v>
      </c>
      <c r="B16" s="2">
        <v>243.80099999999999</v>
      </c>
      <c r="C16">
        <v>15</v>
      </c>
      <c r="D16">
        <v>2.3806124334402696</v>
      </c>
      <c r="E16">
        <v>15</v>
      </c>
      <c r="F16">
        <v>15</v>
      </c>
      <c r="G16">
        <v>2.380612433</v>
      </c>
      <c r="H16">
        <v>2.4557776943</v>
      </c>
      <c r="I16" t="s">
        <v>382</v>
      </c>
    </row>
    <row r="17" spans="1:9" x14ac:dyDescent="0.25">
      <c r="A17" s="1">
        <v>42826</v>
      </c>
      <c r="B17" s="2">
        <v>244.524</v>
      </c>
      <c r="C17">
        <v>16</v>
      </c>
      <c r="D17">
        <v>2.1996898784172956</v>
      </c>
      <c r="E17">
        <v>16</v>
      </c>
      <c r="F17">
        <v>16</v>
      </c>
      <c r="G17">
        <v>2.199689878</v>
      </c>
      <c r="H17">
        <v>2.6038271142</v>
      </c>
      <c r="I17" t="s">
        <v>383</v>
      </c>
    </row>
    <row r="18" spans="1:9" x14ac:dyDescent="0.25">
      <c r="A18" s="1">
        <v>42856</v>
      </c>
      <c r="B18" s="2">
        <v>244.733</v>
      </c>
      <c r="C18">
        <v>17</v>
      </c>
      <c r="D18">
        <v>1.8748777208413598</v>
      </c>
      <c r="E18">
        <v>17</v>
      </c>
      <c r="F18">
        <v>17</v>
      </c>
      <c r="G18">
        <v>1.8748777210000001</v>
      </c>
      <c r="H18">
        <v>1.7318700161</v>
      </c>
      <c r="I18" t="s">
        <v>384</v>
      </c>
    </row>
    <row r="19" spans="1:9" x14ac:dyDescent="0.25">
      <c r="A19" s="1">
        <v>42887</v>
      </c>
      <c r="B19" s="2">
        <v>244.95500000000001</v>
      </c>
      <c r="C19">
        <v>18</v>
      </c>
      <c r="D19">
        <v>1.6334879552564587</v>
      </c>
      <c r="E19">
        <v>18</v>
      </c>
      <c r="F19">
        <v>18</v>
      </c>
      <c r="G19">
        <v>1.6334879550000001</v>
      </c>
      <c r="H19">
        <v>1.7999455945</v>
      </c>
      <c r="I19" t="s">
        <v>385</v>
      </c>
    </row>
    <row r="20" spans="1:9" x14ac:dyDescent="0.25">
      <c r="A20" s="1">
        <v>42917</v>
      </c>
      <c r="B20" s="2">
        <v>244.786</v>
      </c>
      <c r="C20">
        <v>19</v>
      </c>
      <c r="D20">
        <v>1.7279784563724985</v>
      </c>
      <c r="E20">
        <v>19</v>
      </c>
      <c r="F20">
        <v>19</v>
      </c>
      <c r="G20">
        <v>1.727978456</v>
      </c>
      <c r="H20">
        <v>1.868021173</v>
      </c>
      <c r="I20" t="s">
        <v>386</v>
      </c>
    </row>
    <row r="21" spans="1:9" x14ac:dyDescent="0.25">
      <c r="A21" s="1">
        <v>42948</v>
      </c>
      <c r="B21" s="2">
        <v>245.51900000000001</v>
      </c>
      <c r="C21">
        <v>20</v>
      </c>
      <c r="D21">
        <v>1.9389742120581843</v>
      </c>
      <c r="E21">
        <v>20</v>
      </c>
      <c r="F21">
        <v>20</v>
      </c>
      <c r="G21">
        <v>1.938974212</v>
      </c>
      <c r="H21">
        <v>1.9360967514</v>
      </c>
      <c r="I21" t="s">
        <v>387</v>
      </c>
    </row>
    <row r="22" spans="1:9" x14ac:dyDescent="0.25">
      <c r="A22" s="1">
        <v>42979</v>
      </c>
      <c r="B22" s="2">
        <v>246.81899999999999</v>
      </c>
      <c r="C22">
        <v>21</v>
      </c>
      <c r="D22">
        <v>2.2329638650032271</v>
      </c>
      <c r="E22">
        <v>21</v>
      </c>
      <c r="F22">
        <v>21</v>
      </c>
      <c r="G22">
        <v>2.2329638649999999</v>
      </c>
      <c r="H22">
        <v>2.0041723297999998</v>
      </c>
      <c r="I22" t="s">
        <v>388</v>
      </c>
    </row>
    <row r="23" spans="1:9" x14ac:dyDescent="0.25">
      <c r="A23" s="1">
        <v>43009</v>
      </c>
      <c r="B23" s="2">
        <v>246.66300000000001</v>
      </c>
      <c r="C23">
        <v>22</v>
      </c>
      <c r="D23">
        <v>2.0411287019761786</v>
      </c>
      <c r="E23">
        <v>22</v>
      </c>
      <c r="F23">
        <v>22</v>
      </c>
      <c r="G23">
        <v>2.041128702</v>
      </c>
      <c r="H23">
        <v>2.0722479083000001</v>
      </c>
      <c r="I23" t="s">
        <v>389</v>
      </c>
    </row>
    <row r="24" spans="1:9" x14ac:dyDescent="0.25">
      <c r="A24" s="1">
        <v>43040</v>
      </c>
      <c r="B24" s="2">
        <v>246.66900000000001</v>
      </c>
      <c r="C24">
        <v>23</v>
      </c>
      <c r="D24">
        <v>2.2025829386831748</v>
      </c>
      <c r="E24">
        <v>23</v>
      </c>
      <c r="F24">
        <v>23</v>
      </c>
      <c r="G24">
        <v>2.202582939</v>
      </c>
      <c r="H24">
        <v>2.1403234866999998</v>
      </c>
      <c r="I24" t="s">
        <v>390</v>
      </c>
    </row>
    <row r="25" spans="1:9" x14ac:dyDescent="0.25">
      <c r="A25" s="1">
        <v>43070</v>
      </c>
      <c r="B25" s="2">
        <v>246.524</v>
      </c>
      <c r="C25">
        <v>24</v>
      </c>
      <c r="D25">
        <v>2.1090824745684138</v>
      </c>
      <c r="E25">
        <v>24</v>
      </c>
      <c r="F25">
        <v>24</v>
      </c>
      <c r="G25">
        <v>2.1090824750000001</v>
      </c>
      <c r="H25">
        <v>2.2083990652000001</v>
      </c>
      <c r="I25" t="s">
        <v>391</v>
      </c>
    </row>
    <row r="26" spans="1:9" x14ac:dyDescent="0.25">
      <c r="A26" s="1">
        <v>43101</v>
      </c>
      <c r="B26" s="2">
        <v>247.86699999999999</v>
      </c>
      <c r="C26">
        <v>25</v>
      </c>
      <c r="D26">
        <v>2.0705076202751584</v>
      </c>
      <c r="E26">
        <v>25</v>
      </c>
      <c r="F26">
        <v>25</v>
      </c>
      <c r="G26">
        <v>2.0705076199999999</v>
      </c>
      <c r="H26">
        <v>2.1381231918000001</v>
      </c>
      <c r="I26" t="s">
        <v>392</v>
      </c>
    </row>
    <row r="27" spans="1:9" x14ac:dyDescent="0.25">
      <c r="A27" s="1">
        <v>43132</v>
      </c>
      <c r="B27" s="2">
        <v>248.99100000000001</v>
      </c>
      <c r="C27">
        <v>26</v>
      </c>
      <c r="D27">
        <v>2.2117954212386568</v>
      </c>
      <c r="E27">
        <v>26</v>
      </c>
      <c r="F27">
        <v>26</v>
      </c>
      <c r="G27">
        <v>2.2117954210000002</v>
      </c>
      <c r="H27">
        <v>2.2567313202000001</v>
      </c>
      <c r="I27" t="s">
        <v>393</v>
      </c>
    </row>
    <row r="28" spans="1:9" x14ac:dyDescent="0.25">
      <c r="A28" s="1">
        <v>43160</v>
      </c>
      <c r="B28" s="2">
        <v>249.554</v>
      </c>
      <c r="C28">
        <v>27</v>
      </c>
      <c r="D28">
        <v>2.3597114039729181</v>
      </c>
      <c r="E28">
        <v>27</v>
      </c>
      <c r="F28">
        <v>27</v>
      </c>
      <c r="G28">
        <v>2.359711404</v>
      </c>
      <c r="H28">
        <v>2.3753394486000001</v>
      </c>
      <c r="I28" t="s">
        <v>353</v>
      </c>
    </row>
    <row r="29" spans="1:9" x14ac:dyDescent="0.25">
      <c r="A29" s="1">
        <v>43191</v>
      </c>
      <c r="B29" s="2">
        <v>250.54599999999999</v>
      </c>
      <c r="C29">
        <v>28</v>
      </c>
      <c r="D29">
        <v>2.462743943334802</v>
      </c>
      <c r="E29">
        <v>28</v>
      </c>
      <c r="F29">
        <v>28</v>
      </c>
      <c r="G29">
        <v>2.462743943</v>
      </c>
      <c r="H29">
        <v>2.4939475769000001</v>
      </c>
      <c r="I29" t="s">
        <v>354</v>
      </c>
    </row>
    <row r="30" spans="1:9" x14ac:dyDescent="0.25">
      <c r="A30" s="1">
        <v>43221</v>
      </c>
      <c r="B30" s="2">
        <v>251.58799999999999</v>
      </c>
      <c r="C30">
        <v>29</v>
      </c>
      <c r="D30">
        <v>2.8010117148075615</v>
      </c>
      <c r="E30">
        <v>29</v>
      </c>
      <c r="F30">
        <v>29</v>
      </c>
      <c r="G30">
        <v>2.801011715</v>
      </c>
      <c r="H30">
        <v>2.6125557053000001</v>
      </c>
      <c r="I30" t="s">
        <v>394</v>
      </c>
    </row>
    <row r="31" spans="1:9" x14ac:dyDescent="0.25">
      <c r="A31" s="1">
        <v>43252</v>
      </c>
      <c r="B31" s="2">
        <v>251.989</v>
      </c>
      <c r="C31">
        <v>30</v>
      </c>
      <c r="D31">
        <v>2.8715478353166874</v>
      </c>
      <c r="E31">
        <v>30</v>
      </c>
      <c r="F31">
        <v>30</v>
      </c>
      <c r="G31">
        <v>2.8715478349999999</v>
      </c>
      <c r="H31">
        <v>2.7311638337000002</v>
      </c>
      <c r="I31" t="s">
        <v>395</v>
      </c>
    </row>
    <row r="32" spans="1:9" x14ac:dyDescent="0.25">
      <c r="A32" s="1">
        <v>43282</v>
      </c>
      <c r="B32" s="2">
        <v>252.006</v>
      </c>
      <c r="C32">
        <v>31</v>
      </c>
      <c r="D32">
        <v>2.9495150866471116</v>
      </c>
      <c r="E32">
        <v>31</v>
      </c>
      <c r="F32">
        <v>31</v>
      </c>
      <c r="G32">
        <v>2.949515087</v>
      </c>
      <c r="H32">
        <v>2.8497719620000002</v>
      </c>
      <c r="I32" t="s">
        <v>396</v>
      </c>
    </row>
    <row r="33" spans="1:9" x14ac:dyDescent="0.25">
      <c r="A33" s="1">
        <v>43313</v>
      </c>
      <c r="B33" s="2">
        <v>252.14599999999999</v>
      </c>
      <c r="C33">
        <v>32</v>
      </c>
      <c r="D33">
        <v>2.6991801041874481</v>
      </c>
      <c r="E33">
        <v>32</v>
      </c>
      <c r="F33">
        <v>32</v>
      </c>
      <c r="G33">
        <v>2.6991801039999999</v>
      </c>
      <c r="H33">
        <v>2.9683800904000002</v>
      </c>
      <c r="I33" t="s">
        <v>358</v>
      </c>
    </row>
    <row r="34" spans="1:9" x14ac:dyDescent="0.25">
      <c r="A34" s="1">
        <v>43344</v>
      </c>
      <c r="B34" s="2">
        <v>252.43899999999999</v>
      </c>
      <c r="C34">
        <v>33</v>
      </c>
      <c r="D34">
        <v>2.27697219419899</v>
      </c>
      <c r="E34">
        <v>33</v>
      </c>
      <c r="F34">
        <v>33</v>
      </c>
      <c r="G34">
        <v>2.2769721939999998</v>
      </c>
      <c r="H34">
        <v>2.2933911937000002</v>
      </c>
      <c r="I34" t="s">
        <v>359</v>
      </c>
    </row>
    <row r="35" spans="1:9" x14ac:dyDescent="0.25">
      <c r="A35" s="1">
        <v>43374</v>
      </c>
      <c r="B35" s="2">
        <v>252.88499999999999</v>
      </c>
      <c r="C35">
        <v>34</v>
      </c>
      <c r="D35">
        <v>2.5224699286070384</v>
      </c>
      <c r="E35">
        <v>34</v>
      </c>
      <c r="F35">
        <v>34</v>
      </c>
      <c r="G35">
        <v>2.5224699290000001</v>
      </c>
      <c r="H35">
        <v>2.2030128143000001</v>
      </c>
      <c r="I35" t="s">
        <v>397</v>
      </c>
    </row>
    <row r="36" spans="1:9" x14ac:dyDescent="0.25">
      <c r="A36" s="1">
        <v>43405</v>
      </c>
      <c r="B36" s="2">
        <v>252.03800000000001</v>
      </c>
      <c r="C36">
        <v>35</v>
      </c>
      <c r="D36">
        <v>2.1766010321523983</v>
      </c>
      <c r="E36">
        <v>35</v>
      </c>
      <c r="F36">
        <v>35</v>
      </c>
      <c r="G36">
        <v>2.1766010320000002</v>
      </c>
      <c r="H36">
        <v>2.1126344347999999</v>
      </c>
      <c r="I36" t="s">
        <v>398</v>
      </c>
    </row>
    <row r="37" spans="1:9" x14ac:dyDescent="0.25">
      <c r="A37" s="1">
        <v>43435</v>
      </c>
      <c r="B37" s="2">
        <v>251.233</v>
      </c>
      <c r="C37">
        <v>36</v>
      </c>
      <c r="D37">
        <v>1.9101588486313719</v>
      </c>
      <c r="E37">
        <v>36</v>
      </c>
      <c r="F37">
        <v>36</v>
      </c>
      <c r="G37">
        <v>1.9101588490000001</v>
      </c>
      <c r="H37">
        <v>2.0222560554000002</v>
      </c>
      <c r="I37" t="s">
        <v>399</v>
      </c>
    </row>
    <row r="38" spans="1:9" x14ac:dyDescent="0.25">
      <c r="A38" s="1">
        <v>43466</v>
      </c>
      <c r="B38" s="2">
        <v>251.71199999999999</v>
      </c>
      <c r="C38">
        <v>37</v>
      </c>
      <c r="D38">
        <v>1.5512351381991145</v>
      </c>
      <c r="E38">
        <v>37</v>
      </c>
      <c r="F38">
        <v>37</v>
      </c>
      <c r="G38">
        <v>1.551235138</v>
      </c>
      <c r="H38">
        <v>1.9318776759</v>
      </c>
      <c r="I38" t="s">
        <v>363</v>
      </c>
    </row>
    <row r="39" spans="1:9" x14ac:dyDescent="0.25">
      <c r="A39" s="1">
        <v>43497</v>
      </c>
      <c r="B39" s="2">
        <v>252.77600000000001</v>
      </c>
      <c r="C39">
        <v>38</v>
      </c>
      <c r="D39">
        <v>1.5201352659333054</v>
      </c>
      <c r="E39">
        <v>38</v>
      </c>
      <c r="F39">
        <v>38</v>
      </c>
      <c r="G39">
        <v>1.520135266</v>
      </c>
      <c r="H39">
        <v>1.8414992964000001</v>
      </c>
      <c r="I39" t="s">
        <v>364</v>
      </c>
    </row>
    <row r="40" spans="1:9" x14ac:dyDescent="0.25">
      <c r="A40" s="1">
        <v>43525</v>
      </c>
      <c r="B40" s="2">
        <v>254.202</v>
      </c>
      <c r="C40">
        <v>39</v>
      </c>
      <c r="D40">
        <v>1.8625227405691738</v>
      </c>
      <c r="E40">
        <v>39</v>
      </c>
      <c r="F40">
        <v>39</v>
      </c>
      <c r="G40">
        <v>1.862522741</v>
      </c>
      <c r="H40">
        <v>1.7511209169999999</v>
      </c>
      <c r="I40" t="s">
        <v>400</v>
      </c>
    </row>
    <row r="41" spans="1:9" x14ac:dyDescent="0.25">
      <c r="A41" s="1">
        <v>43556</v>
      </c>
      <c r="B41" s="2">
        <v>255.548</v>
      </c>
      <c r="C41">
        <v>40</v>
      </c>
      <c r="D41">
        <v>1.9964397755302459</v>
      </c>
      <c r="E41">
        <v>40</v>
      </c>
      <c r="F41">
        <v>40</v>
      </c>
      <c r="G41">
        <v>1.9964397760000001</v>
      </c>
      <c r="H41">
        <v>1.6607425375</v>
      </c>
      <c r="I41" t="s">
        <v>401</v>
      </c>
    </row>
    <row r="42" spans="1:9" x14ac:dyDescent="0.25">
      <c r="A42" s="1">
        <v>43586</v>
      </c>
      <c r="B42" s="2">
        <v>256.09199999999998</v>
      </c>
      <c r="C42">
        <v>41</v>
      </c>
      <c r="D42">
        <v>1.7902284687663923</v>
      </c>
      <c r="E42">
        <v>41</v>
      </c>
      <c r="F42">
        <v>41</v>
      </c>
      <c r="G42">
        <v>1.7902284690000001</v>
      </c>
      <c r="H42">
        <v>1.5789347337999999</v>
      </c>
      <c r="I42" t="s">
        <v>402</v>
      </c>
    </row>
    <row r="43" spans="1:9" x14ac:dyDescent="0.25">
      <c r="A43" s="1">
        <v>43617</v>
      </c>
      <c r="B43" s="2">
        <v>256.14299999999997</v>
      </c>
      <c r="C43">
        <v>42</v>
      </c>
      <c r="D43">
        <v>1.6484846560762445</v>
      </c>
      <c r="E43">
        <v>42</v>
      </c>
      <c r="F43">
        <v>42</v>
      </c>
      <c r="G43">
        <v>1.6484846559999999</v>
      </c>
      <c r="H43">
        <v>1.6643527600000001</v>
      </c>
      <c r="I43" t="s">
        <v>368</v>
      </c>
    </row>
    <row r="44" spans="1:9" x14ac:dyDescent="0.25">
      <c r="A44" s="1">
        <v>43647</v>
      </c>
      <c r="B44" s="2">
        <v>256.57100000000003</v>
      </c>
      <c r="C44">
        <v>43</v>
      </c>
      <c r="D44">
        <v>1.811464806393509</v>
      </c>
      <c r="E44">
        <v>43</v>
      </c>
      <c r="F44">
        <v>43</v>
      </c>
      <c r="G44">
        <v>1.811464806</v>
      </c>
      <c r="H44">
        <v>1.7497707862</v>
      </c>
      <c r="I44" t="s">
        <v>369</v>
      </c>
    </row>
    <row r="45" spans="1:9" x14ac:dyDescent="0.25">
      <c r="A45" s="1">
        <v>43678</v>
      </c>
      <c r="B45" s="2">
        <v>256.55799999999999</v>
      </c>
      <c r="C45">
        <v>44</v>
      </c>
      <c r="D45">
        <v>1.7497798894291428</v>
      </c>
      <c r="E45">
        <v>44</v>
      </c>
      <c r="F45">
        <v>44</v>
      </c>
      <c r="G45">
        <v>1.749779889</v>
      </c>
      <c r="H45">
        <v>1.8351888125</v>
      </c>
      <c r="I45" t="s">
        <v>416</v>
      </c>
    </row>
    <row r="46" spans="1:9" x14ac:dyDescent="0.25">
      <c r="A46" s="1">
        <v>43709</v>
      </c>
      <c r="B46" s="2">
        <v>256.75900000000001</v>
      </c>
      <c r="C46">
        <v>45</v>
      </c>
      <c r="D46">
        <v>1.7113045131695268</v>
      </c>
      <c r="E46">
        <v>45</v>
      </c>
      <c r="F46">
        <v>45</v>
      </c>
      <c r="G46">
        <v>1.711304513</v>
      </c>
      <c r="H46">
        <v>1.9206068386999999</v>
      </c>
      <c r="I46" t="s">
        <v>417</v>
      </c>
    </row>
    <row r="47" spans="1:9" x14ac:dyDescent="0.25">
      <c r="A47" s="1">
        <v>43739</v>
      </c>
      <c r="B47" s="2">
        <v>257.346</v>
      </c>
      <c r="C47">
        <v>46</v>
      </c>
      <c r="D47">
        <v>1.7640429444213823</v>
      </c>
      <c r="E47">
        <v>46</v>
      </c>
      <c r="F47">
        <v>46</v>
      </c>
      <c r="G47">
        <v>1.7640429440000001</v>
      </c>
      <c r="H47">
        <v>2.0060248649000001</v>
      </c>
      <c r="I47" t="s">
        <v>418</v>
      </c>
    </row>
    <row r="48" spans="1:9" x14ac:dyDescent="0.25">
      <c r="A48" s="1">
        <v>43770</v>
      </c>
      <c r="B48" s="2">
        <v>257.20800000000003</v>
      </c>
      <c r="C48">
        <v>47</v>
      </c>
      <c r="D48">
        <v>2.0512779818916256</v>
      </c>
      <c r="E48">
        <v>47</v>
      </c>
      <c r="F48">
        <v>47</v>
      </c>
      <c r="G48">
        <v>2.0512779820000002</v>
      </c>
      <c r="H48">
        <v>2.0914428910999998</v>
      </c>
      <c r="I48" t="s">
        <v>419</v>
      </c>
    </row>
    <row r="49" spans="1:13" x14ac:dyDescent="0.25">
      <c r="A49" s="1">
        <v>43800</v>
      </c>
      <c r="B49" s="2">
        <v>256.97399999999999</v>
      </c>
      <c r="C49">
        <v>48</v>
      </c>
      <c r="D49">
        <v>2.2851297401217137</v>
      </c>
      <c r="E49">
        <v>48</v>
      </c>
      <c r="F49">
        <v>48</v>
      </c>
      <c r="G49">
        <v>2.2851297399999999</v>
      </c>
      <c r="H49">
        <v>2.1768609174</v>
      </c>
      <c r="I49" t="s">
        <v>420</v>
      </c>
    </row>
    <row r="50" spans="1:13" x14ac:dyDescent="0.25">
      <c r="A50" s="1">
        <v>43831</v>
      </c>
      <c r="B50" s="2">
        <v>257.971</v>
      </c>
      <c r="C50">
        <v>49</v>
      </c>
      <c r="D50">
        <v>2.4865719552504508</v>
      </c>
      <c r="E50">
        <v>49</v>
      </c>
      <c r="F50">
        <v>49</v>
      </c>
      <c r="G50">
        <v>2.4865719550000001</v>
      </c>
      <c r="H50">
        <v>2.2622789436000001</v>
      </c>
    </row>
    <row r="51" spans="1:13" x14ac:dyDescent="0.25">
      <c r="A51" s="1">
        <v>43862</v>
      </c>
      <c r="B51" s="2">
        <v>258.678</v>
      </c>
      <c r="C51">
        <v>50</v>
      </c>
      <c r="D51">
        <v>2.3348735639459388</v>
      </c>
      <c r="E51">
        <v>50</v>
      </c>
      <c r="F51">
        <v>50</v>
      </c>
      <c r="G51">
        <v>2.334873564</v>
      </c>
      <c r="H51">
        <v>2.3476969697999999</v>
      </c>
    </row>
    <row r="52" spans="1:13" x14ac:dyDescent="0.25">
      <c r="A52" s="1">
        <v>43891</v>
      </c>
      <c r="B52" s="2">
        <v>258.11500000000001</v>
      </c>
      <c r="C52">
        <v>51</v>
      </c>
      <c r="D52">
        <v>1.539326991919816</v>
      </c>
      <c r="E52">
        <v>51</v>
      </c>
      <c r="F52">
        <v>51</v>
      </c>
      <c r="G52">
        <v>1.5393269919999999</v>
      </c>
      <c r="H52">
        <v>-0.61609132300000002</v>
      </c>
      <c r="J52" t="s">
        <v>405</v>
      </c>
    </row>
    <row r="53" spans="1:13" x14ac:dyDescent="0.25">
      <c r="A53" s="1">
        <v>43922</v>
      </c>
      <c r="B53" s="2">
        <v>256.38900000000001</v>
      </c>
      <c r="C53">
        <v>52</v>
      </c>
      <c r="D53">
        <v>0.32909668633681666</v>
      </c>
      <c r="E53">
        <v>52</v>
      </c>
      <c r="F53">
        <v>52</v>
      </c>
      <c r="G53">
        <v>0.32909668600000003</v>
      </c>
      <c r="H53">
        <v>-0.2650655422</v>
      </c>
      <c r="J53" t="s">
        <v>407</v>
      </c>
      <c r="K53" t="s">
        <v>408</v>
      </c>
      <c r="L53" t="s">
        <v>409</v>
      </c>
      <c r="M53" t="s">
        <v>410</v>
      </c>
    </row>
    <row r="54" spans="1:13" x14ac:dyDescent="0.25">
      <c r="A54" s="1">
        <v>43952</v>
      </c>
      <c r="B54" s="2">
        <v>256.39400000000001</v>
      </c>
      <c r="C54">
        <v>53</v>
      </c>
      <c r="D54">
        <v>0.1179263702107137</v>
      </c>
      <c r="E54">
        <v>53</v>
      </c>
      <c r="F54">
        <v>53</v>
      </c>
      <c r="G54">
        <v>0.11792637</v>
      </c>
      <c r="H54">
        <v>8.5960238600000002E-2</v>
      </c>
      <c r="J54" t="s">
        <v>411</v>
      </c>
      <c r="K54">
        <v>15</v>
      </c>
      <c r="L54">
        <v>499.31108860299997</v>
      </c>
      <c r="M54">
        <v>33.287405906899998</v>
      </c>
    </row>
    <row r="55" spans="1:13" x14ac:dyDescent="0.25">
      <c r="A55" s="1">
        <v>43983</v>
      </c>
      <c r="B55" s="2">
        <v>257.79700000000003</v>
      </c>
      <c r="C55">
        <v>54</v>
      </c>
      <c r="D55">
        <v>0.64573304755548788</v>
      </c>
      <c r="E55">
        <v>54</v>
      </c>
      <c r="F55">
        <v>54</v>
      </c>
      <c r="G55">
        <v>0.64573304799999998</v>
      </c>
      <c r="H55">
        <v>0.43698601939999998</v>
      </c>
      <c r="J55" t="s">
        <v>412</v>
      </c>
      <c r="K55">
        <v>72</v>
      </c>
      <c r="L55">
        <v>18.649879511200002</v>
      </c>
      <c r="M55">
        <v>0.2590261043</v>
      </c>
    </row>
    <row r="56" spans="1:13" x14ac:dyDescent="0.25">
      <c r="A56" s="1">
        <v>44013</v>
      </c>
      <c r="B56" s="2">
        <v>259.101</v>
      </c>
      <c r="C56">
        <v>55</v>
      </c>
      <c r="D56">
        <v>0.98608182530370636</v>
      </c>
      <c r="E56">
        <v>55</v>
      </c>
      <c r="F56">
        <v>55</v>
      </c>
      <c r="G56">
        <v>0.98608182499999997</v>
      </c>
      <c r="H56">
        <v>0.78801180029999995</v>
      </c>
      <c r="J56" t="s">
        <v>413</v>
      </c>
      <c r="K56">
        <v>87</v>
      </c>
      <c r="L56">
        <v>517.96096811409996</v>
      </c>
    </row>
    <row r="57" spans="1:13" x14ac:dyDescent="0.25">
      <c r="A57" s="1">
        <v>44044</v>
      </c>
      <c r="B57" s="2">
        <v>259.91800000000001</v>
      </c>
      <c r="C57">
        <v>56</v>
      </c>
      <c r="D57">
        <v>1.3096453823307064</v>
      </c>
      <c r="E57">
        <v>56</v>
      </c>
      <c r="F57">
        <v>56</v>
      </c>
      <c r="G57">
        <v>1.309645382</v>
      </c>
      <c r="H57">
        <v>1.1390375811</v>
      </c>
      <c r="J57" t="s">
        <v>421</v>
      </c>
    </row>
    <row r="58" spans="1:13" x14ac:dyDescent="0.25">
      <c r="A58" s="1">
        <v>44075</v>
      </c>
      <c r="B58" s="2">
        <v>260.27999999999997</v>
      </c>
      <c r="C58">
        <v>57</v>
      </c>
      <c r="D58">
        <v>1.3713248610564608</v>
      </c>
      <c r="E58">
        <v>57</v>
      </c>
      <c r="F58">
        <v>57</v>
      </c>
      <c r="G58">
        <v>1.371324861</v>
      </c>
      <c r="H58">
        <v>1.4900633619000001</v>
      </c>
    </row>
    <row r="59" spans="1:13" x14ac:dyDescent="0.25">
      <c r="A59" s="1">
        <v>44105</v>
      </c>
      <c r="B59" s="2">
        <v>260.38799999999998</v>
      </c>
      <c r="C59">
        <v>58</v>
      </c>
      <c r="D59">
        <v>1.1820661677274849</v>
      </c>
      <c r="E59">
        <v>58</v>
      </c>
      <c r="F59">
        <v>58</v>
      </c>
      <c r="G59">
        <v>1.182066168</v>
      </c>
      <c r="H59">
        <v>1.8410891427</v>
      </c>
      <c r="K59">
        <f>1-(L55/L56)</f>
        <v>0.96399365848144047</v>
      </c>
    </row>
    <row r="60" spans="1:13" x14ac:dyDescent="0.25">
      <c r="A60" s="1">
        <v>44136</v>
      </c>
      <c r="B60" s="2">
        <v>260.22899999999998</v>
      </c>
      <c r="C60">
        <v>59</v>
      </c>
      <c r="D60">
        <v>1.1745357842679691</v>
      </c>
      <c r="E60">
        <v>59</v>
      </c>
      <c r="F60">
        <v>59</v>
      </c>
      <c r="G60">
        <v>1.1745357839999999</v>
      </c>
      <c r="H60">
        <v>2.1921149235000001</v>
      </c>
    </row>
    <row r="61" spans="1:13" x14ac:dyDescent="0.25">
      <c r="A61" s="1">
        <v>44166</v>
      </c>
      <c r="B61" s="2">
        <v>260.47399999999999</v>
      </c>
      <c r="C61">
        <v>60</v>
      </c>
      <c r="D61">
        <v>1.3620054947193101</v>
      </c>
      <c r="E61">
        <v>60</v>
      </c>
      <c r="F61">
        <v>60</v>
      </c>
      <c r="G61">
        <v>1.362005495</v>
      </c>
      <c r="H61">
        <v>2.5431407042999998</v>
      </c>
    </row>
    <row r="62" spans="1:13" x14ac:dyDescent="0.25">
      <c r="A62" s="1">
        <v>44197</v>
      </c>
      <c r="B62" s="2">
        <v>261.58199999999999</v>
      </c>
      <c r="C62">
        <v>61</v>
      </c>
      <c r="D62">
        <v>1.399769741560094</v>
      </c>
      <c r="E62">
        <v>61</v>
      </c>
      <c r="F62">
        <v>61</v>
      </c>
      <c r="G62">
        <v>1.3997697419999999</v>
      </c>
      <c r="H62">
        <v>2.8941664852</v>
      </c>
    </row>
    <row r="63" spans="1:13" x14ac:dyDescent="0.25">
      <c r="A63" s="1">
        <v>44228</v>
      </c>
      <c r="B63" s="2">
        <v>263.01400000000001</v>
      </c>
      <c r="C63">
        <v>62</v>
      </c>
      <c r="D63">
        <v>1.6762152173745015</v>
      </c>
      <c r="E63">
        <v>62</v>
      </c>
      <c r="F63">
        <v>62</v>
      </c>
      <c r="G63">
        <v>1.676215217</v>
      </c>
      <c r="H63">
        <v>3.2451922660000001</v>
      </c>
    </row>
    <row r="64" spans="1:13" x14ac:dyDescent="0.25">
      <c r="A64" s="1">
        <v>44256</v>
      </c>
      <c r="B64" s="2">
        <v>264.87700000000001</v>
      </c>
      <c r="C64">
        <v>63</v>
      </c>
      <c r="D64">
        <v>2.6197625089591847</v>
      </c>
      <c r="E64">
        <v>63</v>
      </c>
      <c r="F64">
        <v>63</v>
      </c>
      <c r="G64">
        <v>2.6197625090000001</v>
      </c>
      <c r="H64">
        <v>3.5962180467999998</v>
      </c>
    </row>
    <row r="65" spans="1:8" x14ac:dyDescent="0.25">
      <c r="A65" s="1">
        <v>44287</v>
      </c>
      <c r="B65" s="2">
        <v>267.05399999999997</v>
      </c>
      <c r="C65">
        <v>64</v>
      </c>
      <c r="D65">
        <v>4.159694838702114</v>
      </c>
      <c r="E65">
        <v>64</v>
      </c>
      <c r="F65">
        <v>64</v>
      </c>
      <c r="G65">
        <v>4.1596948390000001</v>
      </c>
      <c r="H65">
        <v>3.9472438275999999</v>
      </c>
    </row>
    <row r="66" spans="1:8" x14ac:dyDescent="0.25">
      <c r="A66" s="1">
        <v>44317</v>
      </c>
      <c r="B66" s="2">
        <v>269.19499999999999</v>
      </c>
      <c r="C66">
        <v>65</v>
      </c>
      <c r="D66">
        <v>4.9927065375944784</v>
      </c>
      <c r="E66">
        <v>65</v>
      </c>
      <c r="F66">
        <v>65</v>
      </c>
      <c r="G66">
        <v>4.9927065380000002</v>
      </c>
      <c r="H66">
        <v>4.2982696084000001</v>
      </c>
    </row>
    <row r="67" spans="1:8" x14ac:dyDescent="0.25">
      <c r="A67" s="1">
        <v>44348</v>
      </c>
      <c r="B67" s="2">
        <v>271.69600000000003</v>
      </c>
      <c r="C67">
        <v>66</v>
      </c>
      <c r="D67">
        <v>5.3914514133213345</v>
      </c>
      <c r="E67">
        <v>66</v>
      </c>
      <c r="F67">
        <v>66</v>
      </c>
      <c r="G67">
        <v>5.3914514130000004</v>
      </c>
      <c r="H67">
        <v>4.6492953891999997</v>
      </c>
    </row>
    <row r="68" spans="1:8" x14ac:dyDescent="0.25">
      <c r="A68" s="1">
        <v>44378</v>
      </c>
      <c r="B68" s="2">
        <v>273.00299999999999</v>
      </c>
      <c r="C68">
        <v>67</v>
      </c>
      <c r="D68">
        <v>5.3654752393854084</v>
      </c>
      <c r="E68">
        <v>67</v>
      </c>
      <c r="F68">
        <v>67</v>
      </c>
      <c r="G68">
        <v>5.3654752390000002</v>
      </c>
      <c r="H68">
        <v>5.0003211700000003</v>
      </c>
    </row>
    <row r="69" spans="1:8" x14ac:dyDescent="0.25">
      <c r="A69" s="1">
        <v>44409</v>
      </c>
      <c r="B69" s="2">
        <v>273.56700000000001</v>
      </c>
      <c r="C69">
        <v>68</v>
      </c>
      <c r="D69">
        <v>5.2512715548749993</v>
      </c>
      <c r="E69">
        <v>68</v>
      </c>
      <c r="F69">
        <v>68</v>
      </c>
      <c r="G69">
        <v>5.2512715549999998</v>
      </c>
      <c r="H69">
        <v>5.3513469509</v>
      </c>
    </row>
    <row r="70" spans="1:8" x14ac:dyDescent="0.25">
      <c r="A70" s="1">
        <v>44440</v>
      </c>
      <c r="B70" s="2">
        <v>274.31</v>
      </c>
      <c r="C70">
        <v>69</v>
      </c>
      <c r="D70">
        <v>5.3903488550791572</v>
      </c>
      <c r="E70">
        <v>69</v>
      </c>
      <c r="F70">
        <v>69</v>
      </c>
      <c r="G70">
        <v>5.3903488550000001</v>
      </c>
      <c r="H70">
        <v>5.7023727316999997</v>
      </c>
    </row>
    <row r="71" spans="1:8" x14ac:dyDescent="0.25">
      <c r="A71" s="1">
        <v>44470</v>
      </c>
      <c r="B71" s="2">
        <v>276.589</v>
      </c>
      <c r="C71">
        <v>70</v>
      </c>
      <c r="D71">
        <v>6.221868903328887</v>
      </c>
      <c r="E71">
        <v>70</v>
      </c>
      <c r="F71">
        <v>70</v>
      </c>
      <c r="G71">
        <v>6.2218689029999998</v>
      </c>
      <c r="H71">
        <v>6.0533985125000003</v>
      </c>
    </row>
    <row r="72" spans="1:8" x14ac:dyDescent="0.25">
      <c r="A72" s="1">
        <v>44501</v>
      </c>
      <c r="B72" s="2">
        <v>277.94799999999998</v>
      </c>
      <c r="C72">
        <v>71</v>
      </c>
      <c r="D72">
        <v>6.8090028398064764</v>
      </c>
      <c r="E72">
        <v>71</v>
      </c>
      <c r="F72">
        <v>71</v>
      </c>
      <c r="G72">
        <v>6.8090028399999998</v>
      </c>
      <c r="H72">
        <v>6.4044242933</v>
      </c>
    </row>
    <row r="73" spans="1:8" x14ac:dyDescent="0.25">
      <c r="A73" s="1">
        <v>44531</v>
      </c>
      <c r="B73" s="2">
        <v>278.80200000000002</v>
      </c>
      <c r="C73">
        <v>72</v>
      </c>
      <c r="D73">
        <v>7.0364028655451341</v>
      </c>
      <c r="E73">
        <v>72</v>
      </c>
      <c r="F73">
        <v>72</v>
      </c>
      <c r="G73">
        <v>7.0364028660000004</v>
      </c>
      <c r="H73">
        <v>6.7554500740999996</v>
      </c>
    </row>
    <row r="74" spans="1:8" x14ac:dyDescent="0.25">
      <c r="A74" s="1">
        <v>44562</v>
      </c>
      <c r="B74" s="2">
        <v>281.14800000000002</v>
      </c>
      <c r="C74">
        <v>73</v>
      </c>
      <c r="D74">
        <v>7.4798724682891145</v>
      </c>
      <c r="E74">
        <v>73</v>
      </c>
      <c r="F74">
        <v>73</v>
      </c>
      <c r="G74">
        <v>7.4798724679999999</v>
      </c>
      <c r="H74">
        <v>7.1064758549000002</v>
      </c>
    </row>
    <row r="75" spans="1:8" x14ac:dyDescent="0.25">
      <c r="A75" s="1">
        <v>44593</v>
      </c>
      <c r="B75" s="2">
        <v>283.71600000000001</v>
      </c>
      <c r="C75">
        <v>74</v>
      </c>
      <c r="D75">
        <v>7.8710638977392833</v>
      </c>
      <c r="E75">
        <v>74</v>
      </c>
      <c r="F75">
        <v>74</v>
      </c>
      <c r="G75">
        <v>7.8710638980000001</v>
      </c>
      <c r="H75">
        <v>7.4575016357999999</v>
      </c>
    </row>
    <row r="76" spans="1:8" x14ac:dyDescent="0.25">
      <c r="A76" s="1">
        <v>44621</v>
      </c>
      <c r="B76" s="2">
        <v>287.50400000000002</v>
      </c>
      <c r="C76">
        <v>75</v>
      </c>
      <c r="D76">
        <v>8.542455554842439</v>
      </c>
      <c r="E76">
        <v>75</v>
      </c>
      <c r="F76">
        <v>75</v>
      </c>
      <c r="G76">
        <v>8.5424555550000001</v>
      </c>
      <c r="H76">
        <v>7.8085274165999996</v>
      </c>
    </row>
    <row r="77" spans="1:8" x14ac:dyDescent="0.25">
      <c r="A77" s="1">
        <v>44652</v>
      </c>
      <c r="B77" s="2">
        <v>289.10899999999998</v>
      </c>
      <c r="C77">
        <v>76</v>
      </c>
      <c r="D77">
        <v>8.2586293408823721</v>
      </c>
      <c r="E77">
        <v>76</v>
      </c>
      <c r="F77">
        <v>76</v>
      </c>
      <c r="G77">
        <v>8.2586293410000007</v>
      </c>
      <c r="H77">
        <v>8.1595531973999993</v>
      </c>
    </row>
    <row r="78" spans="1:8" x14ac:dyDescent="0.25">
      <c r="A78" s="1">
        <v>44682</v>
      </c>
      <c r="B78" s="2">
        <v>292.29599999999999</v>
      </c>
      <c r="C78">
        <v>77</v>
      </c>
      <c r="D78">
        <v>8.5815115436765161</v>
      </c>
      <c r="E78">
        <v>77</v>
      </c>
      <c r="F78">
        <v>77</v>
      </c>
      <c r="G78">
        <v>8.5815115439999996</v>
      </c>
      <c r="H78">
        <v>8.5105789781999999</v>
      </c>
    </row>
    <row r="79" spans="1:8" x14ac:dyDescent="0.25">
      <c r="A79" s="1">
        <v>44713</v>
      </c>
      <c r="B79" s="2">
        <v>296.31099999999998</v>
      </c>
      <c r="C79">
        <v>78</v>
      </c>
      <c r="D79">
        <v>9.0597579647841524</v>
      </c>
      <c r="E79">
        <v>78</v>
      </c>
      <c r="F79">
        <v>78</v>
      </c>
      <c r="G79">
        <v>9.0597579649999993</v>
      </c>
      <c r="H79">
        <v>8.8616047590000004</v>
      </c>
    </row>
    <row r="80" spans="1:8" x14ac:dyDescent="0.25">
      <c r="A80" s="1">
        <v>44743</v>
      </c>
      <c r="B80" s="2">
        <v>296.27600000000001</v>
      </c>
      <c r="C80">
        <v>79</v>
      </c>
      <c r="D80">
        <v>8.5248147456255161</v>
      </c>
      <c r="E80">
        <v>79</v>
      </c>
      <c r="F80">
        <v>79</v>
      </c>
      <c r="G80">
        <v>8.5248147460000006</v>
      </c>
      <c r="H80">
        <v>9.2126305397999992</v>
      </c>
    </row>
    <row r="81" spans="1:8" x14ac:dyDescent="0.25">
      <c r="A81" s="7">
        <v>44774</v>
      </c>
      <c r="B81" s="8">
        <v>296.17099999999999</v>
      </c>
      <c r="C81" s="6">
        <v>80</v>
      </c>
      <c r="D81" s="6">
        <v>8.2626925031162344</v>
      </c>
      <c r="E81" s="6">
        <v>80</v>
      </c>
      <c r="F81" s="6">
        <v>80</v>
      </c>
      <c r="G81" s="6">
        <v>8.2626925030000002</v>
      </c>
      <c r="H81" s="6">
        <v>8.4883550845000002</v>
      </c>
    </row>
    <row r="82" spans="1:8" x14ac:dyDescent="0.25">
      <c r="A82" s="1">
        <v>44805</v>
      </c>
      <c r="B82" s="2">
        <v>296.80799999999999</v>
      </c>
      <c r="C82">
        <v>81</v>
      </c>
      <c r="D82">
        <v>8.2016696438336165</v>
      </c>
      <c r="E82">
        <v>81</v>
      </c>
      <c r="F82">
        <v>81</v>
      </c>
      <c r="G82">
        <v>8.2016696440000008</v>
      </c>
      <c r="H82">
        <v>8.0366987625000004</v>
      </c>
    </row>
    <row r="83" spans="1:8" x14ac:dyDescent="0.25">
      <c r="A83" s="1">
        <v>44835</v>
      </c>
      <c r="B83" s="2">
        <v>298.012</v>
      </c>
      <c r="C83">
        <v>82</v>
      </c>
      <c r="D83">
        <v>7.7454273308049135</v>
      </c>
      <c r="E83">
        <v>82</v>
      </c>
      <c r="F83">
        <v>82</v>
      </c>
      <c r="G83">
        <v>7.7454273310000001</v>
      </c>
      <c r="H83">
        <v>7.5850424405999997</v>
      </c>
    </row>
    <row r="84" spans="1:8" x14ac:dyDescent="0.25">
      <c r="A84" s="1">
        <v>44866</v>
      </c>
      <c r="B84" s="2">
        <v>297.71100000000001</v>
      </c>
      <c r="C84">
        <v>83</v>
      </c>
      <c r="D84">
        <v>7.110322794191732</v>
      </c>
      <c r="E84">
        <v>83</v>
      </c>
      <c r="F84">
        <v>83</v>
      </c>
      <c r="G84">
        <v>7.110322794</v>
      </c>
      <c r="H84">
        <v>7.1333861185999998</v>
      </c>
    </row>
    <row r="85" spans="1:8" x14ac:dyDescent="0.25">
      <c r="A85" s="1">
        <v>44896</v>
      </c>
      <c r="B85" s="2">
        <v>296.79700000000003</v>
      </c>
      <c r="C85">
        <v>84</v>
      </c>
      <c r="D85">
        <v>6.4544013314108231</v>
      </c>
      <c r="E85">
        <v>84</v>
      </c>
      <c r="F85">
        <v>84</v>
      </c>
      <c r="G85">
        <v>6.4544013309999997</v>
      </c>
      <c r="H85">
        <v>6.6817297967</v>
      </c>
    </row>
    <row r="86" spans="1:8" x14ac:dyDescent="0.25">
      <c r="A86" s="1">
        <v>44927</v>
      </c>
      <c r="B86" s="2">
        <v>299.17</v>
      </c>
      <c r="C86">
        <v>85</v>
      </c>
      <c r="D86">
        <v>6.4101469688562576</v>
      </c>
      <c r="E86">
        <v>85</v>
      </c>
      <c r="F86">
        <v>85</v>
      </c>
      <c r="G86">
        <v>6.4101469690000004</v>
      </c>
      <c r="H86">
        <v>6.2300734747000002</v>
      </c>
    </row>
    <row r="87" spans="1:8" x14ac:dyDescent="0.25">
      <c r="A87" s="1">
        <v>44958</v>
      </c>
      <c r="B87" s="2">
        <v>300.83999999999997</v>
      </c>
      <c r="C87">
        <v>86</v>
      </c>
      <c r="D87">
        <v>6.0356130778665875</v>
      </c>
      <c r="E87">
        <v>86</v>
      </c>
      <c r="F87">
        <v>86</v>
      </c>
      <c r="G87">
        <v>6.0356130779999999</v>
      </c>
      <c r="H87">
        <v>5.7784171528000003</v>
      </c>
    </row>
    <row r="88" spans="1:8" x14ac:dyDescent="0.25">
      <c r="A88" s="1">
        <v>44986</v>
      </c>
      <c r="B88" s="2">
        <v>301.83600000000001</v>
      </c>
      <c r="C88">
        <v>87</v>
      </c>
      <c r="D88">
        <v>4.9849741220991683</v>
      </c>
      <c r="E88">
        <v>87</v>
      </c>
      <c r="F88">
        <v>87</v>
      </c>
      <c r="G88">
        <v>4.9849741219999997</v>
      </c>
      <c r="H88">
        <v>5.3267608307999996</v>
      </c>
    </row>
    <row r="89" spans="1:8" x14ac:dyDescent="0.25">
      <c r="A89" s="1">
        <v>45017</v>
      </c>
      <c r="B89" s="2">
        <v>303.363</v>
      </c>
      <c r="C89">
        <v>88</v>
      </c>
      <c r="D89">
        <v>4.9303203981889254</v>
      </c>
      <c r="E89">
        <v>88</v>
      </c>
      <c r="F89">
        <v>88</v>
      </c>
      <c r="G89">
        <v>4.9303203980000001</v>
      </c>
      <c r="H89">
        <v>4.8751045088999998</v>
      </c>
    </row>
  </sheetData>
  <phoneticPr fontId="2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D186-C38B-4394-802E-F37EF07C5D27}">
  <dimension ref="A2:AC124"/>
  <sheetViews>
    <sheetView topLeftCell="A40" workbookViewId="0">
      <selection activeCell="J58" sqref="J58"/>
    </sheetView>
  </sheetViews>
  <sheetFormatPr defaultRowHeight="13.2" x14ac:dyDescent="0.25"/>
  <cols>
    <col min="1" max="1" width="11" bestFit="1" customWidth="1"/>
    <col min="2" max="2" width="4.5546875" bestFit="1" customWidth="1"/>
    <col min="3" max="3" width="12.77734375" bestFit="1" customWidth="1"/>
  </cols>
  <sheetData>
    <row r="2" spans="1:29" ht="13.8" x14ac:dyDescent="0.25">
      <c r="A2" s="3">
        <v>42370</v>
      </c>
      <c r="B2">
        <v>1</v>
      </c>
      <c r="C2">
        <v>1.3730868138309948</v>
      </c>
      <c r="D2">
        <v>1</v>
      </c>
      <c r="E2">
        <v>1</v>
      </c>
      <c r="F2">
        <v>1.3730868140000001</v>
      </c>
      <c r="G2">
        <v>1.1509081140999999</v>
      </c>
      <c r="H2" t="s">
        <v>313</v>
      </c>
      <c r="V2" s="1">
        <v>41275</v>
      </c>
      <c r="W2">
        <v>1</v>
      </c>
      <c r="X2">
        <v>1.5948646681225638</v>
      </c>
      <c r="Y2">
        <v>1</v>
      </c>
      <c r="Z2">
        <v>1</v>
      </c>
      <c r="AA2">
        <v>1.594864668</v>
      </c>
      <c r="AB2">
        <v>1.6993390417000001</v>
      </c>
      <c r="AC2" t="s">
        <v>313</v>
      </c>
    </row>
    <row r="3" spans="1:29" x14ac:dyDescent="0.25">
      <c r="A3" s="3">
        <v>42401</v>
      </c>
      <c r="B3">
        <v>2</v>
      </c>
      <c r="C3">
        <v>1.0177997801654646</v>
      </c>
      <c r="D3">
        <v>2</v>
      </c>
      <c r="E3">
        <v>2</v>
      </c>
      <c r="F3">
        <v>1.01779978</v>
      </c>
      <c r="G3">
        <v>1.1176199263</v>
      </c>
      <c r="H3" t="s">
        <v>375</v>
      </c>
      <c r="V3" s="1">
        <v>41306</v>
      </c>
      <c r="W3">
        <v>2</v>
      </c>
      <c r="X3">
        <v>1.9779235097490526</v>
      </c>
      <c r="Y3">
        <v>2</v>
      </c>
      <c r="Z3">
        <v>2</v>
      </c>
      <c r="AA3">
        <v>1.9779235100000001</v>
      </c>
      <c r="AB3">
        <v>1.6520314282999999</v>
      </c>
      <c r="AC3" t="s">
        <v>314</v>
      </c>
    </row>
    <row r="4" spans="1:29" x14ac:dyDescent="0.25">
      <c r="A4" s="3">
        <v>42430</v>
      </c>
      <c r="B4">
        <v>3</v>
      </c>
      <c r="C4">
        <v>0.85253622114273109</v>
      </c>
      <c r="D4">
        <v>3</v>
      </c>
      <c r="E4">
        <v>3</v>
      </c>
      <c r="F4">
        <v>0.85253622100000004</v>
      </c>
      <c r="G4">
        <v>1.0843317386</v>
      </c>
      <c r="H4" t="s">
        <v>315</v>
      </c>
      <c r="V4" s="1">
        <v>41334</v>
      </c>
      <c r="W4">
        <v>3</v>
      </c>
      <c r="X4">
        <v>1.4738962125967776</v>
      </c>
      <c r="Y4">
        <v>3</v>
      </c>
      <c r="Z4">
        <v>3</v>
      </c>
      <c r="AA4">
        <v>1.473896213</v>
      </c>
      <c r="AB4">
        <v>1.6047238148</v>
      </c>
      <c r="AC4" t="s">
        <v>315</v>
      </c>
    </row>
    <row r="5" spans="1:29" x14ac:dyDescent="0.25">
      <c r="A5" s="3">
        <v>42461</v>
      </c>
      <c r="B5">
        <v>4</v>
      </c>
      <c r="C5">
        <v>1.125110418894419</v>
      </c>
      <c r="D5">
        <v>4</v>
      </c>
      <c r="E5">
        <v>4</v>
      </c>
      <c r="F5">
        <v>1.1251104190000001</v>
      </c>
      <c r="G5">
        <v>1.0510435509</v>
      </c>
      <c r="H5" t="s">
        <v>316</v>
      </c>
      <c r="V5" s="1">
        <v>41365</v>
      </c>
      <c r="W5">
        <v>4</v>
      </c>
      <c r="X5">
        <v>1.0630853814894485</v>
      </c>
      <c r="Y5">
        <v>4</v>
      </c>
      <c r="Z5">
        <v>4</v>
      </c>
      <c r="AA5">
        <v>1.0630853810000001</v>
      </c>
      <c r="AB5">
        <v>1.5574162013999999</v>
      </c>
      <c r="AC5" t="s">
        <v>316</v>
      </c>
    </row>
    <row r="6" spans="1:29" x14ac:dyDescent="0.25">
      <c r="A6" s="3">
        <v>42491</v>
      </c>
      <c r="B6">
        <v>5</v>
      </c>
      <c r="C6">
        <v>1.0193225541935647</v>
      </c>
      <c r="D6">
        <v>5</v>
      </c>
      <c r="E6">
        <v>5</v>
      </c>
      <c r="F6">
        <v>1.0193225539999999</v>
      </c>
      <c r="G6">
        <v>1.0177553631</v>
      </c>
      <c r="H6" t="s">
        <v>317</v>
      </c>
      <c r="V6" s="1">
        <v>41395</v>
      </c>
      <c r="W6">
        <v>5</v>
      </c>
      <c r="X6">
        <v>1.3619650588516832</v>
      </c>
      <c r="Y6">
        <v>5</v>
      </c>
      <c r="Z6">
        <v>5</v>
      </c>
      <c r="AA6">
        <v>1.3619650590000001</v>
      </c>
      <c r="AB6">
        <v>1.510108588</v>
      </c>
      <c r="AC6" t="s">
        <v>317</v>
      </c>
    </row>
    <row r="7" spans="1:29" x14ac:dyDescent="0.25">
      <c r="A7" s="3">
        <v>42522</v>
      </c>
      <c r="B7">
        <v>6</v>
      </c>
      <c r="C7">
        <v>0.9973264945230832</v>
      </c>
      <c r="D7">
        <v>6</v>
      </c>
      <c r="E7">
        <v>6</v>
      </c>
      <c r="F7">
        <v>0.99732649500000004</v>
      </c>
      <c r="G7">
        <v>0.98446717539999995</v>
      </c>
      <c r="H7" t="s">
        <v>318</v>
      </c>
      <c r="V7" s="1">
        <v>41426</v>
      </c>
      <c r="W7">
        <v>6</v>
      </c>
      <c r="X7">
        <v>1.754416545376891</v>
      </c>
      <c r="Y7">
        <v>6</v>
      </c>
      <c r="Z7">
        <v>6</v>
      </c>
      <c r="AA7">
        <v>1.754416545</v>
      </c>
      <c r="AB7">
        <v>1.4628009744999999</v>
      </c>
      <c r="AC7" t="s">
        <v>318</v>
      </c>
    </row>
    <row r="8" spans="1:29" x14ac:dyDescent="0.25">
      <c r="A8" s="3">
        <v>42552</v>
      </c>
      <c r="B8">
        <v>7</v>
      </c>
      <c r="C8">
        <v>0.82713887049870927</v>
      </c>
      <c r="D8">
        <v>7</v>
      </c>
      <c r="E8">
        <v>7</v>
      </c>
      <c r="F8">
        <v>0.82713886999999997</v>
      </c>
      <c r="G8">
        <v>0.95117898769999998</v>
      </c>
      <c r="H8" t="s">
        <v>319</v>
      </c>
      <c r="V8" s="1">
        <v>41456</v>
      </c>
      <c r="W8">
        <v>7</v>
      </c>
      <c r="X8">
        <v>1.9606816118443982</v>
      </c>
      <c r="Y8">
        <v>7</v>
      </c>
      <c r="Z8">
        <v>7</v>
      </c>
      <c r="AA8">
        <v>1.9606816119999999</v>
      </c>
      <c r="AB8">
        <v>1.4154933611</v>
      </c>
      <c r="AC8" t="s">
        <v>319</v>
      </c>
    </row>
    <row r="9" spans="1:29" x14ac:dyDescent="0.25">
      <c r="A9" s="3">
        <v>42583</v>
      </c>
      <c r="B9">
        <v>8</v>
      </c>
      <c r="C9">
        <v>1.0628745027610345</v>
      </c>
      <c r="D9">
        <v>8</v>
      </c>
      <c r="E9">
        <v>8</v>
      </c>
      <c r="F9">
        <v>1.062874503</v>
      </c>
      <c r="G9">
        <v>0.9178907999</v>
      </c>
      <c r="V9" s="1">
        <v>41487</v>
      </c>
      <c r="W9">
        <v>8</v>
      </c>
      <c r="X9">
        <v>1.5183675595431958</v>
      </c>
      <c r="Y9">
        <v>8</v>
      </c>
      <c r="Z9">
        <v>8</v>
      </c>
      <c r="AA9">
        <v>1.5183675599999999</v>
      </c>
      <c r="AB9">
        <v>1.3681857476999999</v>
      </c>
    </row>
    <row r="10" spans="1:29" x14ac:dyDescent="0.25">
      <c r="A10" s="3">
        <v>42614</v>
      </c>
      <c r="B10">
        <v>9</v>
      </c>
      <c r="C10">
        <v>1.4637836474815626</v>
      </c>
      <c r="D10">
        <v>9</v>
      </c>
      <c r="E10">
        <v>9</v>
      </c>
      <c r="F10">
        <v>1.4637836470000001</v>
      </c>
      <c r="G10">
        <v>1.5674811744999999</v>
      </c>
      <c r="H10" t="s">
        <v>376</v>
      </c>
      <c r="V10" s="1">
        <v>41518</v>
      </c>
      <c r="W10">
        <v>9</v>
      </c>
      <c r="X10">
        <v>1.1849252615521528</v>
      </c>
      <c r="Y10">
        <v>9</v>
      </c>
      <c r="Z10">
        <v>9</v>
      </c>
      <c r="AA10">
        <v>1.1849252619999999</v>
      </c>
      <c r="AB10">
        <v>1.3208781343</v>
      </c>
      <c r="AC10" t="s">
        <v>320</v>
      </c>
    </row>
    <row r="11" spans="1:29" x14ac:dyDescent="0.25">
      <c r="A11" s="3">
        <v>42644</v>
      </c>
      <c r="B11">
        <v>10</v>
      </c>
      <c r="C11">
        <v>1.6359875209176076</v>
      </c>
      <c r="D11">
        <v>10</v>
      </c>
      <c r="E11">
        <v>10</v>
      </c>
      <c r="F11">
        <v>1.6359875209999999</v>
      </c>
      <c r="G11">
        <v>1.7155305944999999</v>
      </c>
      <c r="H11" t="s">
        <v>377</v>
      </c>
      <c r="V11" s="1">
        <v>41548</v>
      </c>
      <c r="W11">
        <v>10</v>
      </c>
      <c r="X11">
        <v>0.96361270464340487</v>
      </c>
      <c r="Y11">
        <v>10</v>
      </c>
      <c r="Z11">
        <v>10</v>
      </c>
      <c r="AA11">
        <v>0.96361270499999996</v>
      </c>
      <c r="AB11">
        <v>1.2735705208000001</v>
      </c>
      <c r="AC11" t="s">
        <v>321</v>
      </c>
    </row>
    <row r="12" spans="1:29" x14ac:dyDescent="0.25">
      <c r="A12" s="3">
        <v>42675</v>
      </c>
      <c r="B12">
        <v>11</v>
      </c>
      <c r="C12">
        <v>1.6925371625037904</v>
      </c>
      <c r="D12">
        <v>11</v>
      </c>
      <c r="E12">
        <v>11</v>
      </c>
      <c r="F12">
        <v>1.6925371629999999</v>
      </c>
      <c r="G12">
        <v>1.8635800144000001</v>
      </c>
      <c r="H12" t="s">
        <v>378</v>
      </c>
      <c r="V12" s="1">
        <v>41579</v>
      </c>
      <c r="W12">
        <v>11</v>
      </c>
      <c r="X12">
        <v>1.2370722045338978</v>
      </c>
      <c r="Y12">
        <v>11</v>
      </c>
      <c r="Z12">
        <v>11</v>
      </c>
      <c r="AA12">
        <v>1.237072205</v>
      </c>
      <c r="AB12">
        <v>1.2262629074</v>
      </c>
      <c r="AC12" t="s">
        <v>322</v>
      </c>
    </row>
    <row r="13" spans="1:29" x14ac:dyDescent="0.25">
      <c r="A13" s="3">
        <v>42705</v>
      </c>
      <c r="B13">
        <v>12</v>
      </c>
      <c r="C13">
        <v>2.0746221329669092</v>
      </c>
      <c r="D13">
        <v>12</v>
      </c>
      <c r="E13">
        <v>12</v>
      </c>
      <c r="F13">
        <v>2.0746221330000001</v>
      </c>
      <c r="G13">
        <v>2.0116294344000001</v>
      </c>
      <c r="H13" t="s">
        <v>379</v>
      </c>
      <c r="V13" s="1">
        <v>41609</v>
      </c>
      <c r="W13">
        <v>12</v>
      </c>
      <c r="X13">
        <v>1.5017356196183846</v>
      </c>
      <c r="Y13">
        <v>12</v>
      </c>
      <c r="Z13">
        <v>12</v>
      </c>
      <c r="AA13">
        <v>1.50173562</v>
      </c>
      <c r="AB13">
        <v>1.3436483607</v>
      </c>
      <c r="AC13" t="s">
        <v>323</v>
      </c>
    </row>
    <row r="14" spans="1:29" x14ac:dyDescent="0.25">
      <c r="A14" s="3">
        <v>42736</v>
      </c>
      <c r="B14">
        <v>13</v>
      </c>
      <c r="C14">
        <v>2.5000422090529986</v>
      </c>
      <c r="D14">
        <v>13</v>
      </c>
      <c r="E14">
        <v>13</v>
      </c>
      <c r="F14">
        <v>2.5000422090000001</v>
      </c>
      <c r="G14">
        <v>2.1596788544000001</v>
      </c>
      <c r="H14" t="s">
        <v>380</v>
      </c>
      <c r="V14" s="1">
        <v>41640</v>
      </c>
      <c r="W14">
        <v>13</v>
      </c>
      <c r="X14">
        <v>1.5789473684210507</v>
      </c>
      <c r="Y14">
        <v>13</v>
      </c>
      <c r="Z14">
        <v>13</v>
      </c>
      <c r="AA14">
        <v>1.5789473679999999</v>
      </c>
      <c r="AB14">
        <v>1.4548872066</v>
      </c>
      <c r="AC14" t="s">
        <v>324</v>
      </c>
    </row>
    <row r="15" spans="1:29" x14ac:dyDescent="0.25">
      <c r="A15" s="3">
        <v>42767</v>
      </c>
      <c r="B15">
        <v>14</v>
      </c>
      <c r="C15">
        <v>2.7379581714893106</v>
      </c>
      <c r="D15">
        <v>14</v>
      </c>
      <c r="E15">
        <v>14</v>
      </c>
      <c r="F15">
        <v>2.7379581709999998</v>
      </c>
      <c r="G15">
        <v>2.3077282743</v>
      </c>
      <c r="H15" t="s">
        <v>381</v>
      </c>
      <c r="V15" s="1">
        <v>41671</v>
      </c>
      <c r="W15">
        <v>14</v>
      </c>
      <c r="X15">
        <v>1.1263492501055319</v>
      </c>
      <c r="Y15">
        <v>14</v>
      </c>
      <c r="Z15">
        <v>14</v>
      </c>
      <c r="AA15">
        <v>1.1263492500000001</v>
      </c>
      <c r="AB15">
        <v>1.5661260526</v>
      </c>
      <c r="AC15" t="s">
        <v>325</v>
      </c>
    </row>
    <row r="16" spans="1:29" x14ac:dyDescent="0.25">
      <c r="A16" s="3">
        <v>42795</v>
      </c>
      <c r="B16">
        <v>15</v>
      </c>
      <c r="C16">
        <v>2.3806124334402696</v>
      </c>
      <c r="D16">
        <v>15</v>
      </c>
      <c r="E16">
        <v>15</v>
      </c>
      <c r="F16">
        <v>2.380612433</v>
      </c>
      <c r="G16">
        <v>2.4557776943</v>
      </c>
      <c r="H16" t="s">
        <v>382</v>
      </c>
      <c r="V16" s="1">
        <v>41699</v>
      </c>
      <c r="W16">
        <v>15</v>
      </c>
      <c r="X16">
        <v>1.512202875763087</v>
      </c>
      <c r="Y16">
        <v>15</v>
      </c>
      <c r="Z16">
        <v>15</v>
      </c>
      <c r="AA16">
        <v>1.5122028759999999</v>
      </c>
      <c r="AB16">
        <v>1.6773648985</v>
      </c>
      <c r="AC16" t="s">
        <v>326</v>
      </c>
    </row>
    <row r="17" spans="1:29" x14ac:dyDescent="0.25">
      <c r="A17" s="3">
        <v>42826</v>
      </c>
      <c r="B17">
        <v>16</v>
      </c>
      <c r="C17">
        <v>2.1996898784172956</v>
      </c>
      <c r="D17">
        <v>16</v>
      </c>
      <c r="E17">
        <v>16</v>
      </c>
      <c r="F17">
        <v>2.199689878</v>
      </c>
      <c r="G17">
        <v>2.6038271142</v>
      </c>
      <c r="H17" t="s">
        <v>383</v>
      </c>
      <c r="V17" s="1">
        <v>41730</v>
      </c>
      <c r="W17">
        <v>16</v>
      </c>
      <c r="X17">
        <v>1.9528578985167555</v>
      </c>
      <c r="Y17">
        <v>16</v>
      </c>
      <c r="Z17">
        <v>16</v>
      </c>
      <c r="AA17">
        <v>1.9528578990000001</v>
      </c>
      <c r="AB17">
        <v>1.7886037445</v>
      </c>
      <c r="AC17" t="s">
        <v>327</v>
      </c>
    </row>
    <row r="18" spans="1:29" x14ac:dyDescent="0.25">
      <c r="A18" s="3">
        <v>42856</v>
      </c>
      <c r="B18">
        <v>17</v>
      </c>
      <c r="C18">
        <v>1.8748777208413598</v>
      </c>
      <c r="D18">
        <v>17</v>
      </c>
      <c r="E18">
        <v>17</v>
      </c>
      <c r="F18">
        <v>1.8748777210000001</v>
      </c>
      <c r="G18">
        <v>1.7318700161</v>
      </c>
      <c r="H18" t="s">
        <v>384</v>
      </c>
      <c r="V18" s="1">
        <v>41760</v>
      </c>
      <c r="W18">
        <v>17</v>
      </c>
      <c r="X18">
        <v>2.1271115499366857</v>
      </c>
      <c r="Y18">
        <v>17</v>
      </c>
      <c r="Z18">
        <v>17</v>
      </c>
      <c r="AA18">
        <v>2.12711155</v>
      </c>
      <c r="AB18">
        <v>1.8998425904</v>
      </c>
      <c r="AC18" t="s">
        <v>328</v>
      </c>
    </row>
    <row r="19" spans="1:29" x14ac:dyDescent="0.25">
      <c r="A19" s="3">
        <v>42887</v>
      </c>
      <c r="B19">
        <v>18</v>
      </c>
      <c r="C19">
        <v>1.6334879552564587</v>
      </c>
      <c r="D19">
        <v>18</v>
      </c>
      <c r="E19">
        <v>18</v>
      </c>
      <c r="F19">
        <v>1.6334879550000001</v>
      </c>
      <c r="G19">
        <v>1.7999455945</v>
      </c>
      <c r="H19" t="s">
        <v>385</v>
      </c>
      <c r="V19" s="1">
        <v>41791</v>
      </c>
      <c r="W19">
        <v>18</v>
      </c>
      <c r="X19">
        <v>2.0723413731670544</v>
      </c>
      <c r="Y19">
        <v>18</v>
      </c>
      <c r="Z19">
        <v>18</v>
      </c>
      <c r="AA19">
        <v>2.072341373</v>
      </c>
      <c r="AB19">
        <v>2.0110814364</v>
      </c>
      <c r="AC19" t="s">
        <v>329</v>
      </c>
    </row>
    <row r="20" spans="1:29" x14ac:dyDescent="0.25">
      <c r="A20" s="3">
        <v>42917</v>
      </c>
      <c r="B20">
        <v>19</v>
      </c>
      <c r="C20">
        <v>1.7279784563724985</v>
      </c>
      <c r="D20">
        <v>19</v>
      </c>
      <c r="E20">
        <v>19</v>
      </c>
      <c r="F20">
        <v>1.727978456</v>
      </c>
      <c r="G20">
        <v>1.868021173</v>
      </c>
      <c r="H20" t="s">
        <v>386</v>
      </c>
      <c r="V20" s="1">
        <v>41821</v>
      </c>
      <c r="W20">
        <v>19</v>
      </c>
      <c r="X20">
        <v>1.9923286357643095</v>
      </c>
      <c r="Y20">
        <v>19</v>
      </c>
      <c r="Z20">
        <v>19</v>
      </c>
      <c r="AA20">
        <v>1.9923286360000001</v>
      </c>
      <c r="AB20">
        <v>2.1223202823</v>
      </c>
      <c r="AC20" t="s">
        <v>330</v>
      </c>
    </row>
    <row r="21" spans="1:29" x14ac:dyDescent="0.25">
      <c r="A21" s="3">
        <v>42948</v>
      </c>
      <c r="B21">
        <v>20</v>
      </c>
      <c r="C21">
        <v>1.9389742120581843</v>
      </c>
      <c r="D21">
        <v>20</v>
      </c>
      <c r="E21">
        <v>20</v>
      </c>
      <c r="F21">
        <v>1.938974212</v>
      </c>
      <c r="G21">
        <v>1.9360967514</v>
      </c>
      <c r="H21" t="s">
        <v>387</v>
      </c>
      <c r="V21" s="1">
        <v>41852</v>
      </c>
      <c r="W21">
        <v>20</v>
      </c>
      <c r="X21">
        <v>1.6996113341628267</v>
      </c>
      <c r="Y21">
        <v>20</v>
      </c>
      <c r="Z21">
        <v>20</v>
      </c>
      <c r="AA21">
        <v>1.6996113340000001</v>
      </c>
      <c r="AB21">
        <v>1.9180202041000001</v>
      </c>
      <c r="AC21" t="s">
        <v>331</v>
      </c>
    </row>
    <row r="22" spans="1:29" x14ac:dyDescent="0.25">
      <c r="A22" s="3">
        <v>42979</v>
      </c>
      <c r="B22">
        <v>21</v>
      </c>
      <c r="C22">
        <v>2.2329638650032271</v>
      </c>
      <c r="D22">
        <v>21</v>
      </c>
      <c r="E22">
        <v>21</v>
      </c>
      <c r="F22">
        <v>2.2329638649999999</v>
      </c>
      <c r="G22">
        <v>2.0041723297999998</v>
      </c>
      <c r="H22" t="s">
        <v>388</v>
      </c>
      <c r="V22" s="1">
        <v>41883</v>
      </c>
      <c r="W22">
        <v>21</v>
      </c>
      <c r="X22">
        <v>1.6579186757150384</v>
      </c>
      <c r="Y22">
        <v>21</v>
      </c>
      <c r="Z22">
        <v>21</v>
      </c>
      <c r="AA22">
        <v>1.657918676</v>
      </c>
      <c r="AB22">
        <v>1.6249897566</v>
      </c>
      <c r="AC22" t="s">
        <v>332</v>
      </c>
    </row>
    <row r="23" spans="1:29" x14ac:dyDescent="0.25">
      <c r="A23" s="3">
        <v>43009</v>
      </c>
      <c r="B23">
        <v>22</v>
      </c>
      <c r="C23">
        <v>2.0411287019761786</v>
      </c>
      <c r="D23">
        <v>22</v>
      </c>
      <c r="E23">
        <v>22</v>
      </c>
      <c r="F23">
        <v>2.041128702</v>
      </c>
      <c r="G23">
        <v>2.0722479083000001</v>
      </c>
      <c r="H23" t="s">
        <v>389</v>
      </c>
      <c r="V23" s="1">
        <v>41913</v>
      </c>
      <c r="W23">
        <v>22</v>
      </c>
      <c r="X23">
        <v>1.6643402156320384</v>
      </c>
      <c r="Y23">
        <v>22</v>
      </c>
      <c r="Z23">
        <v>22</v>
      </c>
      <c r="AA23">
        <v>1.664340216</v>
      </c>
      <c r="AB23">
        <v>1.3319593090999999</v>
      </c>
      <c r="AC23" t="s">
        <v>333</v>
      </c>
    </row>
    <row r="24" spans="1:29" x14ac:dyDescent="0.25">
      <c r="A24" s="3">
        <v>43040</v>
      </c>
      <c r="B24">
        <v>23</v>
      </c>
      <c r="C24">
        <v>2.2025829386831748</v>
      </c>
      <c r="D24">
        <v>23</v>
      </c>
      <c r="E24">
        <v>23</v>
      </c>
      <c r="F24">
        <v>2.202582939</v>
      </c>
      <c r="G24">
        <v>2.1403234866999998</v>
      </c>
      <c r="H24" t="s">
        <v>390</v>
      </c>
      <c r="V24" s="1">
        <v>41944</v>
      </c>
      <c r="W24">
        <v>23</v>
      </c>
      <c r="X24">
        <v>1.3223551823708954</v>
      </c>
      <c r="Y24">
        <v>23</v>
      </c>
      <c r="Z24">
        <v>23</v>
      </c>
      <c r="AA24">
        <v>1.3223551819999999</v>
      </c>
      <c r="AB24">
        <v>1.0389288615000001</v>
      </c>
      <c r="AC24" t="s">
        <v>334</v>
      </c>
    </row>
    <row r="25" spans="1:29" x14ac:dyDescent="0.25">
      <c r="A25" s="3">
        <v>43070</v>
      </c>
      <c r="B25">
        <v>24</v>
      </c>
      <c r="C25">
        <v>2.1090824745684138</v>
      </c>
      <c r="D25">
        <v>24</v>
      </c>
      <c r="E25">
        <v>24</v>
      </c>
      <c r="F25">
        <v>2.1090824750000001</v>
      </c>
      <c r="G25">
        <v>2.2083990652000001</v>
      </c>
      <c r="H25" t="s">
        <v>391</v>
      </c>
      <c r="V25" s="1">
        <v>41974</v>
      </c>
      <c r="W25">
        <v>24</v>
      </c>
      <c r="X25">
        <v>0.75649326965573982</v>
      </c>
      <c r="Y25">
        <v>24</v>
      </c>
      <c r="Z25">
        <v>24</v>
      </c>
      <c r="AA25">
        <v>0.75649327</v>
      </c>
      <c r="AB25">
        <v>0.74589841400000001</v>
      </c>
      <c r="AC25" t="s">
        <v>335</v>
      </c>
    </row>
    <row r="26" spans="1:29" x14ac:dyDescent="0.25">
      <c r="A26" s="3">
        <v>43101</v>
      </c>
      <c r="B26">
        <v>25</v>
      </c>
      <c r="C26">
        <v>2.0705076202751584</v>
      </c>
      <c r="D26">
        <v>25</v>
      </c>
      <c r="E26">
        <v>25</v>
      </c>
      <c r="F26">
        <v>2.0705076199999999</v>
      </c>
      <c r="G26">
        <v>2.1381231918000001</v>
      </c>
      <c r="H26" t="s">
        <v>392</v>
      </c>
      <c r="V26" s="1">
        <v>42005</v>
      </c>
      <c r="W26">
        <v>25</v>
      </c>
      <c r="X26">
        <v>-8.9348313069650298E-2</v>
      </c>
      <c r="Y26">
        <v>25</v>
      </c>
      <c r="Z26">
        <v>25</v>
      </c>
      <c r="AA26">
        <v>-8.9348312999999999E-2</v>
      </c>
      <c r="AB26">
        <v>0.4528679665</v>
      </c>
      <c r="AC26" t="s">
        <v>336</v>
      </c>
    </row>
    <row r="27" spans="1:29" x14ac:dyDescent="0.25">
      <c r="A27" s="3">
        <v>43132</v>
      </c>
      <c r="B27">
        <v>26</v>
      </c>
      <c r="C27">
        <v>2.2117954212386568</v>
      </c>
      <c r="D27">
        <v>26</v>
      </c>
      <c r="E27">
        <v>26</v>
      </c>
      <c r="F27">
        <v>2.2117954210000002</v>
      </c>
      <c r="G27">
        <v>2.2567313202000001</v>
      </c>
      <c r="H27" t="s">
        <v>393</v>
      </c>
      <c r="V27" s="1">
        <v>42036</v>
      </c>
      <c r="W27">
        <v>26</v>
      </c>
      <c r="X27">
        <v>-2.5129801815307669E-2</v>
      </c>
      <c r="Y27">
        <v>26</v>
      </c>
      <c r="Z27">
        <v>26</v>
      </c>
      <c r="AA27">
        <v>-2.5129802E-2</v>
      </c>
      <c r="AB27">
        <v>0.1598375189</v>
      </c>
      <c r="AC27" t="s">
        <v>337</v>
      </c>
    </row>
    <row r="28" spans="1:29" x14ac:dyDescent="0.25">
      <c r="A28" s="3">
        <v>43160</v>
      </c>
      <c r="B28">
        <v>27</v>
      </c>
      <c r="C28">
        <v>2.3597114039729181</v>
      </c>
      <c r="D28">
        <v>27</v>
      </c>
      <c r="E28">
        <v>27</v>
      </c>
      <c r="F28">
        <v>2.359711404</v>
      </c>
      <c r="G28">
        <v>2.3753394486000001</v>
      </c>
      <c r="H28" t="s">
        <v>353</v>
      </c>
      <c r="V28" s="1">
        <v>42064</v>
      </c>
      <c r="W28">
        <v>27</v>
      </c>
      <c r="X28">
        <v>-7.3637390866427108E-2</v>
      </c>
      <c r="Y28">
        <v>27</v>
      </c>
      <c r="Z28">
        <v>27</v>
      </c>
      <c r="AA28">
        <v>-7.3637390999999996E-2</v>
      </c>
      <c r="AB28">
        <v>-0.13319292860000001</v>
      </c>
      <c r="AC28" t="s">
        <v>338</v>
      </c>
    </row>
    <row r="29" spans="1:29" x14ac:dyDescent="0.25">
      <c r="A29" s="3">
        <v>43191</v>
      </c>
      <c r="B29">
        <v>28</v>
      </c>
      <c r="C29">
        <v>2.462743943334802</v>
      </c>
      <c r="D29">
        <v>28</v>
      </c>
      <c r="E29">
        <v>28</v>
      </c>
      <c r="F29">
        <v>2.462743943</v>
      </c>
      <c r="G29">
        <v>2.4939475769000001</v>
      </c>
      <c r="H29" t="s">
        <v>354</v>
      </c>
      <c r="V29" s="1">
        <v>42095</v>
      </c>
      <c r="W29">
        <v>28</v>
      </c>
      <c r="X29">
        <v>-0.19951744617669451</v>
      </c>
      <c r="Y29">
        <v>28</v>
      </c>
      <c r="Z29">
        <v>28</v>
      </c>
      <c r="AA29">
        <v>-0.19951744599999999</v>
      </c>
      <c r="AB29">
        <v>-0.4262233761</v>
      </c>
      <c r="AC29" t="s">
        <v>339</v>
      </c>
    </row>
    <row r="30" spans="1:29" x14ac:dyDescent="0.25">
      <c r="A30" s="3">
        <v>43221</v>
      </c>
      <c r="B30">
        <v>29</v>
      </c>
      <c r="C30">
        <v>2.8010117148075615</v>
      </c>
      <c r="D30">
        <v>29</v>
      </c>
      <c r="E30">
        <v>29</v>
      </c>
      <c r="F30">
        <v>2.801011715</v>
      </c>
      <c r="G30">
        <v>2.6125557053000001</v>
      </c>
      <c r="H30" t="s">
        <v>394</v>
      </c>
      <c r="V30" s="1">
        <v>42125</v>
      </c>
      <c r="W30">
        <v>29</v>
      </c>
      <c r="X30">
        <v>-3.9932744850777156E-2</v>
      </c>
      <c r="Y30">
        <v>29</v>
      </c>
      <c r="Z30">
        <v>29</v>
      </c>
      <c r="AA30">
        <v>-3.9932744999999999E-2</v>
      </c>
      <c r="AB30">
        <v>-0.1847066839</v>
      </c>
      <c r="AC30" t="s">
        <v>340</v>
      </c>
    </row>
    <row r="31" spans="1:29" x14ac:dyDescent="0.25">
      <c r="A31" s="3">
        <v>43252</v>
      </c>
      <c r="B31">
        <v>30</v>
      </c>
      <c r="C31">
        <v>2.8715478353166874</v>
      </c>
      <c r="D31">
        <v>30</v>
      </c>
      <c r="E31">
        <v>30</v>
      </c>
      <c r="F31">
        <v>2.8715478349999999</v>
      </c>
      <c r="G31">
        <v>2.7311638337000002</v>
      </c>
      <c r="H31" t="s">
        <v>395</v>
      </c>
      <c r="V31" s="1">
        <v>42156</v>
      </c>
      <c r="W31">
        <v>30</v>
      </c>
      <c r="X31">
        <v>0.12377120368545161</v>
      </c>
      <c r="Y31">
        <v>30</v>
      </c>
      <c r="Z31">
        <v>30</v>
      </c>
      <c r="AA31">
        <v>0.123771204</v>
      </c>
      <c r="AB31">
        <v>-5.0213283499999997E-2</v>
      </c>
      <c r="AC31" t="s">
        <v>341</v>
      </c>
    </row>
    <row r="32" spans="1:29" x14ac:dyDescent="0.25">
      <c r="A32" s="3">
        <v>43282</v>
      </c>
      <c r="B32">
        <v>31</v>
      </c>
      <c r="C32">
        <v>2.9495150866471116</v>
      </c>
      <c r="D32">
        <v>31</v>
      </c>
      <c r="E32">
        <v>31</v>
      </c>
      <c r="F32">
        <v>2.949515087</v>
      </c>
      <c r="G32">
        <v>2.8497719620000002</v>
      </c>
      <c r="H32" t="s">
        <v>396</v>
      </c>
      <c r="V32" s="1">
        <v>42186</v>
      </c>
      <c r="W32">
        <v>31</v>
      </c>
      <c r="X32">
        <v>0.16956977964323036</v>
      </c>
      <c r="Y32">
        <v>31</v>
      </c>
      <c r="Z32">
        <v>31</v>
      </c>
      <c r="AA32">
        <v>0.16956978</v>
      </c>
      <c r="AB32">
        <v>8.4280116899999993E-2</v>
      </c>
      <c r="AC32" t="s">
        <v>342</v>
      </c>
    </row>
    <row r="33" spans="1:29" x14ac:dyDescent="0.25">
      <c r="A33" s="3">
        <v>43313</v>
      </c>
      <c r="B33">
        <v>32</v>
      </c>
      <c r="C33">
        <v>2.6991801041874481</v>
      </c>
      <c r="D33">
        <v>32</v>
      </c>
      <c r="E33">
        <v>32</v>
      </c>
      <c r="F33">
        <v>2.6991801039999999</v>
      </c>
      <c r="G33">
        <v>2.9683800904000002</v>
      </c>
      <c r="H33" t="s">
        <v>358</v>
      </c>
      <c r="V33" s="1">
        <v>42217</v>
      </c>
      <c r="W33">
        <v>32</v>
      </c>
      <c r="X33">
        <v>0.19507929300573409</v>
      </c>
      <c r="Y33">
        <v>32</v>
      </c>
      <c r="Z33">
        <v>32</v>
      </c>
      <c r="AA33">
        <v>0.19507929299999999</v>
      </c>
      <c r="AB33">
        <v>0.2187735173</v>
      </c>
      <c r="AC33" t="s">
        <v>343</v>
      </c>
    </row>
    <row r="34" spans="1:29" x14ac:dyDescent="0.25">
      <c r="A34" s="3">
        <v>43344</v>
      </c>
      <c r="B34">
        <v>33</v>
      </c>
      <c r="C34">
        <v>2.27697219419899</v>
      </c>
      <c r="D34">
        <v>33</v>
      </c>
      <c r="E34">
        <v>33</v>
      </c>
      <c r="F34">
        <v>2.2769721939999998</v>
      </c>
      <c r="G34">
        <v>2.2933911937000002</v>
      </c>
      <c r="H34" t="s">
        <v>359</v>
      </c>
      <c r="V34" s="1">
        <v>42248</v>
      </c>
      <c r="W34">
        <v>33</v>
      </c>
      <c r="X34">
        <v>-3.6129747805963397E-2</v>
      </c>
      <c r="Y34">
        <v>33</v>
      </c>
      <c r="Z34">
        <v>33</v>
      </c>
      <c r="AA34">
        <v>-3.6129748000000003E-2</v>
      </c>
      <c r="AB34">
        <v>0.35326691770000002</v>
      </c>
      <c r="AC34" t="s">
        <v>344</v>
      </c>
    </row>
    <row r="35" spans="1:29" x14ac:dyDescent="0.25">
      <c r="A35" s="3">
        <v>43374</v>
      </c>
      <c r="B35">
        <v>34</v>
      </c>
      <c r="C35">
        <v>2.5224699286070384</v>
      </c>
      <c r="D35">
        <v>34</v>
      </c>
      <c r="E35">
        <v>34</v>
      </c>
      <c r="F35">
        <v>2.5224699290000001</v>
      </c>
      <c r="G35">
        <v>2.2030128143000001</v>
      </c>
      <c r="H35" t="s">
        <v>397</v>
      </c>
      <c r="V35" s="1">
        <v>42278</v>
      </c>
      <c r="W35">
        <v>34</v>
      </c>
      <c r="X35">
        <v>0.17057443573555536</v>
      </c>
      <c r="Y35">
        <v>34</v>
      </c>
      <c r="Z35">
        <v>34</v>
      </c>
      <c r="AA35">
        <v>0.170574436</v>
      </c>
      <c r="AB35">
        <v>0.48776031809999998</v>
      </c>
      <c r="AC35" t="s">
        <v>345</v>
      </c>
    </row>
    <row r="36" spans="1:29" x14ac:dyDescent="0.25">
      <c r="A36" s="3">
        <v>43405</v>
      </c>
      <c r="B36">
        <v>35</v>
      </c>
      <c r="C36">
        <v>2.1766010321523983</v>
      </c>
      <c r="D36">
        <v>35</v>
      </c>
      <c r="E36">
        <v>35</v>
      </c>
      <c r="F36">
        <v>2.1766010320000002</v>
      </c>
      <c r="G36">
        <v>2.1126344347999999</v>
      </c>
      <c r="H36" t="s">
        <v>398</v>
      </c>
      <c r="V36" s="1">
        <v>42309</v>
      </c>
      <c r="W36">
        <v>35</v>
      </c>
      <c r="X36">
        <v>0.50179757866788721</v>
      </c>
      <c r="Y36">
        <v>35</v>
      </c>
      <c r="Z36">
        <v>35</v>
      </c>
      <c r="AA36">
        <v>0.50179757899999999</v>
      </c>
      <c r="AB36">
        <v>0.6222537185</v>
      </c>
      <c r="AC36" t="s">
        <v>346</v>
      </c>
    </row>
    <row r="37" spans="1:29" x14ac:dyDescent="0.25">
      <c r="A37" s="3">
        <v>43435</v>
      </c>
      <c r="B37">
        <v>36</v>
      </c>
      <c r="C37">
        <v>1.9101588486313719</v>
      </c>
      <c r="D37">
        <v>36</v>
      </c>
      <c r="E37">
        <v>36</v>
      </c>
      <c r="F37">
        <v>1.9101588490000001</v>
      </c>
      <c r="G37">
        <v>2.0222560554000002</v>
      </c>
      <c r="H37" t="s">
        <v>399</v>
      </c>
      <c r="V37" s="1">
        <v>42339</v>
      </c>
      <c r="W37">
        <v>36</v>
      </c>
      <c r="X37">
        <v>0.72951978604159662</v>
      </c>
      <c r="Y37">
        <v>36</v>
      </c>
      <c r="Z37">
        <v>36</v>
      </c>
      <c r="AA37">
        <v>0.729519786</v>
      </c>
      <c r="AB37">
        <v>0.75674711890000002</v>
      </c>
      <c r="AC37" t="s">
        <v>347</v>
      </c>
    </row>
    <row r="38" spans="1:29" x14ac:dyDescent="0.25">
      <c r="A38" s="3">
        <v>43466</v>
      </c>
      <c r="B38">
        <v>37</v>
      </c>
      <c r="C38">
        <v>1.5512351381991145</v>
      </c>
      <c r="D38">
        <v>37</v>
      </c>
      <c r="E38">
        <v>37</v>
      </c>
      <c r="F38">
        <v>1.551235138</v>
      </c>
      <c r="G38">
        <v>1.9318776759</v>
      </c>
      <c r="H38" t="s">
        <v>363</v>
      </c>
      <c r="V38" s="1">
        <v>42370</v>
      </c>
      <c r="W38">
        <v>37</v>
      </c>
      <c r="X38">
        <v>1.3730868138309948</v>
      </c>
      <c r="Y38">
        <v>37</v>
      </c>
      <c r="Z38">
        <v>37</v>
      </c>
      <c r="AA38">
        <v>1.3730868140000001</v>
      </c>
      <c r="AB38">
        <v>0.89124051930000003</v>
      </c>
      <c r="AC38" t="s">
        <v>348</v>
      </c>
    </row>
    <row r="39" spans="1:29" x14ac:dyDescent="0.25">
      <c r="A39" s="3">
        <v>43497</v>
      </c>
      <c r="B39">
        <v>38</v>
      </c>
      <c r="C39">
        <v>1.5201352659333054</v>
      </c>
      <c r="D39">
        <v>38</v>
      </c>
      <c r="E39">
        <v>38</v>
      </c>
      <c r="F39">
        <v>1.520135266</v>
      </c>
      <c r="G39">
        <v>1.8414992964000001</v>
      </c>
      <c r="H39" t="s">
        <v>364</v>
      </c>
      <c r="V39" s="1">
        <v>42401</v>
      </c>
      <c r="W39">
        <v>38</v>
      </c>
      <c r="X39">
        <v>1.0177997801654646</v>
      </c>
      <c r="Y39">
        <v>38</v>
      </c>
      <c r="Z39">
        <v>38</v>
      </c>
      <c r="AA39">
        <v>1.01779978</v>
      </c>
      <c r="AB39">
        <v>1.0257339196999999</v>
      </c>
      <c r="AC39" t="s">
        <v>349</v>
      </c>
    </row>
    <row r="40" spans="1:29" x14ac:dyDescent="0.25">
      <c r="A40" s="3">
        <v>43525</v>
      </c>
      <c r="B40">
        <v>39</v>
      </c>
      <c r="C40">
        <v>1.8625227405691738</v>
      </c>
      <c r="D40">
        <v>39</v>
      </c>
      <c r="E40">
        <v>39</v>
      </c>
      <c r="F40">
        <v>1.862522741</v>
      </c>
      <c r="G40">
        <v>1.7511209169999999</v>
      </c>
      <c r="H40" t="s">
        <v>400</v>
      </c>
      <c r="V40" s="1">
        <v>42430</v>
      </c>
      <c r="W40">
        <v>39</v>
      </c>
      <c r="X40">
        <v>0.85253622114273109</v>
      </c>
      <c r="Y40">
        <v>39</v>
      </c>
      <c r="Z40">
        <v>39</v>
      </c>
      <c r="AA40">
        <v>0.85253622100000004</v>
      </c>
      <c r="AB40">
        <v>0.62104233919999996</v>
      </c>
      <c r="AC40" t="s">
        <v>350</v>
      </c>
    </row>
    <row r="41" spans="1:29" x14ac:dyDescent="0.25">
      <c r="A41" s="3">
        <v>43556</v>
      </c>
      <c r="B41">
        <v>40</v>
      </c>
      <c r="C41">
        <v>1.9964397755302459</v>
      </c>
      <c r="D41">
        <v>40</v>
      </c>
      <c r="E41">
        <v>40</v>
      </c>
      <c r="F41">
        <v>1.9964397760000001</v>
      </c>
      <c r="G41">
        <v>1.6607425375</v>
      </c>
      <c r="H41" t="s">
        <v>401</v>
      </c>
      <c r="V41" s="1">
        <v>42461</v>
      </c>
      <c r="W41">
        <v>40</v>
      </c>
      <c r="X41">
        <v>1.125110418894419</v>
      </c>
      <c r="Y41">
        <v>40</v>
      </c>
      <c r="Z41">
        <v>40</v>
      </c>
      <c r="AA41">
        <v>1.1251104190000001</v>
      </c>
      <c r="AB41">
        <v>0.77868723569999998</v>
      </c>
      <c r="AC41" t="s">
        <v>351</v>
      </c>
    </row>
    <row r="42" spans="1:29" x14ac:dyDescent="0.25">
      <c r="A42" s="3">
        <v>43586</v>
      </c>
      <c r="B42">
        <v>41</v>
      </c>
      <c r="C42">
        <v>1.7902284687663923</v>
      </c>
      <c r="D42">
        <v>41</v>
      </c>
      <c r="E42">
        <v>41</v>
      </c>
      <c r="F42">
        <v>1.7902284690000001</v>
      </c>
      <c r="G42">
        <v>1.5789347337999999</v>
      </c>
      <c r="H42" t="s">
        <v>402</v>
      </c>
      <c r="V42" s="1">
        <v>42491</v>
      </c>
      <c r="W42">
        <v>41</v>
      </c>
      <c r="X42">
        <v>1.0193225541935647</v>
      </c>
      <c r="Y42">
        <v>41</v>
      </c>
      <c r="Z42">
        <v>41</v>
      </c>
      <c r="AA42">
        <v>1.0193225539999999</v>
      </c>
      <c r="AB42">
        <v>0.9363321322</v>
      </c>
      <c r="AC42" t="s">
        <v>352</v>
      </c>
    </row>
    <row r="43" spans="1:29" x14ac:dyDescent="0.25">
      <c r="A43" s="3">
        <v>43617</v>
      </c>
      <c r="B43">
        <v>42</v>
      </c>
      <c r="C43">
        <v>1.6484846560762445</v>
      </c>
      <c r="D43">
        <v>42</v>
      </c>
      <c r="E43">
        <v>42</v>
      </c>
      <c r="F43">
        <v>1.6484846559999999</v>
      </c>
      <c r="G43">
        <v>1.6643527600000001</v>
      </c>
      <c r="H43" t="s">
        <v>368</v>
      </c>
      <c r="V43" s="1">
        <v>42522</v>
      </c>
      <c r="W43">
        <v>42</v>
      </c>
      <c r="X43">
        <v>0.9973264945230832</v>
      </c>
      <c r="Y43">
        <v>42</v>
      </c>
      <c r="Z43">
        <v>42</v>
      </c>
      <c r="AA43">
        <v>0.99732649500000004</v>
      </c>
      <c r="AB43">
        <v>1.0939770287999999</v>
      </c>
      <c r="AC43" t="s">
        <v>353</v>
      </c>
    </row>
    <row r="44" spans="1:29" x14ac:dyDescent="0.25">
      <c r="A44" s="3">
        <v>43647</v>
      </c>
      <c r="B44">
        <v>43</v>
      </c>
      <c r="C44">
        <v>1.811464806393509</v>
      </c>
      <c r="D44">
        <v>43</v>
      </c>
      <c r="E44">
        <v>43</v>
      </c>
      <c r="F44">
        <v>1.811464806</v>
      </c>
      <c r="G44">
        <v>1.7497707862</v>
      </c>
      <c r="H44" t="s">
        <v>369</v>
      </c>
      <c r="V44" s="1">
        <v>42552</v>
      </c>
      <c r="W44">
        <v>43</v>
      </c>
      <c r="X44">
        <v>0.82713887049870927</v>
      </c>
      <c r="Y44">
        <v>43</v>
      </c>
      <c r="Z44">
        <v>43</v>
      </c>
      <c r="AA44">
        <v>0.82713886999999997</v>
      </c>
      <c r="AB44">
        <v>1.2516219253</v>
      </c>
      <c r="AC44" t="s">
        <v>354</v>
      </c>
    </row>
    <row r="45" spans="1:29" x14ac:dyDescent="0.25">
      <c r="A45" s="3">
        <v>43678</v>
      </c>
      <c r="B45">
        <v>44</v>
      </c>
      <c r="C45">
        <v>1.7497798894291428</v>
      </c>
      <c r="D45">
        <v>44</v>
      </c>
      <c r="E45">
        <v>44</v>
      </c>
      <c r="F45">
        <v>1.749779889</v>
      </c>
      <c r="G45">
        <v>1.8351888125</v>
      </c>
      <c r="H45" t="s">
        <v>403</v>
      </c>
      <c r="V45" s="1">
        <v>42583</v>
      </c>
      <c r="W45">
        <v>44</v>
      </c>
      <c r="X45">
        <v>1.0628745027610345</v>
      </c>
      <c r="Y45">
        <v>44</v>
      </c>
      <c r="Z45">
        <v>44</v>
      </c>
      <c r="AA45">
        <v>1.062874503</v>
      </c>
      <c r="AB45">
        <v>1.4092668218</v>
      </c>
      <c r="AC45" t="s">
        <v>355</v>
      </c>
    </row>
    <row r="46" spans="1:29" x14ac:dyDescent="0.25">
      <c r="A46" s="3">
        <v>43709</v>
      </c>
      <c r="B46">
        <v>45</v>
      </c>
      <c r="C46">
        <v>1.7113045131695268</v>
      </c>
      <c r="D46">
        <v>45</v>
      </c>
      <c r="E46">
        <v>45</v>
      </c>
      <c r="F46">
        <v>1.711304513</v>
      </c>
      <c r="G46">
        <v>1.9206068386999999</v>
      </c>
      <c r="H46" t="s">
        <v>404</v>
      </c>
      <c r="V46" s="1">
        <v>42614</v>
      </c>
      <c r="W46">
        <v>45</v>
      </c>
      <c r="X46">
        <v>1.4637836474815626</v>
      </c>
      <c r="Y46">
        <v>45</v>
      </c>
      <c r="Z46">
        <v>45</v>
      </c>
      <c r="AA46">
        <v>1.4637836470000001</v>
      </c>
      <c r="AB46">
        <v>1.5669117184000001</v>
      </c>
      <c r="AC46" t="s">
        <v>356</v>
      </c>
    </row>
    <row r="47" spans="1:29" x14ac:dyDescent="0.25">
      <c r="A47" s="3">
        <v>43739</v>
      </c>
      <c r="B47">
        <v>46</v>
      </c>
      <c r="C47">
        <v>1.7640429444213823</v>
      </c>
      <c r="D47">
        <v>46</v>
      </c>
      <c r="E47">
        <v>46</v>
      </c>
      <c r="F47">
        <v>1.7640429440000001</v>
      </c>
      <c r="G47">
        <v>2.0060248649000001</v>
      </c>
      <c r="H47" t="s">
        <v>414</v>
      </c>
      <c r="V47" s="1">
        <v>42644</v>
      </c>
      <c r="W47">
        <v>46</v>
      </c>
      <c r="X47">
        <v>1.6359875209176076</v>
      </c>
      <c r="Y47">
        <v>46</v>
      </c>
      <c r="Z47">
        <v>46</v>
      </c>
      <c r="AA47">
        <v>1.6359875209999999</v>
      </c>
      <c r="AB47">
        <v>1.7245566149</v>
      </c>
      <c r="AC47" t="s">
        <v>357</v>
      </c>
    </row>
    <row r="48" spans="1:29" x14ac:dyDescent="0.25">
      <c r="A48" s="3">
        <v>43770</v>
      </c>
      <c r="B48">
        <v>47</v>
      </c>
      <c r="C48">
        <v>2.0512779818916256</v>
      </c>
      <c r="D48">
        <v>47</v>
      </c>
      <c r="E48">
        <v>47</v>
      </c>
      <c r="F48">
        <v>2.0512779820000002</v>
      </c>
      <c r="G48">
        <v>2.0914428910999998</v>
      </c>
      <c r="H48" t="s">
        <v>373</v>
      </c>
      <c r="V48" s="1">
        <v>42675</v>
      </c>
      <c r="W48">
        <v>47</v>
      </c>
      <c r="X48">
        <v>1.6925371625037904</v>
      </c>
      <c r="Y48">
        <v>47</v>
      </c>
      <c r="Z48">
        <v>47</v>
      </c>
      <c r="AA48">
        <v>1.6925371629999999</v>
      </c>
      <c r="AB48">
        <v>1.8822015114999999</v>
      </c>
      <c r="AC48" t="s">
        <v>358</v>
      </c>
    </row>
    <row r="49" spans="1:29" x14ac:dyDescent="0.25">
      <c r="A49" s="3">
        <v>43800</v>
      </c>
      <c r="B49">
        <v>48</v>
      </c>
      <c r="C49">
        <v>2.2851297401217137</v>
      </c>
      <c r="D49">
        <v>48</v>
      </c>
      <c r="E49">
        <v>48</v>
      </c>
      <c r="F49">
        <v>2.2851297399999999</v>
      </c>
      <c r="G49">
        <v>2.1768609174</v>
      </c>
      <c r="H49" t="s">
        <v>374</v>
      </c>
      <c r="V49" s="1">
        <v>42705</v>
      </c>
      <c r="W49">
        <v>48</v>
      </c>
      <c r="X49">
        <v>2.0746221329669092</v>
      </c>
      <c r="Y49">
        <v>48</v>
      </c>
      <c r="Z49">
        <v>48</v>
      </c>
      <c r="AA49">
        <v>2.0746221330000001</v>
      </c>
      <c r="AB49">
        <v>2.0398464079999998</v>
      </c>
      <c r="AC49" t="s">
        <v>359</v>
      </c>
    </row>
    <row r="50" spans="1:29" x14ac:dyDescent="0.25">
      <c r="A50" s="3">
        <v>43831</v>
      </c>
      <c r="B50">
        <v>49</v>
      </c>
      <c r="C50">
        <v>2.4865719552504508</v>
      </c>
      <c r="D50">
        <v>49</v>
      </c>
      <c r="E50">
        <v>49</v>
      </c>
      <c r="F50">
        <v>2.4865719550000001</v>
      </c>
      <c r="G50">
        <v>2.2622789436000001</v>
      </c>
      <c r="V50" s="1">
        <v>42736</v>
      </c>
      <c r="W50">
        <v>49</v>
      </c>
      <c r="X50">
        <v>2.5000422090529986</v>
      </c>
      <c r="Y50">
        <v>49</v>
      </c>
      <c r="Z50">
        <v>49</v>
      </c>
      <c r="AA50">
        <v>2.5000422090000001</v>
      </c>
      <c r="AB50">
        <v>2.1974913045000002</v>
      </c>
      <c r="AC50" t="s">
        <v>360</v>
      </c>
    </row>
    <row r="51" spans="1:29" x14ac:dyDescent="0.25">
      <c r="A51" s="3">
        <v>43862</v>
      </c>
      <c r="B51">
        <v>50</v>
      </c>
      <c r="C51">
        <v>2.3348735639459388</v>
      </c>
      <c r="D51">
        <v>50</v>
      </c>
      <c r="E51">
        <v>50</v>
      </c>
      <c r="F51">
        <v>2.334873564</v>
      </c>
      <c r="G51">
        <v>2.3476969697999999</v>
      </c>
      <c r="I51" t="s">
        <v>405</v>
      </c>
      <c r="V51" s="1">
        <v>42767</v>
      </c>
      <c r="W51">
        <v>50</v>
      </c>
      <c r="X51">
        <v>2.7379581714893106</v>
      </c>
      <c r="Y51">
        <v>50</v>
      </c>
      <c r="Z51">
        <v>50</v>
      </c>
      <c r="AA51">
        <v>2.7379581709999998</v>
      </c>
      <c r="AB51">
        <v>2.3551362011000001</v>
      </c>
      <c r="AC51" t="s">
        <v>361</v>
      </c>
    </row>
    <row r="52" spans="1:29" x14ac:dyDescent="0.25">
      <c r="A52" s="3">
        <v>43891</v>
      </c>
      <c r="B52">
        <v>51</v>
      </c>
      <c r="C52">
        <v>1.539326991919816</v>
      </c>
      <c r="D52">
        <v>51</v>
      </c>
      <c r="E52">
        <v>51</v>
      </c>
      <c r="F52">
        <v>1.5393269919999999</v>
      </c>
      <c r="G52">
        <v>-0.61609132300000002</v>
      </c>
      <c r="I52" t="s">
        <v>407</v>
      </c>
      <c r="J52" t="s">
        <v>408</v>
      </c>
      <c r="K52" t="s">
        <v>409</v>
      </c>
      <c r="L52" t="s">
        <v>410</v>
      </c>
      <c r="V52" s="1">
        <v>42795</v>
      </c>
      <c r="W52">
        <v>51</v>
      </c>
      <c r="X52">
        <v>2.3806124334402696</v>
      </c>
      <c r="Y52">
        <v>51</v>
      </c>
      <c r="Z52">
        <v>51</v>
      </c>
      <c r="AA52">
        <v>2.380612433</v>
      </c>
      <c r="AB52">
        <v>2.5127810976</v>
      </c>
      <c r="AC52" t="s">
        <v>362</v>
      </c>
    </row>
    <row r="53" spans="1:29" x14ac:dyDescent="0.25">
      <c r="A53" s="3">
        <v>43922</v>
      </c>
      <c r="B53">
        <v>52</v>
      </c>
      <c r="C53">
        <v>0.32909668633681666</v>
      </c>
      <c r="D53">
        <v>52</v>
      </c>
      <c r="E53">
        <v>52</v>
      </c>
      <c r="F53">
        <v>0.32909668600000003</v>
      </c>
      <c r="G53">
        <v>-0.2650655422</v>
      </c>
      <c r="I53" t="s">
        <v>411</v>
      </c>
      <c r="J53">
        <v>15</v>
      </c>
      <c r="K53">
        <v>496.27891202209997</v>
      </c>
      <c r="L53">
        <v>33.085260801499999</v>
      </c>
      <c r="V53" s="1">
        <v>42826</v>
      </c>
      <c r="W53">
        <v>52</v>
      </c>
      <c r="X53">
        <v>2.1996898784172956</v>
      </c>
      <c r="Y53">
        <v>52</v>
      </c>
      <c r="Z53">
        <v>52</v>
      </c>
      <c r="AA53">
        <v>2.199689878</v>
      </c>
      <c r="AB53">
        <v>1.8662438262000001</v>
      </c>
      <c r="AC53" t="s">
        <v>363</v>
      </c>
    </row>
    <row r="54" spans="1:29" x14ac:dyDescent="0.25">
      <c r="A54" s="3">
        <v>43952</v>
      </c>
      <c r="B54">
        <v>53</v>
      </c>
      <c r="C54">
        <v>0.1179263702107137</v>
      </c>
      <c r="D54">
        <v>53</v>
      </c>
      <c r="E54">
        <v>53</v>
      </c>
      <c r="F54">
        <v>0.11792637</v>
      </c>
      <c r="G54">
        <v>8.5960238600000002E-2</v>
      </c>
      <c r="I54" t="s">
        <v>412</v>
      </c>
      <c r="J54">
        <v>71</v>
      </c>
      <c r="K54">
        <v>18.644979663000001</v>
      </c>
      <c r="L54">
        <v>0.26260534740000002</v>
      </c>
      <c r="V54" s="1">
        <v>42856</v>
      </c>
      <c r="W54">
        <v>53</v>
      </c>
      <c r="X54">
        <v>1.8748777208413598</v>
      </c>
      <c r="Y54">
        <v>53</v>
      </c>
      <c r="Z54">
        <v>53</v>
      </c>
      <c r="AA54">
        <v>1.8748777210000001</v>
      </c>
      <c r="AB54">
        <v>1.8985930419999999</v>
      </c>
      <c r="AC54" t="s">
        <v>364</v>
      </c>
    </row>
    <row r="55" spans="1:29" x14ac:dyDescent="0.25">
      <c r="A55" s="3">
        <v>43983</v>
      </c>
      <c r="B55">
        <v>54</v>
      </c>
      <c r="C55">
        <v>0.64573304755548788</v>
      </c>
      <c r="D55">
        <v>54</v>
      </c>
      <c r="E55">
        <v>54</v>
      </c>
      <c r="F55">
        <v>0.64573304799999998</v>
      </c>
      <c r="G55">
        <v>0.43698601939999998</v>
      </c>
      <c r="I55" t="s">
        <v>413</v>
      </c>
      <c r="J55">
        <v>86</v>
      </c>
      <c r="K55">
        <v>514.92389168509999</v>
      </c>
      <c r="V55" s="1">
        <v>42887</v>
      </c>
      <c r="W55">
        <v>54</v>
      </c>
      <c r="X55">
        <v>1.6334879552564587</v>
      </c>
      <c r="Y55">
        <v>54</v>
      </c>
      <c r="Z55">
        <v>54</v>
      </c>
      <c r="AA55">
        <v>1.6334879550000001</v>
      </c>
      <c r="AB55">
        <v>1.9309422576999999</v>
      </c>
      <c r="AC55" t="s">
        <v>365</v>
      </c>
    </row>
    <row r="56" spans="1:29" x14ac:dyDescent="0.25">
      <c r="A56" s="3">
        <v>44013</v>
      </c>
      <c r="B56">
        <v>55</v>
      </c>
      <c r="C56">
        <v>0.98608182530370636</v>
      </c>
      <c r="D56">
        <v>55</v>
      </c>
      <c r="E56">
        <v>55</v>
      </c>
      <c r="F56">
        <v>0.98608182499999997</v>
      </c>
      <c r="G56">
        <v>0.78801180029999995</v>
      </c>
      <c r="I56" t="s">
        <v>406</v>
      </c>
      <c r="V56" s="1">
        <v>42917</v>
      </c>
      <c r="W56">
        <v>55</v>
      </c>
      <c r="X56">
        <v>1.7279784563724985</v>
      </c>
      <c r="Y56">
        <v>55</v>
      </c>
      <c r="Z56">
        <v>55</v>
      </c>
      <c r="AA56">
        <v>1.727978456</v>
      </c>
      <c r="AB56">
        <v>1.9632914735</v>
      </c>
      <c r="AC56" t="s">
        <v>366</v>
      </c>
    </row>
    <row r="57" spans="1:29" x14ac:dyDescent="0.25">
      <c r="A57" s="3">
        <v>44044</v>
      </c>
      <c r="B57">
        <v>56</v>
      </c>
      <c r="C57">
        <v>1.3096453823307064</v>
      </c>
      <c r="D57">
        <v>56</v>
      </c>
      <c r="E57">
        <v>56</v>
      </c>
      <c r="F57">
        <v>1.309645382</v>
      </c>
      <c r="G57">
        <v>1.1390375811</v>
      </c>
      <c r="V57" s="1">
        <v>42948</v>
      </c>
      <c r="W57">
        <v>56</v>
      </c>
      <c r="X57">
        <v>1.9389742120581843</v>
      </c>
      <c r="Y57">
        <v>56</v>
      </c>
      <c r="Z57">
        <v>56</v>
      </c>
      <c r="AA57">
        <v>1.938974212</v>
      </c>
      <c r="AB57">
        <v>1.9956406892</v>
      </c>
      <c r="AC57" t="s">
        <v>367</v>
      </c>
    </row>
    <row r="58" spans="1:29" x14ac:dyDescent="0.25">
      <c r="A58" s="3">
        <v>44075</v>
      </c>
      <c r="B58">
        <v>57</v>
      </c>
      <c r="C58">
        <v>1.3713248610564608</v>
      </c>
      <c r="D58">
        <v>57</v>
      </c>
      <c r="E58">
        <v>57</v>
      </c>
      <c r="F58">
        <v>1.371324861</v>
      </c>
      <c r="G58">
        <v>1.4900633619000001</v>
      </c>
      <c r="J58">
        <f>1-(K54/K55)</f>
        <v>0.96379080488577862</v>
      </c>
      <c r="V58" s="1">
        <v>42979</v>
      </c>
      <c r="W58">
        <v>57</v>
      </c>
      <c r="X58">
        <v>2.2329638650032271</v>
      </c>
      <c r="Y58">
        <v>57</v>
      </c>
      <c r="Z58">
        <v>57</v>
      </c>
      <c r="AA58">
        <v>2.2329638649999999</v>
      </c>
      <c r="AB58">
        <v>2.0279899050000001</v>
      </c>
      <c r="AC58" t="s">
        <v>368</v>
      </c>
    </row>
    <row r="59" spans="1:29" x14ac:dyDescent="0.25">
      <c r="A59" s="3">
        <v>44105</v>
      </c>
      <c r="B59">
        <v>58</v>
      </c>
      <c r="C59">
        <v>1.1820661677274849</v>
      </c>
      <c r="D59">
        <v>58</v>
      </c>
      <c r="E59">
        <v>58</v>
      </c>
      <c r="F59">
        <v>1.182066168</v>
      </c>
      <c r="G59">
        <v>1.8410891427</v>
      </c>
      <c r="V59" s="1">
        <v>43009</v>
      </c>
      <c r="W59">
        <v>58</v>
      </c>
      <c r="X59">
        <v>2.0411287019761786</v>
      </c>
      <c r="Y59">
        <v>58</v>
      </c>
      <c r="Z59">
        <v>58</v>
      </c>
      <c r="AA59">
        <v>2.041128702</v>
      </c>
      <c r="AB59">
        <v>2.0603391207000001</v>
      </c>
      <c r="AC59" t="s">
        <v>369</v>
      </c>
    </row>
    <row r="60" spans="1:29" x14ac:dyDescent="0.25">
      <c r="A60" s="3">
        <v>44136</v>
      </c>
      <c r="B60">
        <v>59</v>
      </c>
      <c r="C60">
        <v>1.1745357842679691</v>
      </c>
      <c r="D60">
        <v>59</v>
      </c>
      <c r="E60">
        <v>59</v>
      </c>
      <c r="F60">
        <v>1.1745357839999999</v>
      </c>
      <c r="G60">
        <v>2.1921149235000001</v>
      </c>
      <c r="V60" s="1">
        <v>43040</v>
      </c>
      <c r="W60">
        <v>59</v>
      </c>
      <c r="X60">
        <v>2.2025829386831748</v>
      </c>
      <c r="Y60">
        <v>59</v>
      </c>
      <c r="Z60">
        <v>59</v>
      </c>
      <c r="AA60">
        <v>2.202582939</v>
      </c>
      <c r="AB60">
        <v>2.0926883365000002</v>
      </c>
      <c r="AC60" t="s">
        <v>370</v>
      </c>
    </row>
    <row r="61" spans="1:29" x14ac:dyDescent="0.25">
      <c r="A61" s="3">
        <v>44166</v>
      </c>
      <c r="B61">
        <v>60</v>
      </c>
      <c r="C61">
        <v>1.3620054947193101</v>
      </c>
      <c r="D61">
        <v>60</v>
      </c>
      <c r="E61">
        <v>60</v>
      </c>
      <c r="F61">
        <v>1.362005495</v>
      </c>
      <c r="G61">
        <v>2.5431407042999998</v>
      </c>
      <c r="V61" s="1">
        <v>43070</v>
      </c>
      <c r="W61">
        <v>60</v>
      </c>
      <c r="X61">
        <v>2.1090824745684138</v>
      </c>
      <c r="Y61">
        <v>60</v>
      </c>
      <c r="Z61">
        <v>60</v>
      </c>
      <c r="AA61">
        <v>2.1090824750000001</v>
      </c>
      <c r="AB61">
        <v>2.1250375521999998</v>
      </c>
      <c r="AC61" t="s">
        <v>371</v>
      </c>
    </row>
    <row r="62" spans="1:29" x14ac:dyDescent="0.25">
      <c r="A62" s="3">
        <v>44197</v>
      </c>
      <c r="B62">
        <v>61</v>
      </c>
      <c r="C62">
        <v>1.399769741560094</v>
      </c>
      <c r="D62">
        <v>61</v>
      </c>
      <c r="E62">
        <v>61</v>
      </c>
      <c r="F62">
        <v>1.3997697419999999</v>
      </c>
      <c r="G62">
        <v>2.8941664852</v>
      </c>
      <c r="V62" s="1">
        <v>43101</v>
      </c>
      <c r="W62">
        <v>61</v>
      </c>
      <c r="X62">
        <v>2.0705076202751584</v>
      </c>
      <c r="Y62">
        <v>61</v>
      </c>
      <c r="Z62">
        <v>61</v>
      </c>
      <c r="AA62">
        <v>2.0705076199999999</v>
      </c>
      <c r="AB62">
        <v>2.1381231918000001</v>
      </c>
      <c r="AC62" t="s">
        <v>372</v>
      </c>
    </row>
    <row r="63" spans="1:29" x14ac:dyDescent="0.25">
      <c r="A63" s="3">
        <v>44228</v>
      </c>
      <c r="B63">
        <v>62</v>
      </c>
      <c r="C63">
        <v>1.6762152173745015</v>
      </c>
      <c r="D63">
        <v>62</v>
      </c>
      <c r="E63">
        <v>62</v>
      </c>
      <c r="F63">
        <v>1.676215217</v>
      </c>
      <c r="G63">
        <v>3.2451922660000001</v>
      </c>
      <c r="V63" s="1">
        <v>43132</v>
      </c>
      <c r="W63">
        <v>62</v>
      </c>
      <c r="X63">
        <v>2.2117954212386568</v>
      </c>
      <c r="Y63">
        <v>62</v>
      </c>
      <c r="Z63">
        <v>62</v>
      </c>
      <c r="AA63">
        <v>2.2117954210000002</v>
      </c>
      <c r="AB63">
        <v>2.2567313202000001</v>
      </c>
      <c r="AC63" t="s">
        <v>373</v>
      </c>
    </row>
    <row r="64" spans="1:29" x14ac:dyDescent="0.25">
      <c r="A64" s="3">
        <v>44256</v>
      </c>
      <c r="B64">
        <v>63</v>
      </c>
      <c r="C64">
        <v>2.6197625089591847</v>
      </c>
      <c r="D64">
        <v>63</v>
      </c>
      <c r="E64">
        <v>63</v>
      </c>
      <c r="F64">
        <v>2.6197625090000001</v>
      </c>
      <c r="G64">
        <v>3.5962180467999998</v>
      </c>
      <c r="V64" s="1">
        <v>43160</v>
      </c>
      <c r="W64">
        <v>63</v>
      </c>
      <c r="X64">
        <v>2.3597114039729181</v>
      </c>
      <c r="Y64">
        <v>63</v>
      </c>
      <c r="Z64">
        <v>63</v>
      </c>
      <c r="AA64">
        <v>2.359711404</v>
      </c>
      <c r="AB64">
        <v>2.3753394486000001</v>
      </c>
      <c r="AC64" t="s">
        <v>374</v>
      </c>
    </row>
    <row r="65" spans="1:28" x14ac:dyDescent="0.25">
      <c r="A65" s="3">
        <v>44287</v>
      </c>
      <c r="B65">
        <v>64</v>
      </c>
      <c r="C65">
        <v>4.159694838702114</v>
      </c>
      <c r="D65">
        <v>64</v>
      </c>
      <c r="E65">
        <v>64</v>
      </c>
      <c r="F65">
        <v>4.1596948390000001</v>
      </c>
      <c r="G65">
        <v>3.9472438275999999</v>
      </c>
      <c r="V65" s="1">
        <v>43191</v>
      </c>
      <c r="W65">
        <v>64</v>
      </c>
      <c r="X65">
        <v>2.462743943334802</v>
      </c>
      <c r="Y65">
        <v>64</v>
      </c>
      <c r="Z65">
        <v>64</v>
      </c>
      <c r="AA65">
        <v>2.462743943</v>
      </c>
      <c r="AB65">
        <v>2.4939475769000001</v>
      </c>
    </row>
    <row r="66" spans="1:28" x14ac:dyDescent="0.25">
      <c r="A66" s="3">
        <v>44317</v>
      </c>
      <c r="B66">
        <v>65</v>
      </c>
      <c r="C66">
        <v>4.9927065375944784</v>
      </c>
      <c r="D66">
        <v>65</v>
      </c>
      <c r="E66">
        <v>65</v>
      </c>
      <c r="F66">
        <v>4.9927065380000002</v>
      </c>
      <c r="G66">
        <v>4.2982696084000001</v>
      </c>
      <c r="V66" s="1">
        <v>43221</v>
      </c>
      <c r="W66">
        <v>65</v>
      </c>
      <c r="X66">
        <v>2.8010117148075615</v>
      </c>
      <c r="Y66">
        <v>65</v>
      </c>
      <c r="Z66">
        <v>65</v>
      </c>
      <c r="AA66">
        <v>2.801011715</v>
      </c>
      <c r="AB66">
        <v>2.6125557053000001</v>
      </c>
    </row>
    <row r="67" spans="1:28" x14ac:dyDescent="0.25">
      <c r="A67" s="3">
        <v>44348</v>
      </c>
      <c r="B67">
        <v>66</v>
      </c>
      <c r="C67">
        <v>5.3914514133213345</v>
      </c>
      <c r="D67">
        <v>66</v>
      </c>
      <c r="E67">
        <v>66</v>
      </c>
      <c r="F67">
        <v>5.3914514130000004</v>
      </c>
      <c r="G67">
        <v>4.6492953891999997</v>
      </c>
      <c r="V67" s="1">
        <v>43252</v>
      </c>
      <c r="W67">
        <v>66</v>
      </c>
      <c r="X67">
        <v>2.8715478353166874</v>
      </c>
      <c r="Y67">
        <v>66</v>
      </c>
      <c r="Z67">
        <v>66</v>
      </c>
      <c r="AA67">
        <v>2.8715478349999999</v>
      </c>
      <c r="AB67">
        <v>2.7311638337000002</v>
      </c>
    </row>
    <row r="68" spans="1:28" x14ac:dyDescent="0.25">
      <c r="A68" s="3">
        <v>44378</v>
      </c>
      <c r="B68">
        <v>67</v>
      </c>
      <c r="C68">
        <v>5.3654752393854084</v>
      </c>
      <c r="D68">
        <v>67</v>
      </c>
      <c r="E68">
        <v>67</v>
      </c>
      <c r="F68">
        <v>5.3654752390000002</v>
      </c>
      <c r="G68">
        <v>5.0003211700000003</v>
      </c>
      <c r="V68" s="1">
        <v>43282</v>
      </c>
      <c r="W68">
        <v>67</v>
      </c>
      <c r="X68">
        <v>2.9495150866471116</v>
      </c>
      <c r="Y68">
        <v>67</v>
      </c>
      <c r="Z68">
        <v>67</v>
      </c>
      <c r="AA68">
        <v>2.949515087</v>
      </c>
      <c r="AB68">
        <v>2.8497719620000002</v>
      </c>
    </row>
    <row r="69" spans="1:28" x14ac:dyDescent="0.25">
      <c r="A69" s="3">
        <v>44409</v>
      </c>
      <c r="B69">
        <v>68</v>
      </c>
      <c r="C69">
        <v>5.2512715548749993</v>
      </c>
      <c r="D69">
        <v>68</v>
      </c>
      <c r="E69">
        <v>68</v>
      </c>
      <c r="F69">
        <v>5.2512715549999998</v>
      </c>
      <c r="G69">
        <v>5.3513469509</v>
      </c>
      <c r="V69" s="1">
        <v>43313</v>
      </c>
      <c r="W69">
        <v>68</v>
      </c>
      <c r="X69">
        <v>2.6991801041874481</v>
      </c>
      <c r="Y69">
        <v>68</v>
      </c>
      <c r="Z69">
        <v>68</v>
      </c>
      <c r="AA69">
        <v>2.6991801039999999</v>
      </c>
      <c r="AB69">
        <v>2.9683800904000002</v>
      </c>
    </row>
    <row r="70" spans="1:28" x14ac:dyDescent="0.25">
      <c r="A70" s="3">
        <v>44440</v>
      </c>
      <c r="B70">
        <v>69</v>
      </c>
      <c r="C70">
        <v>5.3903488550791572</v>
      </c>
      <c r="D70">
        <v>69</v>
      </c>
      <c r="E70">
        <v>69</v>
      </c>
      <c r="F70">
        <v>5.3903488550000001</v>
      </c>
      <c r="G70">
        <v>5.7023727316999997</v>
      </c>
      <c r="V70" s="1">
        <v>43344</v>
      </c>
      <c r="W70">
        <v>69</v>
      </c>
      <c r="X70">
        <v>2.27697219419899</v>
      </c>
      <c r="Y70">
        <v>69</v>
      </c>
      <c r="Z70">
        <v>69</v>
      </c>
      <c r="AA70">
        <v>2.2769721939999998</v>
      </c>
      <c r="AB70">
        <v>2.2933911937999998</v>
      </c>
    </row>
    <row r="71" spans="1:28" x14ac:dyDescent="0.25">
      <c r="A71" s="3">
        <v>44470</v>
      </c>
      <c r="B71">
        <v>70</v>
      </c>
      <c r="C71">
        <v>6.221868903328887</v>
      </c>
      <c r="D71">
        <v>70</v>
      </c>
      <c r="E71">
        <v>70</v>
      </c>
      <c r="F71">
        <v>6.2218689029999998</v>
      </c>
      <c r="G71">
        <v>6.0533985125000003</v>
      </c>
      <c r="V71" s="1">
        <v>43374</v>
      </c>
      <c r="W71">
        <v>70</v>
      </c>
      <c r="X71">
        <v>2.5224699286070384</v>
      </c>
      <c r="Y71">
        <v>70</v>
      </c>
      <c r="Z71">
        <v>70</v>
      </c>
      <c r="AA71">
        <v>2.5224699290000001</v>
      </c>
      <c r="AB71">
        <v>2.2030128143000001</v>
      </c>
    </row>
    <row r="72" spans="1:28" x14ac:dyDescent="0.25">
      <c r="A72" s="3">
        <v>44501</v>
      </c>
      <c r="B72">
        <v>71</v>
      </c>
      <c r="C72">
        <v>6.8090028398064764</v>
      </c>
      <c r="D72">
        <v>71</v>
      </c>
      <c r="E72">
        <v>71</v>
      </c>
      <c r="F72">
        <v>6.8090028399999998</v>
      </c>
      <c r="G72">
        <v>6.4044242933</v>
      </c>
      <c r="V72" s="1">
        <v>43405</v>
      </c>
      <c r="W72">
        <v>71</v>
      </c>
      <c r="X72">
        <v>2.1766010321523983</v>
      </c>
      <c r="Y72">
        <v>71</v>
      </c>
      <c r="Z72">
        <v>71</v>
      </c>
      <c r="AA72">
        <v>2.1766010320000002</v>
      </c>
      <c r="AB72">
        <v>2.1126344347999999</v>
      </c>
    </row>
    <row r="73" spans="1:28" x14ac:dyDescent="0.25">
      <c r="A73" s="3">
        <v>44531</v>
      </c>
      <c r="B73">
        <v>72</v>
      </c>
      <c r="C73">
        <v>7.0364028655451341</v>
      </c>
      <c r="D73">
        <v>72</v>
      </c>
      <c r="E73">
        <v>72</v>
      </c>
      <c r="F73">
        <v>7.0364028660000004</v>
      </c>
      <c r="G73">
        <v>6.7554500740999996</v>
      </c>
      <c r="V73" s="1">
        <v>43435</v>
      </c>
      <c r="W73">
        <v>72</v>
      </c>
      <c r="X73">
        <v>1.9101588486313719</v>
      </c>
      <c r="Y73">
        <v>72</v>
      </c>
      <c r="Z73">
        <v>72</v>
      </c>
      <c r="AA73">
        <v>1.9101588490000001</v>
      </c>
      <c r="AB73">
        <v>2.0222560554000002</v>
      </c>
    </row>
    <row r="74" spans="1:28" x14ac:dyDescent="0.25">
      <c r="A74" s="3">
        <v>44562</v>
      </c>
      <c r="B74">
        <v>73</v>
      </c>
      <c r="C74">
        <v>7.4798724682891145</v>
      </c>
      <c r="D74">
        <v>73</v>
      </c>
      <c r="E74">
        <v>73</v>
      </c>
      <c r="F74">
        <v>7.4798724679999999</v>
      </c>
      <c r="G74">
        <v>7.1064758549000002</v>
      </c>
      <c r="V74" s="1">
        <v>43466</v>
      </c>
      <c r="W74">
        <v>73</v>
      </c>
      <c r="X74">
        <v>1.5512351381991145</v>
      </c>
      <c r="Y74">
        <v>73</v>
      </c>
      <c r="Z74">
        <v>73</v>
      </c>
      <c r="AA74">
        <v>1.551235138</v>
      </c>
      <c r="AB74">
        <v>1.9318776759</v>
      </c>
    </row>
    <row r="75" spans="1:28" x14ac:dyDescent="0.25">
      <c r="A75" s="3">
        <v>44593</v>
      </c>
      <c r="B75">
        <v>74</v>
      </c>
      <c r="C75">
        <v>7.8710638977392833</v>
      </c>
      <c r="D75">
        <v>74</v>
      </c>
      <c r="E75">
        <v>74</v>
      </c>
      <c r="F75">
        <v>7.8710638980000001</v>
      </c>
      <c r="G75">
        <v>7.4575016357999999</v>
      </c>
      <c r="V75" s="1">
        <v>43497</v>
      </c>
      <c r="W75">
        <v>74</v>
      </c>
      <c r="X75">
        <v>1.5201352659333054</v>
      </c>
      <c r="Y75">
        <v>74</v>
      </c>
      <c r="Z75">
        <v>74</v>
      </c>
      <c r="AA75">
        <v>1.520135266</v>
      </c>
      <c r="AB75">
        <v>1.8414992964000001</v>
      </c>
    </row>
    <row r="76" spans="1:28" x14ac:dyDescent="0.25">
      <c r="A76" s="3">
        <v>44621</v>
      </c>
      <c r="B76">
        <v>75</v>
      </c>
      <c r="C76">
        <v>8.542455554842439</v>
      </c>
      <c r="D76">
        <v>75</v>
      </c>
      <c r="E76">
        <v>75</v>
      </c>
      <c r="F76">
        <v>8.5424555550000001</v>
      </c>
      <c r="G76">
        <v>7.8085274165999996</v>
      </c>
      <c r="V76" s="1">
        <v>43525</v>
      </c>
      <c r="W76">
        <v>75</v>
      </c>
      <c r="X76">
        <v>1.8625227405691738</v>
      </c>
      <c r="Y76">
        <v>75</v>
      </c>
      <c r="Z76">
        <v>75</v>
      </c>
      <c r="AA76">
        <v>1.862522741</v>
      </c>
      <c r="AB76">
        <v>1.7511209169999999</v>
      </c>
    </row>
    <row r="77" spans="1:28" x14ac:dyDescent="0.25">
      <c r="A77" s="3">
        <v>44652</v>
      </c>
      <c r="B77">
        <v>76</v>
      </c>
      <c r="C77">
        <v>8.2586293408823721</v>
      </c>
      <c r="D77">
        <v>76</v>
      </c>
      <c r="E77">
        <v>76</v>
      </c>
      <c r="F77">
        <v>8.2586293410000007</v>
      </c>
      <c r="G77">
        <v>8.1595531973999993</v>
      </c>
      <c r="V77" s="1">
        <v>43556</v>
      </c>
      <c r="W77">
        <v>76</v>
      </c>
      <c r="X77">
        <v>1.9964397755302459</v>
      </c>
      <c r="Y77">
        <v>76</v>
      </c>
      <c r="Z77">
        <v>76</v>
      </c>
      <c r="AA77">
        <v>1.9964397760000001</v>
      </c>
      <c r="AB77">
        <v>1.6607425375</v>
      </c>
    </row>
    <row r="78" spans="1:28" x14ac:dyDescent="0.25">
      <c r="A78" s="3">
        <v>44682</v>
      </c>
      <c r="B78">
        <v>77</v>
      </c>
      <c r="C78">
        <v>8.5815115436765161</v>
      </c>
      <c r="D78">
        <v>77</v>
      </c>
      <c r="E78">
        <v>77</v>
      </c>
      <c r="F78">
        <v>8.5815115439999996</v>
      </c>
      <c r="G78">
        <v>8.5105789781999999</v>
      </c>
      <c r="V78" s="1">
        <v>43586</v>
      </c>
      <c r="W78">
        <v>77</v>
      </c>
      <c r="X78">
        <v>1.7902284687663923</v>
      </c>
      <c r="Y78">
        <v>77</v>
      </c>
      <c r="Z78">
        <v>77</v>
      </c>
      <c r="AA78">
        <v>1.7902284690000001</v>
      </c>
      <c r="AB78">
        <v>1.5789347337999999</v>
      </c>
    </row>
    <row r="79" spans="1:28" x14ac:dyDescent="0.25">
      <c r="A79" s="3">
        <v>44713</v>
      </c>
      <c r="B79">
        <v>78</v>
      </c>
      <c r="C79">
        <v>9.0597579647841524</v>
      </c>
      <c r="D79">
        <v>78</v>
      </c>
      <c r="E79">
        <v>78</v>
      </c>
      <c r="F79">
        <v>9.0597579649999993</v>
      </c>
      <c r="G79">
        <v>8.8616047590000004</v>
      </c>
      <c r="V79" s="1">
        <v>43617</v>
      </c>
      <c r="W79">
        <v>78</v>
      </c>
      <c r="X79">
        <v>1.6484846560762445</v>
      </c>
      <c r="Y79">
        <v>78</v>
      </c>
      <c r="Z79">
        <v>78</v>
      </c>
      <c r="AA79">
        <v>1.6484846559999999</v>
      </c>
      <c r="AB79">
        <v>1.6643527600000001</v>
      </c>
    </row>
    <row r="80" spans="1:28" x14ac:dyDescent="0.25">
      <c r="A80" s="3">
        <v>44743</v>
      </c>
      <c r="B80">
        <v>79</v>
      </c>
      <c r="C80" s="6">
        <v>8.5248147456255161</v>
      </c>
      <c r="D80">
        <v>79</v>
      </c>
      <c r="E80">
        <v>79</v>
      </c>
      <c r="F80">
        <v>8.5248147460000006</v>
      </c>
      <c r="G80">
        <v>9.2126305397999992</v>
      </c>
      <c r="V80" s="1">
        <v>43647</v>
      </c>
      <c r="W80">
        <v>79</v>
      </c>
      <c r="X80">
        <v>1.811464806393509</v>
      </c>
      <c r="Y80">
        <v>79</v>
      </c>
      <c r="Z80">
        <v>79</v>
      </c>
      <c r="AA80">
        <v>1.811464806</v>
      </c>
      <c r="AB80">
        <v>1.7497707862</v>
      </c>
    </row>
    <row r="81" spans="1:28" x14ac:dyDescent="0.25">
      <c r="A81" s="3">
        <v>44774</v>
      </c>
      <c r="B81">
        <v>80</v>
      </c>
      <c r="C81">
        <v>8.2626925031162344</v>
      </c>
      <c r="D81">
        <v>80</v>
      </c>
      <c r="E81">
        <v>80</v>
      </c>
      <c r="F81">
        <v>8.2626925030000002</v>
      </c>
      <c r="G81">
        <v>8.5021590568000001</v>
      </c>
      <c r="V81" s="1">
        <v>43678</v>
      </c>
      <c r="W81">
        <v>80</v>
      </c>
      <c r="X81">
        <v>1.7497798894291428</v>
      </c>
      <c r="Y81">
        <v>80</v>
      </c>
      <c r="Z81">
        <v>80</v>
      </c>
      <c r="AA81">
        <v>1.749779889</v>
      </c>
      <c r="AB81">
        <v>1.8351888125</v>
      </c>
    </row>
    <row r="82" spans="1:28" x14ac:dyDescent="0.25">
      <c r="A82" s="3">
        <v>44805</v>
      </c>
      <c r="B82">
        <v>81</v>
      </c>
      <c r="C82">
        <v>8.2016696438336165</v>
      </c>
      <c r="D82">
        <v>81</v>
      </c>
      <c r="E82">
        <v>81</v>
      </c>
      <c r="F82">
        <v>8.2016696440000008</v>
      </c>
      <c r="G82">
        <v>8.0445867467000003</v>
      </c>
      <c r="V82" s="1">
        <v>43709</v>
      </c>
      <c r="W82">
        <v>81</v>
      </c>
      <c r="X82">
        <v>1.7113045131695268</v>
      </c>
      <c r="Y82">
        <v>81</v>
      </c>
      <c r="Z82">
        <v>81</v>
      </c>
      <c r="AA82">
        <v>1.711304513</v>
      </c>
      <c r="AB82">
        <v>1.9206068386999999</v>
      </c>
    </row>
    <row r="83" spans="1:28" x14ac:dyDescent="0.25">
      <c r="A83" s="3">
        <v>44835</v>
      </c>
      <c r="B83">
        <v>82</v>
      </c>
      <c r="C83">
        <v>7.7454273308049135</v>
      </c>
      <c r="D83">
        <v>82</v>
      </c>
      <c r="E83">
        <v>82</v>
      </c>
      <c r="F83">
        <v>7.7454273310000001</v>
      </c>
      <c r="G83">
        <v>7.5870144365999996</v>
      </c>
      <c r="V83" s="1">
        <v>43739</v>
      </c>
      <c r="W83">
        <v>82</v>
      </c>
      <c r="X83">
        <v>1.7640429444213823</v>
      </c>
      <c r="Y83">
        <v>82</v>
      </c>
      <c r="Z83">
        <v>82</v>
      </c>
      <c r="AA83">
        <v>1.7640429440000001</v>
      </c>
      <c r="AB83">
        <v>2.0060248649000001</v>
      </c>
    </row>
    <row r="84" spans="1:28" x14ac:dyDescent="0.25">
      <c r="A84" s="3">
        <v>44866</v>
      </c>
      <c r="B84">
        <v>83</v>
      </c>
      <c r="C84">
        <v>7.110322794191732</v>
      </c>
      <c r="D84">
        <v>83</v>
      </c>
      <c r="E84">
        <v>83</v>
      </c>
      <c r="F84">
        <v>7.110322794</v>
      </c>
      <c r="G84">
        <v>7.1294421264999999</v>
      </c>
      <c r="V84" s="1">
        <v>43770</v>
      </c>
      <c r="W84">
        <v>83</v>
      </c>
      <c r="X84">
        <v>2.0512779818916256</v>
      </c>
      <c r="Y84">
        <v>83</v>
      </c>
      <c r="Z84">
        <v>83</v>
      </c>
      <c r="AA84">
        <v>2.0512779820000002</v>
      </c>
      <c r="AB84">
        <v>2.0914428910999998</v>
      </c>
    </row>
    <row r="85" spans="1:28" x14ac:dyDescent="0.25">
      <c r="A85" s="3">
        <v>44896</v>
      </c>
      <c r="B85">
        <v>84</v>
      </c>
      <c r="C85">
        <v>6.4544013314108231</v>
      </c>
      <c r="D85">
        <v>84</v>
      </c>
      <c r="E85">
        <v>84</v>
      </c>
      <c r="F85">
        <v>6.4544013309999997</v>
      </c>
      <c r="G85">
        <v>6.6718698165000001</v>
      </c>
      <c r="V85" s="1">
        <v>43800</v>
      </c>
      <c r="W85">
        <v>84</v>
      </c>
      <c r="X85">
        <v>2.2851297401217137</v>
      </c>
      <c r="Y85">
        <v>84</v>
      </c>
      <c r="Z85">
        <v>84</v>
      </c>
      <c r="AA85">
        <v>2.2851297399999999</v>
      </c>
      <c r="AB85">
        <v>2.1768609174</v>
      </c>
    </row>
    <row r="86" spans="1:28" x14ac:dyDescent="0.25">
      <c r="A86" s="3">
        <v>44927</v>
      </c>
      <c r="B86">
        <v>85</v>
      </c>
      <c r="C86">
        <v>6.4101469688562576</v>
      </c>
      <c r="D86">
        <v>85</v>
      </c>
      <c r="E86">
        <v>85</v>
      </c>
      <c r="F86">
        <v>6.4101469690000004</v>
      </c>
      <c r="G86">
        <v>6.2142975064000003</v>
      </c>
      <c r="V86" s="1">
        <v>43831</v>
      </c>
      <c r="W86">
        <v>85</v>
      </c>
      <c r="X86">
        <v>2.4865719552504508</v>
      </c>
      <c r="Y86">
        <v>85</v>
      </c>
      <c r="Z86">
        <v>85</v>
      </c>
      <c r="AA86">
        <v>2.4865719550000001</v>
      </c>
      <c r="AB86">
        <v>2.2622789436000001</v>
      </c>
    </row>
    <row r="87" spans="1:28" x14ac:dyDescent="0.25">
      <c r="A87" s="3">
        <v>44958</v>
      </c>
      <c r="B87">
        <v>86</v>
      </c>
      <c r="C87">
        <v>6.0356130778665875</v>
      </c>
      <c r="D87">
        <v>86</v>
      </c>
      <c r="E87">
        <v>86</v>
      </c>
      <c r="F87">
        <v>6.0356130779999999</v>
      </c>
      <c r="G87">
        <v>5.7567251962999997</v>
      </c>
      <c r="V87" s="1">
        <v>43862</v>
      </c>
      <c r="W87">
        <v>86</v>
      </c>
      <c r="X87">
        <v>2.3348735639459388</v>
      </c>
      <c r="Y87">
        <v>86</v>
      </c>
      <c r="Z87">
        <v>86</v>
      </c>
      <c r="AA87">
        <v>2.334873564</v>
      </c>
      <c r="AB87">
        <v>2.3476969697999999</v>
      </c>
    </row>
    <row r="88" spans="1:28" x14ac:dyDescent="0.25">
      <c r="A88" s="3">
        <v>44986</v>
      </c>
      <c r="B88">
        <v>87</v>
      </c>
      <c r="C88">
        <v>4.9849741220991683</v>
      </c>
      <c r="D88">
        <v>87</v>
      </c>
      <c r="E88">
        <v>87</v>
      </c>
      <c r="F88">
        <v>4.9849741219999997</v>
      </c>
      <c r="G88">
        <v>5.2991528861999999</v>
      </c>
      <c r="V88" s="1">
        <v>43891</v>
      </c>
      <c r="W88">
        <v>87</v>
      </c>
      <c r="X88">
        <v>1.539326991919816</v>
      </c>
      <c r="Y88">
        <v>87</v>
      </c>
      <c r="Z88">
        <v>87</v>
      </c>
      <c r="AA88">
        <v>1.5393269919999999</v>
      </c>
      <c r="AB88">
        <v>-0.61609132300000002</v>
      </c>
    </row>
    <row r="89" spans="1:28" x14ac:dyDescent="0.25">
      <c r="V89" s="1">
        <v>43922</v>
      </c>
      <c r="W89">
        <v>88</v>
      </c>
      <c r="X89">
        <v>0.32909668633681666</v>
      </c>
      <c r="Y89">
        <v>88</v>
      </c>
      <c r="Z89">
        <v>88</v>
      </c>
      <c r="AA89">
        <v>0.32909668600000003</v>
      </c>
      <c r="AB89">
        <v>-0.2650655422</v>
      </c>
    </row>
    <row r="90" spans="1:28" x14ac:dyDescent="0.25">
      <c r="V90" s="1">
        <v>43952</v>
      </c>
      <c r="W90">
        <v>89</v>
      </c>
      <c r="X90">
        <v>0.1179263702107137</v>
      </c>
      <c r="Y90">
        <v>89</v>
      </c>
      <c r="Z90">
        <v>89</v>
      </c>
      <c r="AA90">
        <v>0.11792637</v>
      </c>
      <c r="AB90">
        <v>8.5960238600000002E-2</v>
      </c>
    </row>
    <row r="91" spans="1:28" x14ac:dyDescent="0.25">
      <c r="V91" s="1">
        <v>43983</v>
      </c>
      <c r="W91">
        <v>90</v>
      </c>
      <c r="X91">
        <v>0.64573304755548788</v>
      </c>
      <c r="Y91">
        <v>90</v>
      </c>
      <c r="Z91">
        <v>90</v>
      </c>
      <c r="AA91">
        <v>0.64573304799999998</v>
      </c>
      <c r="AB91">
        <v>0.43698601939999998</v>
      </c>
    </row>
    <row r="92" spans="1:28" x14ac:dyDescent="0.25">
      <c r="V92" s="1">
        <v>44013</v>
      </c>
      <c r="W92">
        <v>91</v>
      </c>
      <c r="X92">
        <v>0.98608182530370636</v>
      </c>
      <c r="Y92">
        <v>91</v>
      </c>
      <c r="Z92">
        <v>91</v>
      </c>
      <c r="AA92">
        <v>0.98608182499999997</v>
      </c>
      <c r="AB92">
        <v>0.78801180029999995</v>
      </c>
    </row>
    <row r="93" spans="1:28" x14ac:dyDescent="0.25">
      <c r="V93" s="1">
        <v>44044</v>
      </c>
      <c r="W93">
        <v>92</v>
      </c>
      <c r="X93">
        <v>1.3096453823307064</v>
      </c>
      <c r="Y93">
        <v>92</v>
      </c>
      <c r="Z93">
        <v>92</v>
      </c>
      <c r="AA93">
        <v>1.309645382</v>
      </c>
      <c r="AB93">
        <v>1.1390375811</v>
      </c>
    </row>
    <row r="94" spans="1:28" x14ac:dyDescent="0.25">
      <c r="V94" s="1">
        <v>44075</v>
      </c>
      <c r="W94">
        <v>93</v>
      </c>
      <c r="X94">
        <v>1.3713248610564608</v>
      </c>
      <c r="Y94">
        <v>93</v>
      </c>
      <c r="Z94">
        <v>93</v>
      </c>
      <c r="AA94">
        <v>1.371324861</v>
      </c>
      <c r="AB94">
        <v>1.4900633619000001</v>
      </c>
    </row>
    <row r="95" spans="1:28" x14ac:dyDescent="0.25">
      <c r="V95" s="1">
        <v>44105</v>
      </c>
      <c r="W95">
        <v>94</v>
      </c>
      <c r="X95">
        <v>1.1820661677274849</v>
      </c>
      <c r="Y95">
        <v>94</v>
      </c>
      <c r="Z95">
        <v>94</v>
      </c>
      <c r="AA95">
        <v>1.182066168</v>
      </c>
      <c r="AB95">
        <v>1.8410891427</v>
      </c>
    </row>
    <row r="96" spans="1:28" x14ac:dyDescent="0.25">
      <c r="V96" s="1">
        <v>44136</v>
      </c>
      <c r="W96">
        <v>95</v>
      </c>
      <c r="X96">
        <v>1.1745357842679691</v>
      </c>
      <c r="Y96">
        <v>95</v>
      </c>
      <c r="Z96">
        <v>95</v>
      </c>
      <c r="AA96">
        <v>1.1745357839999999</v>
      </c>
      <c r="AB96">
        <v>2.1921149235000001</v>
      </c>
    </row>
    <row r="97" spans="22:28" x14ac:dyDescent="0.25">
      <c r="V97" s="1">
        <v>44166</v>
      </c>
      <c r="W97">
        <v>96</v>
      </c>
      <c r="X97">
        <v>1.3620054947193101</v>
      </c>
      <c r="Y97">
        <v>96</v>
      </c>
      <c r="Z97">
        <v>96</v>
      </c>
      <c r="AA97">
        <v>1.362005495</v>
      </c>
      <c r="AB97">
        <v>2.5431407042999998</v>
      </c>
    </row>
    <row r="98" spans="22:28" x14ac:dyDescent="0.25">
      <c r="V98" s="1">
        <v>44197</v>
      </c>
      <c r="W98">
        <v>97</v>
      </c>
      <c r="X98">
        <v>1.399769741560094</v>
      </c>
      <c r="Y98">
        <v>97</v>
      </c>
      <c r="Z98">
        <v>97</v>
      </c>
      <c r="AA98">
        <v>1.3997697419999999</v>
      </c>
      <c r="AB98">
        <v>2.8941664852</v>
      </c>
    </row>
    <row r="99" spans="22:28" x14ac:dyDescent="0.25">
      <c r="V99" s="1">
        <v>44228</v>
      </c>
      <c r="W99">
        <v>98</v>
      </c>
      <c r="X99">
        <v>1.6762152173745015</v>
      </c>
      <c r="Y99">
        <v>98</v>
      </c>
      <c r="Z99">
        <v>98</v>
      </c>
      <c r="AA99">
        <v>1.676215217</v>
      </c>
      <c r="AB99">
        <v>3.2451922660000001</v>
      </c>
    </row>
    <row r="100" spans="22:28" x14ac:dyDescent="0.25">
      <c r="V100" s="1">
        <v>44256</v>
      </c>
      <c r="W100">
        <v>99</v>
      </c>
      <c r="X100">
        <v>2.6197625089591847</v>
      </c>
      <c r="Y100">
        <v>99</v>
      </c>
      <c r="Z100">
        <v>99</v>
      </c>
      <c r="AA100">
        <v>2.6197625090000001</v>
      </c>
      <c r="AB100">
        <v>3.5962180467999998</v>
      </c>
    </row>
    <row r="101" spans="22:28" x14ac:dyDescent="0.25">
      <c r="V101" s="1">
        <v>44287</v>
      </c>
      <c r="W101">
        <v>100</v>
      </c>
      <c r="X101">
        <v>4.159694838702114</v>
      </c>
      <c r="Y101">
        <v>100</v>
      </c>
      <c r="Z101">
        <v>100</v>
      </c>
      <c r="AA101">
        <v>4.1596948390000001</v>
      </c>
      <c r="AB101">
        <v>3.9472438275999999</v>
      </c>
    </row>
    <row r="102" spans="22:28" x14ac:dyDescent="0.25">
      <c r="V102" s="1">
        <v>44317</v>
      </c>
      <c r="W102">
        <v>101</v>
      </c>
      <c r="X102">
        <v>4.9927065375944784</v>
      </c>
      <c r="Y102">
        <v>101</v>
      </c>
      <c r="Z102">
        <v>101</v>
      </c>
      <c r="AA102">
        <v>4.9927065380000002</v>
      </c>
      <c r="AB102">
        <v>4.2982696084000001</v>
      </c>
    </row>
    <row r="103" spans="22:28" x14ac:dyDescent="0.25">
      <c r="V103" s="1">
        <v>44348</v>
      </c>
      <c r="W103">
        <v>102</v>
      </c>
      <c r="X103">
        <v>5.3914514133213345</v>
      </c>
      <c r="Y103">
        <v>102</v>
      </c>
      <c r="Z103">
        <v>102</v>
      </c>
      <c r="AA103">
        <v>5.3914514130000004</v>
      </c>
      <c r="AB103">
        <v>4.6492953891999997</v>
      </c>
    </row>
    <row r="104" spans="22:28" x14ac:dyDescent="0.25">
      <c r="V104" s="1">
        <v>44378</v>
      </c>
      <c r="W104">
        <v>103</v>
      </c>
      <c r="X104">
        <v>5.3654752393854084</v>
      </c>
      <c r="Y104">
        <v>103</v>
      </c>
      <c r="Z104">
        <v>103</v>
      </c>
      <c r="AA104">
        <v>5.3654752390000002</v>
      </c>
      <c r="AB104">
        <v>5.0003211700000003</v>
      </c>
    </row>
    <row r="105" spans="22:28" x14ac:dyDescent="0.25">
      <c r="V105" s="1">
        <v>44409</v>
      </c>
      <c r="W105">
        <v>104</v>
      </c>
      <c r="X105">
        <v>5.2512715548749993</v>
      </c>
      <c r="Y105">
        <v>104</v>
      </c>
      <c r="Z105">
        <v>104</v>
      </c>
      <c r="AA105">
        <v>5.2512715549999998</v>
      </c>
      <c r="AB105">
        <v>5.3513469509</v>
      </c>
    </row>
    <row r="106" spans="22:28" x14ac:dyDescent="0.25">
      <c r="V106" s="1">
        <v>44440</v>
      </c>
      <c r="W106">
        <v>105</v>
      </c>
      <c r="X106">
        <v>5.3903488550791572</v>
      </c>
      <c r="Y106">
        <v>105</v>
      </c>
      <c r="Z106">
        <v>105</v>
      </c>
      <c r="AA106">
        <v>5.3903488550000001</v>
      </c>
      <c r="AB106">
        <v>5.7023727316999997</v>
      </c>
    </row>
    <row r="107" spans="22:28" x14ac:dyDescent="0.25">
      <c r="V107" s="1">
        <v>44470</v>
      </c>
      <c r="W107">
        <v>106</v>
      </c>
      <c r="X107">
        <v>6.221868903328887</v>
      </c>
      <c r="Y107">
        <v>106</v>
      </c>
      <c r="Z107">
        <v>106</v>
      </c>
      <c r="AA107">
        <v>6.2218689029999998</v>
      </c>
      <c r="AB107">
        <v>6.0533985125000003</v>
      </c>
    </row>
    <row r="108" spans="22:28" x14ac:dyDescent="0.25">
      <c r="V108" s="1">
        <v>44501</v>
      </c>
      <c r="W108">
        <v>107</v>
      </c>
      <c r="X108">
        <v>6.8090028398064764</v>
      </c>
      <c r="Y108">
        <v>107</v>
      </c>
      <c r="Z108">
        <v>107</v>
      </c>
      <c r="AA108">
        <v>6.8090028399999998</v>
      </c>
      <c r="AB108">
        <v>6.4044242933</v>
      </c>
    </row>
    <row r="109" spans="22:28" x14ac:dyDescent="0.25">
      <c r="V109" s="1">
        <v>44531</v>
      </c>
      <c r="W109">
        <v>108</v>
      </c>
      <c r="X109">
        <v>7.0364028655451341</v>
      </c>
      <c r="Y109">
        <v>108</v>
      </c>
      <c r="Z109">
        <v>108</v>
      </c>
      <c r="AA109">
        <v>7.0364028660000004</v>
      </c>
      <c r="AB109">
        <v>6.7554500740999996</v>
      </c>
    </row>
    <row r="110" spans="22:28" x14ac:dyDescent="0.25">
      <c r="V110" s="1">
        <v>44562</v>
      </c>
      <c r="W110">
        <v>109</v>
      </c>
      <c r="X110">
        <v>7.4798724682891145</v>
      </c>
      <c r="Y110">
        <v>109</v>
      </c>
      <c r="Z110">
        <v>109</v>
      </c>
      <c r="AA110">
        <v>7.4798724679999999</v>
      </c>
      <c r="AB110">
        <v>7.1064758549000002</v>
      </c>
    </row>
    <row r="111" spans="22:28" x14ac:dyDescent="0.25">
      <c r="V111" s="1">
        <v>44593</v>
      </c>
      <c r="W111">
        <v>110</v>
      </c>
      <c r="X111">
        <v>7.8710638977392833</v>
      </c>
      <c r="Y111">
        <v>110</v>
      </c>
      <c r="Z111">
        <v>110</v>
      </c>
      <c r="AA111">
        <v>7.8710638980000001</v>
      </c>
      <c r="AB111">
        <v>7.4575016357999999</v>
      </c>
    </row>
    <row r="112" spans="22:28" x14ac:dyDescent="0.25">
      <c r="V112" s="1">
        <v>44621</v>
      </c>
      <c r="W112">
        <v>111</v>
      </c>
      <c r="X112">
        <v>8.542455554842439</v>
      </c>
      <c r="Y112">
        <v>111</v>
      </c>
      <c r="Z112">
        <v>111</v>
      </c>
      <c r="AA112">
        <v>8.5424555550000001</v>
      </c>
      <c r="AB112">
        <v>7.8085274165999996</v>
      </c>
    </row>
    <row r="113" spans="22:28" x14ac:dyDescent="0.25">
      <c r="V113" s="1">
        <v>44652</v>
      </c>
      <c r="W113">
        <v>112</v>
      </c>
      <c r="X113">
        <v>8.2586293408823721</v>
      </c>
      <c r="Y113">
        <v>112</v>
      </c>
      <c r="Z113">
        <v>112</v>
      </c>
      <c r="AA113">
        <v>8.2586293410000007</v>
      </c>
      <c r="AB113">
        <v>8.1595531973999993</v>
      </c>
    </row>
    <row r="114" spans="22:28" x14ac:dyDescent="0.25">
      <c r="V114" s="1">
        <v>44682</v>
      </c>
      <c r="W114">
        <v>113</v>
      </c>
      <c r="X114">
        <v>8.5815115436765161</v>
      </c>
      <c r="Y114">
        <v>113</v>
      </c>
      <c r="Z114">
        <v>113</v>
      </c>
      <c r="AA114">
        <v>8.5815115439999996</v>
      </c>
      <c r="AB114">
        <v>8.5105789781999999</v>
      </c>
    </row>
    <row r="115" spans="22:28" x14ac:dyDescent="0.25">
      <c r="V115" s="1">
        <v>44713</v>
      </c>
      <c r="W115">
        <v>114</v>
      </c>
      <c r="X115">
        <v>9.0597579647841524</v>
      </c>
      <c r="Y115">
        <v>114</v>
      </c>
      <c r="Z115">
        <v>114</v>
      </c>
      <c r="AA115">
        <v>9.0597579649999993</v>
      </c>
      <c r="AB115">
        <v>8.8616047590000004</v>
      </c>
    </row>
    <row r="116" spans="22:28" x14ac:dyDescent="0.25">
      <c r="V116" s="1">
        <v>44743</v>
      </c>
      <c r="W116" s="6">
        <v>115</v>
      </c>
      <c r="X116" s="6">
        <v>8.5248147456255161</v>
      </c>
      <c r="Y116">
        <v>115</v>
      </c>
      <c r="Z116">
        <v>115</v>
      </c>
      <c r="AA116">
        <v>8.5248147460000006</v>
      </c>
      <c r="AB116">
        <v>9.2126305397999992</v>
      </c>
    </row>
    <row r="117" spans="22:28" x14ac:dyDescent="0.25">
      <c r="V117" s="1">
        <v>44774</v>
      </c>
      <c r="W117">
        <v>116</v>
      </c>
      <c r="X117">
        <v>8.2626925031162344</v>
      </c>
      <c r="Y117">
        <v>116</v>
      </c>
      <c r="Z117">
        <v>116</v>
      </c>
      <c r="AA117">
        <v>8.2626925030000002</v>
      </c>
      <c r="AB117">
        <v>8.5021590568000001</v>
      </c>
    </row>
    <row r="118" spans="22:28" x14ac:dyDescent="0.25">
      <c r="V118" s="1">
        <v>44805</v>
      </c>
      <c r="W118">
        <v>117</v>
      </c>
      <c r="X118">
        <v>8.2016696438336165</v>
      </c>
      <c r="Y118">
        <v>117</v>
      </c>
      <c r="Z118">
        <v>117</v>
      </c>
      <c r="AA118">
        <v>8.2016696440000008</v>
      </c>
      <c r="AB118">
        <v>8.0445867467000003</v>
      </c>
    </row>
    <row r="119" spans="22:28" x14ac:dyDescent="0.25">
      <c r="V119" s="1">
        <v>44835</v>
      </c>
      <c r="W119">
        <v>118</v>
      </c>
      <c r="X119">
        <v>7.7454273308049135</v>
      </c>
      <c r="Y119">
        <v>118</v>
      </c>
      <c r="Z119">
        <v>118</v>
      </c>
      <c r="AA119">
        <v>7.7454273310000001</v>
      </c>
      <c r="AB119">
        <v>7.5870144365999996</v>
      </c>
    </row>
    <row r="120" spans="22:28" x14ac:dyDescent="0.25">
      <c r="V120" s="1">
        <v>44866</v>
      </c>
      <c r="W120">
        <v>119</v>
      </c>
      <c r="X120">
        <v>7.110322794191732</v>
      </c>
      <c r="Y120">
        <v>119</v>
      </c>
      <c r="Z120">
        <v>119</v>
      </c>
      <c r="AA120">
        <v>7.110322794</v>
      </c>
      <c r="AB120">
        <v>7.1294421264999999</v>
      </c>
    </row>
    <row r="121" spans="22:28" x14ac:dyDescent="0.25">
      <c r="V121" s="1">
        <v>44896</v>
      </c>
      <c r="W121">
        <v>120</v>
      </c>
      <c r="X121">
        <v>6.4544013314108231</v>
      </c>
      <c r="Y121">
        <v>120</v>
      </c>
      <c r="Z121">
        <v>120</v>
      </c>
      <c r="AA121">
        <v>6.4544013309999997</v>
      </c>
      <c r="AB121">
        <v>6.6718698165000001</v>
      </c>
    </row>
    <row r="122" spans="22:28" x14ac:dyDescent="0.25">
      <c r="V122" s="1">
        <v>44927</v>
      </c>
      <c r="W122">
        <v>121</v>
      </c>
      <c r="X122">
        <v>6.4101469688562576</v>
      </c>
      <c r="Y122">
        <v>121</v>
      </c>
      <c r="Z122">
        <v>121</v>
      </c>
      <c r="AA122">
        <v>6.4101469690000004</v>
      </c>
      <c r="AB122">
        <v>6.2142975064000003</v>
      </c>
    </row>
    <row r="123" spans="22:28" x14ac:dyDescent="0.25">
      <c r="V123" s="1">
        <v>44958</v>
      </c>
      <c r="W123">
        <v>122</v>
      </c>
      <c r="X123">
        <v>6.0356130778665875</v>
      </c>
      <c r="Y123">
        <v>122</v>
      </c>
      <c r="Z123">
        <v>122</v>
      </c>
      <c r="AA123">
        <v>6.0356130779999999</v>
      </c>
      <c r="AB123">
        <v>5.7567251962999997</v>
      </c>
    </row>
    <row r="124" spans="22:28" x14ac:dyDescent="0.25">
      <c r="V124" s="1">
        <v>44986</v>
      </c>
      <c r="W124">
        <v>123</v>
      </c>
      <c r="X124">
        <v>4.9849741220991683</v>
      </c>
      <c r="Y124">
        <v>123</v>
      </c>
      <c r="Z124">
        <v>123</v>
      </c>
      <c r="AA124">
        <v>4.9849741219999997</v>
      </c>
      <c r="AB124">
        <v>5.2991528861999999</v>
      </c>
    </row>
  </sheetData>
  <phoneticPr fontId="2" type="noConversion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D5EE-FCB2-4C5B-9437-CEF7517A4C46}">
  <dimension ref="A1:E122"/>
  <sheetViews>
    <sheetView topLeftCell="A2" workbookViewId="0">
      <selection activeCell="N30" sqref="N30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43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t="s">
        <v>44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45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47</v>
      </c>
    </row>
    <row r="40" spans="1:5" ht="13.8" x14ac:dyDescent="0.25">
      <c r="A40" s="3">
        <v>43525</v>
      </c>
      <c r="B40">
        <v>1.8625227405691738</v>
      </c>
      <c r="C40">
        <v>39</v>
      </c>
      <c r="D40">
        <v>1.7511209169999999</v>
      </c>
      <c r="E40" t="s">
        <v>289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290</v>
      </c>
    </row>
    <row r="42" spans="1:5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291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102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292</v>
      </c>
    </row>
    <row r="45" spans="1:5" x14ac:dyDescent="0.25">
      <c r="A45" s="3">
        <v>43678</v>
      </c>
      <c r="B45">
        <v>1.7497798894291428</v>
      </c>
      <c r="C45">
        <v>44</v>
      </c>
      <c r="D45">
        <v>1.8351888125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52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53</v>
      </c>
    </row>
    <row r="48" spans="1:5" ht="13.8" x14ac:dyDescent="0.25">
      <c r="A48" s="3">
        <v>43770</v>
      </c>
      <c r="B48">
        <v>2.0512779818916256</v>
      </c>
      <c r="C48">
        <v>47</v>
      </c>
      <c r="D48">
        <v>2.0914428910999998</v>
      </c>
      <c r="E48" t="s">
        <v>54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55</v>
      </c>
    </row>
    <row r="50" spans="1:5" ht="13.8" x14ac:dyDescent="0.25">
      <c r="A50" s="3">
        <v>43831</v>
      </c>
      <c r="B50">
        <v>2.4865719552504508</v>
      </c>
      <c r="C50">
        <v>49</v>
      </c>
      <c r="D50">
        <v>2.2622789436000001</v>
      </c>
      <c r="E50" t="s">
        <v>56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57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-0.61609132300000002</v>
      </c>
      <c r="E52" t="s">
        <v>58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-0.2650655422</v>
      </c>
      <c r="E53" t="s">
        <v>293</v>
      </c>
    </row>
    <row r="54" spans="1:5" x14ac:dyDescent="0.25">
      <c r="A54" s="3">
        <v>43952</v>
      </c>
      <c r="B54">
        <v>0.1179263702107137</v>
      </c>
      <c r="C54">
        <v>53</v>
      </c>
      <c r="D54">
        <v>8.5960238600000002E-2</v>
      </c>
    </row>
    <row r="55" spans="1:5" ht="13.8" x14ac:dyDescent="0.25">
      <c r="A55" s="3">
        <v>43983</v>
      </c>
      <c r="B55">
        <v>0.64573304755548788</v>
      </c>
      <c r="C55">
        <v>54</v>
      </c>
      <c r="D55">
        <v>0.43698601939999998</v>
      </c>
      <c r="E55" t="s">
        <v>294</v>
      </c>
    </row>
    <row r="56" spans="1:5" x14ac:dyDescent="0.25">
      <c r="A56" s="3">
        <v>44013</v>
      </c>
      <c r="B56">
        <v>0.98608182530370636</v>
      </c>
      <c r="C56">
        <v>55</v>
      </c>
      <c r="D56">
        <v>0.78801180029999995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1.1390375811</v>
      </c>
      <c r="E57" t="s">
        <v>61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1.4900633619000001</v>
      </c>
      <c r="E58" t="s">
        <v>62</v>
      </c>
    </row>
    <row r="59" spans="1:5" ht="13.8" x14ac:dyDescent="0.25">
      <c r="A59" s="3">
        <v>44105</v>
      </c>
      <c r="B59">
        <v>1.1820661677274849</v>
      </c>
      <c r="C59">
        <v>58</v>
      </c>
      <c r="D59">
        <v>1.8410891427</v>
      </c>
      <c r="E59" t="s">
        <v>63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2.1921149235000001</v>
      </c>
      <c r="E60" t="s">
        <v>17</v>
      </c>
    </row>
    <row r="61" spans="1:5" x14ac:dyDescent="0.25">
      <c r="A61" s="3">
        <v>44166</v>
      </c>
      <c r="B61">
        <v>1.3620054947193101</v>
      </c>
      <c r="C61">
        <v>60</v>
      </c>
      <c r="D61">
        <v>2.5431407042999998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2.8941664852</v>
      </c>
      <c r="E62" t="s">
        <v>64</v>
      </c>
    </row>
    <row r="63" spans="1:5" ht="13.8" x14ac:dyDescent="0.25">
      <c r="A63" s="3">
        <v>44228</v>
      </c>
      <c r="B63">
        <v>1.6762152173745015</v>
      </c>
      <c r="C63">
        <v>62</v>
      </c>
      <c r="D63">
        <v>3.2451922660000001</v>
      </c>
      <c r="E63" t="s">
        <v>65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3.5962180467999998</v>
      </c>
      <c r="E64" t="s">
        <v>22</v>
      </c>
    </row>
    <row r="65" spans="1:5" x14ac:dyDescent="0.25">
      <c r="A65" s="3">
        <v>44287</v>
      </c>
      <c r="B65">
        <v>4.159694838702114</v>
      </c>
      <c r="C65">
        <v>64</v>
      </c>
      <c r="D65">
        <v>3.9472438275999999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4.2982696084000001</v>
      </c>
      <c r="E66" t="s">
        <v>66</v>
      </c>
    </row>
    <row r="67" spans="1:5" ht="13.8" x14ac:dyDescent="0.25">
      <c r="A67" s="3">
        <v>44348</v>
      </c>
      <c r="B67">
        <v>5.3914514133213345</v>
      </c>
      <c r="C67">
        <v>66</v>
      </c>
      <c r="D67">
        <v>4.6492953891999997</v>
      </c>
      <c r="E67" t="s">
        <v>67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5.0003211700000003</v>
      </c>
      <c r="E68" t="s">
        <v>27</v>
      </c>
    </row>
    <row r="69" spans="1:5" x14ac:dyDescent="0.25">
      <c r="A69" s="3">
        <v>44409</v>
      </c>
      <c r="B69">
        <v>5.2512715548749993</v>
      </c>
      <c r="C69">
        <v>68</v>
      </c>
      <c r="D69">
        <v>5.3513469509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5.7023727316999997</v>
      </c>
      <c r="E70" t="s">
        <v>68</v>
      </c>
    </row>
    <row r="71" spans="1:5" ht="13.8" x14ac:dyDescent="0.25">
      <c r="A71" s="3">
        <v>44470</v>
      </c>
      <c r="B71">
        <v>6.221868903328887</v>
      </c>
      <c r="C71">
        <v>70</v>
      </c>
      <c r="D71">
        <v>6.0533985125000003</v>
      </c>
      <c r="E71" t="s">
        <v>69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6.4044242933</v>
      </c>
      <c r="E72" t="s">
        <v>32</v>
      </c>
    </row>
    <row r="73" spans="1:5" x14ac:dyDescent="0.25">
      <c r="A73" s="3">
        <v>44531</v>
      </c>
      <c r="B73">
        <v>7.0364028655451341</v>
      </c>
      <c r="C73">
        <v>72</v>
      </c>
      <c r="D73">
        <v>6.7554500740999996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7.1064758549000002</v>
      </c>
      <c r="E74" t="s">
        <v>70</v>
      </c>
    </row>
    <row r="75" spans="1:5" ht="13.8" x14ac:dyDescent="0.25">
      <c r="A75" s="3">
        <v>44593</v>
      </c>
      <c r="B75">
        <v>7.8710638977392833</v>
      </c>
      <c r="C75">
        <v>74</v>
      </c>
      <c r="D75">
        <v>7.4575016357999999</v>
      </c>
      <c r="E75" t="s">
        <v>71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7.8085274165999996</v>
      </c>
      <c r="E76" t="s">
        <v>37</v>
      </c>
    </row>
    <row r="77" spans="1:5" x14ac:dyDescent="0.25">
      <c r="A77" s="3">
        <v>44652</v>
      </c>
      <c r="B77">
        <v>8.2586293408823721</v>
      </c>
      <c r="C77">
        <v>76</v>
      </c>
      <c r="D77">
        <v>8.1595531973999993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8.5105789781999999</v>
      </c>
      <c r="E78" t="s">
        <v>72</v>
      </c>
    </row>
    <row r="79" spans="1:5" ht="13.8" x14ac:dyDescent="0.25">
      <c r="A79" s="3">
        <v>44713</v>
      </c>
      <c r="B79">
        <v>9.0597579647841524</v>
      </c>
      <c r="C79">
        <v>78</v>
      </c>
      <c r="D79">
        <v>8.8616047590000004</v>
      </c>
      <c r="E79" t="s">
        <v>73</v>
      </c>
    </row>
    <row r="80" spans="1:5" ht="13.8" x14ac:dyDescent="0.25">
      <c r="A80" s="3">
        <v>44743</v>
      </c>
      <c r="B80">
        <v>8.5248147456255161</v>
      </c>
      <c r="C80">
        <v>79</v>
      </c>
      <c r="D80">
        <v>9.2126305397999992</v>
      </c>
      <c r="E80" t="s">
        <v>42</v>
      </c>
    </row>
    <row r="81" spans="1:5" x14ac:dyDescent="0.25">
      <c r="A81" s="3">
        <v>44774</v>
      </c>
      <c r="B81">
        <v>8.2626925031162344</v>
      </c>
      <c r="C81">
        <v>80</v>
      </c>
      <c r="D81">
        <v>8.4123936955000005</v>
      </c>
    </row>
    <row r="82" spans="1:5" ht="13.8" x14ac:dyDescent="0.25">
      <c r="A82" s="3">
        <v>44805</v>
      </c>
      <c r="B82">
        <v>8.2016696438336165</v>
      </c>
      <c r="C82">
        <v>81</v>
      </c>
      <c r="D82">
        <v>7.9997040660999996</v>
      </c>
      <c r="E82" t="s">
        <v>74</v>
      </c>
    </row>
    <row r="83" spans="1:5" ht="13.8" x14ac:dyDescent="0.25">
      <c r="A83" s="3">
        <v>44835</v>
      </c>
      <c r="B83">
        <v>7.7454273308049135</v>
      </c>
      <c r="C83">
        <v>82</v>
      </c>
      <c r="D83">
        <v>7.5870144365999996</v>
      </c>
      <c r="E83" t="s">
        <v>75</v>
      </c>
    </row>
    <row r="84" spans="1:5" ht="13.8" x14ac:dyDescent="0.25">
      <c r="A84" s="3">
        <v>44866</v>
      </c>
      <c r="B84">
        <v>7.110322794191732</v>
      </c>
      <c r="C84">
        <v>83</v>
      </c>
      <c r="D84">
        <v>7.1743248070999996</v>
      </c>
      <c r="E84" t="s">
        <v>47</v>
      </c>
    </row>
    <row r="85" spans="1:5" x14ac:dyDescent="0.25">
      <c r="A85" s="3">
        <v>44896</v>
      </c>
      <c r="B85">
        <v>6.4544013314108231</v>
      </c>
      <c r="C85">
        <v>84</v>
      </c>
      <c r="D85">
        <v>6.7616351776999997</v>
      </c>
    </row>
    <row r="86" spans="1:5" ht="13.8" x14ac:dyDescent="0.25">
      <c r="A86" s="3">
        <v>44927</v>
      </c>
      <c r="B86">
        <v>6.4101469688562576</v>
      </c>
      <c r="C86">
        <v>85</v>
      </c>
      <c r="D86">
        <v>6.3489455481999997</v>
      </c>
      <c r="E86" t="s">
        <v>295</v>
      </c>
    </row>
    <row r="87" spans="1:5" ht="13.8" x14ac:dyDescent="0.25">
      <c r="A87" s="3">
        <v>44958</v>
      </c>
      <c r="B87">
        <v>6.0356130778665875</v>
      </c>
      <c r="C87">
        <v>86</v>
      </c>
      <c r="D87">
        <v>5.9362559186999997</v>
      </c>
      <c r="E87" t="s">
        <v>106</v>
      </c>
    </row>
    <row r="88" spans="1:5" ht="13.8" x14ac:dyDescent="0.25">
      <c r="E88" t="s">
        <v>292</v>
      </c>
    </row>
    <row r="92" spans="1:5" ht="13.8" x14ac:dyDescent="0.25">
      <c r="E92" s="5" t="s">
        <v>296</v>
      </c>
    </row>
    <row r="93" spans="1:5" ht="13.8" x14ac:dyDescent="0.25">
      <c r="E93" s="5" t="s">
        <v>297</v>
      </c>
    </row>
    <row r="94" spans="1:5" ht="13.8" x14ac:dyDescent="0.25">
      <c r="E94" s="5" t="s">
        <v>298</v>
      </c>
    </row>
    <row r="95" spans="1:5" ht="13.8" x14ac:dyDescent="0.25">
      <c r="E95" s="5" t="s">
        <v>299</v>
      </c>
    </row>
    <row r="96" spans="1:5" ht="13.8" x14ac:dyDescent="0.25">
      <c r="E96" s="5" t="s">
        <v>300</v>
      </c>
    </row>
    <row r="97" spans="5:5" ht="13.8" x14ac:dyDescent="0.25">
      <c r="E97" s="5" t="s">
        <v>301</v>
      </c>
    </row>
    <row r="98" spans="5:5" ht="13.8" x14ac:dyDescent="0.25">
      <c r="E98" s="5" t="s">
        <v>302</v>
      </c>
    </row>
    <row r="99" spans="5:5" ht="13.8" x14ac:dyDescent="0.25">
      <c r="E99" s="5" t="s">
        <v>303</v>
      </c>
    </row>
    <row r="100" spans="5:5" ht="13.8" x14ac:dyDescent="0.25">
      <c r="E100" s="5" t="s">
        <v>304</v>
      </c>
    </row>
    <row r="101" spans="5:5" ht="13.8" x14ac:dyDescent="0.25">
      <c r="E101" s="5" t="s">
        <v>305</v>
      </c>
    </row>
    <row r="102" spans="5:5" ht="13.8" x14ac:dyDescent="0.25">
      <c r="E102" t="s">
        <v>306</v>
      </c>
    </row>
    <row r="103" spans="5:5" ht="13.8" x14ac:dyDescent="0.25">
      <c r="E103" t="s">
        <v>307</v>
      </c>
    </row>
    <row r="104" spans="5:5" ht="13.8" x14ac:dyDescent="0.25">
      <c r="E104" t="s">
        <v>106</v>
      </c>
    </row>
    <row r="105" spans="5:5" ht="13.8" x14ac:dyDescent="0.25">
      <c r="E105" t="s">
        <v>292</v>
      </c>
    </row>
    <row r="107" spans="5:5" ht="13.8" x14ac:dyDescent="0.25">
      <c r="E107" t="s">
        <v>306</v>
      </c>
    </row>
    <row r="108" spans="5:5" ht="13.8" x14ac:dyDescent="0.25">
      <c r="E108" t="s">
        <v>307</v>
      </c>
    </row>
    <row r="110" spans="5:5" ht="13.8" x14ac:dyDescent="0.25">
      <c r="E110" t="s">
        <v>106</v>
      </c>
    </row>
    <row r="111" spans="5:5" ht="13.8" x14ac:dyDescent="0.25">
      <c r="E111" t="s">
        <v>292</v>
      </c>
    </row>
    <row r="112" spans="5:5" ht="13.8" x14ac:dyDescent="0.25">
      <c r="E112" t="s">
        <v>90</v>
      </c>
    </row>
    <row r="113" spans="5:5" ht="13.8" x14ac:dyDescent="0.25">
      <c r="E113" t="s">
        <v>91</v>
      </c>
    </row>
    <row r="114" spans="5:5" ht="13.8" x14ac:dyDescent="0.25">
      <c r="E114" t="s">
        <v>92</v>
      </c>
    </row>
    <row r="115" spans="5:5" ht="13.8" x14ac:dyDescent="0.25">
      <c r="E115" t="s">
        <v>93</v>
      </c>
    </row>
    <row r="117" spans="5:5" ht="13.8" x14ac:dyDescent="0.25">
      <c r="E117" t="s">
        <v>308</v>
      </c>
    </row>
    <row r="118" spans="5:5" x14ac:dyDescent="0.25">
      <c r="E118" t="s">
        <v>309</v>
      </c>
    </row>
    <row r="119" spans="5:5" x14ac:dyDescent="0.25">
      <c r="E119" t="s">
        <v>310</v>
      </c>
    </row>
    <row r="120" spans="5:5" x14ac:dyDescent="0.25">
      <c r="E120" t="s">
        <v>311</v>
      </c>
    </row>
    <row r="121" spans="5:5" ht="13.8" x14ac:dyDescent="0.25">
      <c r="E121" t="s">
        <v>97</v>
      </c>
    </row>
    <row r="122" spans="5:5" ht="13.8" x14ac:dyDescent="0.25">
      <c r="E122" t="s">
        <v>98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68D0-C530-4999-B123-11507278EBB5}">
  <dimension ref="A1:E122"/>
  <sheetViews>
    <sheetView topLeftCell="A52" workbookViewId="0">
      <selection activeCell="M21" sqref="M21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43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t="s">
        <v>44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45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47</v>
      </c>
    </row>
    <row r="40" spans="1:5" ht="13.8" x14ac:dyDescent="0.25">
      <c r="A40" s="3">
        <v>43525</v>
      </c>
      <c r="B40">
        <v>1.8625227405691738</v>
      </c>
      <c r="C40">
        <v>39</v>
      </c>
      <c r="D40">
        <v>1.7511209169999999</v>
      </c>
      <c r="E40" t="s">
        <v>99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100</v>
      </c>
    </row>
    <row r="42" spans="1:5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101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102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103</v>
      </c>
    </row>
    <row r="45" spans="1:5" x14ac:dyDescent="0.25">
      <c r="A45" s="3">
        <v>43678</v>
      </c>
      <c r="B45">
        <v>1.7497798894291428</v>
      </c>
      <c r="C45">
        <v>44</v>
      </c>
      <c r="D45">
        <v>1.8351888125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52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53</v>
      </c>
    </row>
    <row r="48" spans="1:5" ht="13.8" x14ac:dyDescent="0.25">
      <c r="A48" s="3">
        <v>43770</v>
      </c>
      <c r="B48">
        <v>2.0512779818916256</v>
      </c>
      <c r="C48">
        <v>47</v>
      </c>
      <c r="D48">
        <v>2.0914428910999998</v>
      </c>
      <c r="E48" t="s">
        <v>54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55</v>
      </c>
    </row>
    <row r="50" spans="1:5" ht="13.8" x14ac:dyDescent="0.25">
      <c r="A50" s="3">
        <v>43831</v>
      </c>
      <c r="B50">
        <v>2.4865719552504508</v>
      </c>
      <c r="C50">
        <v>49</v>
      </c>
      <c r="D50">
        <v>2.2622789436000001</v>
      </c>
      <c r="E50" t="s">
        <v>56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57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-0.61609132300000002</v>
      </c>
      <c r="E52" t="s">
        <v>58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-0.2650655422</v>
      </c>
      <c r="E53" t="s">
        <v>104</v>
      </c>
    </row>
    <row r="54" spans="1:5" x14ac:dyDescent="0.25">
      <c r="A54" s="3">
        <v>43952</v>
      </c>
      <c r="B54">
        <v>0.1179263702107137</v>
      </c>
      <c r="C54">
        <v>53</v>
      </c>
      <c r="D54">
        <v>8.5960238600000002E-2</v>
      </c>
    </row>
    <row r="55" spans="1:5" ht="13.8" x14ac:dyDescent="0.25">
      <c r="A55" s="3">
        <v>43983</v>
      </c>
      <c r="B55">
        <v>0.64573304755548788</v>
      </c>
      <c r="C55">
        <v>54</v>
      </c>
      <c r="D55">
        <v>0.43698601939999998</v>
      </c>
      <c r="E55" t="s">
        <v>105</v>
      </c>
    </row>
    <row r="56" spans="1:5" x14ac:dyDescent="0.25">
      <c r="A56" s="3">
        <v>44013</v>
      </c>
      <c r="B56">
        <v>0.98608182530370636</v>
      </c>
      <c r="C56">
        <v>55</v>
      </c>
      <c r="D56">
        <v>0.78801180029999995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1.1390375811</v>
      </c>
      <c r="E57" t="s">
        <v>61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1.4900633619000001</v>
      </c>
      <c r="E58" t="s">
        <v>62</v>
      </c>
    </row>
    <row r="59" spans="1:5" ht="13.8" x14ac:dyDescent="0.25">
      <c r="A59" s="3">
        <v>44105</v>
      </c>
      <c r="B59">
        <v>1.1820661677274849</v>
      </c>
      <c r="C59">
        <v>58</v>
      </c>
      <c r="D59">
        <v>1.8410891427</v>
      </c>
      <c r="E59" t="s">
        <v>63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2.1921149235000001</v>
      </c>
      <c r="E60" t="s">
        <v>17</v>
      </c>
    </row>
    <row r="61" spans="1:5" x14ac:dyDescent="0.25">
      <c r="A61" s="3">
        <v>44166</v>
      </c>
      <c r="B61">
        <v>1.3620054947193101</v>
      </c>
      <c r="C61">
        <v>60</v>
      </c>
      <c r="D61">
        <v>2.5431407042999998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2.8941664852</v>
      </c>
      <c r="E62" t="s">
        <v>64</v>
      </c>
    </row>
    <row r="63" spans="1:5" ht="13.8" x14ac:dyDescent="0.25">
      <c r="A63" s="3">
        <v>44228</v>
      </c>
      <c r="B63">
        <v>1.6762152173745015</v>
      </c>
      <c r="C63">
        <v>62</v>
      </c>
      <c r="D63">
        <v>3.2451922660000001</v>
      </c>
      <c r="E63" t="s">
        <v>65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3.5962180467999998</v>
      </c>
      <c r="E64" t="s">
        <v>22</v>
      </c>
    </row>
    <row r="65" spans="1:5" x14ac:dyDescent="0.25">
      <c r="A65" s="3">
        <v>44287</v>
      </c>
      <c r="B65">
        <v>4.159694838702114</v>
      </c>
      <c r="C65">
        <v>64</v>
      </c>
      <c r="D65">
        <v>3.9472438275999999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4.2982696084000001</v>
      </c>
      <c r="E66" t="s">
        <v>66</v>
      </c>
    </row>
    <row r="67" spans="1:5" ht="13.8" x14ac:dyDescent="0.25">
      <c r="A67" s="3">
        <v>44348</v>
      </c>
      <c r="B67">
        <v>5.3914514133213345</v>
      </c>
      <c r="C67">
        <v>66</v>
      </c>
      <c r="D67">
        <v>4.6492953891999997</v>
      </c>
      <c r="E67" t="s">
        <v>67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5.0003211700000003</v>
      </c>
      <c r="E68" t="s">
        <v>27</v>
      </c>
    </row>
    <row r="69" spans="1:5" x14ac:dyDescent="0.25">
      <c r="A69" s="3">
        <v>44409</v>
      </c>
      <c r="B69">
        <v>5.2512715548749993</v>
      </c>
      <c r="C69">
        <v>68</v>
      </c>
      <c r="D69">
        <v>5.3513469509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5.7023727316999997</v>
      </c>
      <c r="E70" t="s">
        <v>68</v>
      </c>
    </row>
    <row r="71" spans="1:5" ht="13.8" x14ac:dyDescent="0.25">
      <c r="A71" s="3">
        <v>44470</v>
      </c>
      <c r="B71">
        <v>6.221868903328887</v>
      </c>
      <c r="C71">
        <v>70</v>
      </c>
      <c r="D71">
        <v>6.0533985125000003</v>
      </c>
      <c r="E71" t="s">
        <v>69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6.4044242933</v>
      </c>
      <c r="E72" t="s">
        <v>32</v>
      </c>
    </row>
    <row r="73" spans="1:5" x14ac:dyDescent="0.25">
      <c r="A73" s="3">
        <v>44531</v>
      </c>
      <c r="B73">
        <v>7.0364028655451341</v>
      </c>
      <c r="C73">
        <v>72</v>
      </c>
      <c r="D73">
        <v>6.7554500740999996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7.1064758549000002</v>
      </c>
      <c r="E74" t="s">
        <v>70</v>
      </c>
    </row>
    <row r="75" spans="1:5" ht="13.8" x14ac:dyDescent="0.25">
      <c r="A75" s="3">
        <v>44593</v>
      </c>
      <c r="B75">
        <v>7.8710638977392833</v>
      </c>
      <c r="C75">
        <v>74</v>
      </c>
      <c r="D75">
        <v>7.4575016357999999</v>
      </c>
      <c r="E75" t="s">
        <v>71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7.8085274165999996</v>
      </c>
      <c r="E76" t="s">
        <v>37</v>
      </c>
    </row>
    <row r="77" spans="1:5" x14ac:dyDescent="0.25">
      <c r="A77" s="3">
        <v>44652</v>
      </c>
      <c r="B77">
        <v>8.2586293408823721</v>
      </c>
      <c r="C77">
        <v>76</v>
      </c>
      <c r="D77">
        <v>8.1595531973999993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8.5105789781999999</v>
      </c>
      <c r="E78" t="s">
        <v>72</v>
      </c>
    </row>
    <row r="79" spans="1:5" ht="13.8" x14ac:dyDescent="0.25">
      <c r="A79" s="3">
        <v>44713</v>
      </c>
      <c r="B79">
        <v>9.0597579647841524</v>
      </c>
      <c r="C79">
        <v>78</v>
      </c>
      <c r="D79">
        <v>8.8616047590000004</v>
      </c>
      <c r="E79" t="s">
        <v>73</v>
      </c>
    </row>
    <row r="80" spans="1:5" ht="13.8" x14ac:dyDescent="0.25">
      <c r="A80" s="3">
        <v>44743</v>
      </c>
      <c r="B80">
        <v>8.5248147456255161</v>
      </c>
      <c r="C80">
        <v>79</v>
      </c>
      <c r="D80">
        <v>9.2126305397999992</v>
      </c>
      <c r="E80" t="s">
        <v>42</v>
      </c>
    </row>
    <row r="81" spans="1:5" x14ac:dyDescent="0.25">
      <c r="A81" s="3">
        <v>44774</v>
      </c>
      <c r="B81">
        <v>8.2626925031162344</v>
      </c>
      <c r="C81">
        <v>80</v>
      </c>
      <c r="D81">
        <v>8.4455127486000006</v>
      </c>
    </row>
    <row r="82" spans="1:5" ht="13.8" x14ac:dyDescent="0.25">
      <c r="A82" s="3">
        <v>44805</v>
      </c>
      <c r="B82">
        <v>8.2016696438336165</v>
      </c>
      <c r="C82">
        <v>81</v>
      </c>
      <c r="D82">
        <v>8.0129516872999993</v>
      </c>
      <c r="E82" t="s">
        <v>74</v>
      </c>
    </row>
    <row r="83" spans="1:5" ht="13.8" x14ac:dyDescent="0.25">
      <c r="A83" s="3">
        <v>44835</v>
      </c>
      <c r="B83">
        <v>7.7454273308049135</v>
      </c>
      <c r="C83">
        <v>82</v>
      </c>
      <c r="D83">
        <v>7.5803906259999998</v>
      </c>
      <c r="E83" t="s">
        <v>75</v>
      </c>
    </row>
    <row r="84" spans="1:5" ht="13.8" x14ac:dyDescent="0.25">
      <c r="A84" s="3">
        <v>44866</v>
      </c>
      <c r="B84">
        <v>7.110322794191732</v>
      </c>
      <c r="C84">
        <v>83</v>
      </c>
      <c r="D84">
        <v>7.1478295647000003</v>
      </c>
      <c r="E84" t="s">
        <v>47</v>
      </c>
    </row>
    <row r="85" spans="1:5" x14ac:dyDescent="0.25">
      <c r="A85" s="3">
        <v>44896</v>
      </c>
      <c r="B85">
        <v>6.4544013314108231</v>
      </c>
      <c r="C85">
        <v>84</v>
      </c>
      <c r="D85">
        <v>6.7152685033999999</v>
      </c>
    </row>
    <row r="86" spans="1:5" ht="13.8" x14ac:dyDescent="0.25">
      <c r="A86" s="3">
        <v>44927</v>
      </c>
      <c r="B86">
        <v>6.4101469688562576</v>
      </c>
      <c r="C86">
        <v>85</v>
      </c>
      <c r="D86">
        <v>6.2827074420000004</v>
      </c>
      <c r="E86" s="4" t="s">
        <v>230</v>
      </c>
    </row>
    <row r="87" spans="1:5" ht="13.8" x14ac:dyDescent="0.25">
      <c r="E87" t="s">
        <v>106</v>
      </c>
    </row>
    <row r="88" spans="1:5" ht="13.8" x14ac:dyDescent="0.25">
      <c r="E88" t="s">
        <v>103</v>
      </c>
    </row>
    <row r="92" spans="1:5" ht="13.8" x14ac:dyDescent="0.25">
      <c r="E92" s="5" t="s">
        <v>107</v>
      </c>
    </row>
    <row r="93" spans="1:5" ht="13.8" x14ac:dyDescent="0.25">
      <c r="E93" s="5" t="s">
        <v>108</v>
      </c>
    </row>
    <row r="94" spans="1:5" ht="13.8" x14ac:dyDescent="0.25">
      <c r="E94" s="5" t="s">
        <v>109</v>
      </c>
    </row>
    <row r="95" spans="1:5" ht="13.8" x14ac:dyDescent="0.25">
      <c r="E95" s="5" t="s">
        <v>110</v>
      </c>
    </row>
    <row r="96" spans="1:5" ht="13.8" x14ac:dyDescent="0.25">
      <c r="E96" s="5" t="s">
        <v>111</v>
      </c>
    </row>
    <row r="97" spans="5:5" ht="13.8" x14ac:dyDescent="0.25">
      <c r="E97" s="5" t="s">
        <v>112</v>
      </c>
    </row>
    <row r="98" spans="5:5" ht="13.8" x14ac:dyDescent="0.25">
      <c r="E98" s="5" t="s">
        <v>113</v>
      </c>
    </row>
    <row r="99" spans="5:5" ht="13.8" x14ac:dyDescent="0.25">
      <c r="E99" s="5" t="s">
        <v>114</v>
      </c>
    </row>
    <row r="100" spans="5:5" ht="13.8" x14ac:dyDescent="0.25">
      <c r="E100" s="5" t="s">
        <v>115</v>
      </c>
    </row>
    <row r="101" spans="5:5" ht="13.8" x14ac:dyDescent="0.25">
      <c r="E101" s="5" t="s">
        <v>116</v>
      </c>
    </row>
    <row r="102" spans="5:5" ht="13.8" x14ac:dyDescent="0.25">
      <c r="E102" t="s">
        <v>117</v>
      </c>
    </row>
    <row r="103" spans="5:5" ht="13.8" x14ac:dyDescent="0.25">
      <c r="E103" t="s">
        <v>118</v>
      </c>
    </row>
    <row r="104" spans="5:5" ht="13.8" x14ac:dyDescent="0.25">
      <c r="E104" t="s">
        <v>106</v>
      </c>
    </row>
    <row r="105" spans="5:5" ht="13.8" x14ac:dyDescent="0.25">
      <c r="E105" t="s">
        <v>103</v>
      </c>
    </row>
    <row r="107" spans="5:5" ht="13.8" x14ac:dyDescent="0.25">
      <c r="E107" t="s">
        <v>117</v>
      </c>
    </row>
    <row r="108" spans="5:5" ht="13.8" x14ac:dyDescent="0.25">
      <c r="E108" t="s">
        <v>118</v>
      </c>
    </row>
    <row r="110" spans="5:5" ht="13.8" x14ac:dyDescent="0.25">
      <c r="E110" t="s">
        <v>106</v>
      </c>
    </row>
    <row r="111" spans="5:5" ht="13.8" x14ac:dyDescent="0.25">
      <c r="E111" t="s">
        <v>103</v>
      </c>
    </row>
    <row r="112" spans="5:5" ht="13.8" x14ac:dyDescent="0.25">
      <c r="E112" t="s">
        <v>90</v>
      </c>
    </row>
    <row r="113" spans="5:5" ht="13.8" x14ac:dyDescent="0.25">
      <c r="E113" t="s">
        <v>91</v>
      </c>
    </row>
    <row r="114" spans="5:5" ht="13.8" x14ac:dyDescent="0.25">
      <c r="E114" t="s">
        <v>92</v>
      </c>
    </row>
    <row r="115" spans="5:5" ht="13.8" x14ac:dyDescent="0.25">
      <c r="E115" t="s">
        <v>93</v>
      </c>
    </row>
    <row r="117" spans="5:5" ht="13.8" x14ac:dyDescent="0.25">
      <c r="E117" t="s">
        <v>119</v>
      </c>
    </row>
    <row r="118" spans="5:5" x14ac:dyDescent="0.25">
      <c r="E118" s="4" t="s">
        <v>231</v>
      </c>
    </row>
    <row r="119" spans="5:5" x14ac:dyDescent="0.25">
      <c r="E119" t="s">
        <v>120</v>
      </c>
    </row>
    <row r="120" spans="5:5" x14ac:dyDescent="0.25">
      <c r="E120" t="s">
        <v>121</v>
      </c>
    </row>
    <row r="121" spans="5:5" ht="13.8" x14ac:dyDescent="0.25">
      <c r="E121" t="s">
        <v>97</v>
      </c>
    </row>
    <row r="122" spans="5:5" ht="13.8" x14ac:dyDescent="0.25">
      <c r="E122" t="s">
        <v>98</v>
      </c>
    </row>
  </sheetData>
  <phoneticPr fontId="2" type="noConversion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63C9-81ED-46FB-806E-F54CFA334CAE}">
  <dimension ref="A1:E122"/>
  <sheetViews>
    <sheetView topLeftCell="A28" workbookViewId="0">
      <selection activeCell="E41" sqref="E41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43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t="s">
        <v>44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45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47</v>
      </c>
    </row>
    <row r="40" spans="1:5" ht="13.8" x14ac:dyDescent="0.25">
      <c r="A40" s="3">
        <v>43525</v>
      </c>
      <c r="B40">
        <v>1.8625227405691738</v>
      </c>
      <c r="C40">
        <v>39</v>
      </c>
      <c r="D40">
        <v>1.7511209169999999</v>
      </c>
      <c r="E40" t="s">
        <v>48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s="4" t="s">
        <v>233</v>
      </c>
    </row>
    <row r="42" spans="1:5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49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50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51</v>
      </c>
    </row>
    <row r="45" spans="1:5" x14ac:dyDescent="0.25">
      <c r="A45" s="3">
        <v>43678</v>
      </c>
      <c r="B45">
        <v>1.7497798894291428</v>
      </c>
      <c r="C45">
        <v>44</v>
      </c>
      <c r="D45">
        <v>1.8351888125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52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53</v>
      </c>
    </row>
    <row r="48" spans="1:5" ht="13.8" x14ac:dyDescent="0.25">
      <c r="A48" s="3">
        <v>43770</v>
      </c>
      <c r="B48">
        <v>2.0512779818916256</v>
      </c>
      <c r="C48">
        <v>47</v>
      </c>
      <c r="D48">
        <v>2.0914428910999998</v>
      </c>
      <c r="E48" t="s">
        <v>54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55</v>
      </c>
    </row>
    <row r="50" spans="1:5" ht="13.8" x14ac:dyDescent="0.25">
      <c r="A50" s="3">
        <v>43831</v>
      </c>
      <c r="B50">
        <v>2.4865719552504508</v>
      </c>
      <c r="C50">
        <v>49</v>
      </c>
      <c r="D50">
        <v>2.2622789436000001</v>
      </c>
      <c r="E50" t="s">
        <v>56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57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-0.61609132300000002</v>
      </c>
      <c r="E52" t="s">
        <v>58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-0.2650655422</v>
      </c>
      <c r="E53" t="s">
        <v>59</v>
      </c>
    </row>
    <row r="54" spans="1:5" x14ac:dyDescent="0.25">
      <c r="A54" s="3">
        <v>43952</v>
      </c>
      <c r="B54">
        <v>0.1179263702107137</v>
      </c>
      <c r="C54">
        <v>53</v>
      </c>
      <c r="D54">
        <v>8.5960238600000002E-2</v>
      </c>
    </row>
    <row r="55" spans="1:5" ht="13.8" x14ac:dyDescent="0.25">
      <c r="A55" s="3">
        <v>43983</v>
      </c>
      <c r="B55">
        <v>0.64573304755548788</v>
      </c>
      <c r="C55">
        <v>54</v>
      </c>
      <c r="D55">
        <v>0.43698601939999998</v>
      </c>
      <c r="E55" t="s">
        <v>60</v>
      </c>
    </row>
    <row r="56" spans="1:5" x14ac:dyDescent="0.25">
      <c r="A56" s="3">
        <v>44013</v>
      </c>
      <c r="B56">
        <v>0.98608182530370636</v>
      </c>
      <c r="C56">
        <v>55</v>
      </c>
      <c r="D56">
        <v>0.78801180029999995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1.1390375811</v>
      </c>
      <c r="E57" t="s">
        <v>61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1.4900633619000001</v>
      </c>
      <c r="E58" t="s">
        <v>62</v>
      </c>
    </row>
    <row r="59" spans="1:5" ht="13.8" x14ac:dyDescent="0.25">
      <c r="A59" s="3">
        <v>44105</v>
      </c>
      <c r="B59">
        <v>1.1820661677274849</v>
      </c>
      <c r="C59">
        <v>58</v>
      </c>
      <c r="D59">
        <v>1.8410891427</v>
      </c>
      <c r="E59" t="s">
        <v>63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2.1921149235000001</v>
      </c>
      <c r="E60" t="s">
        <v>17</v>
      </c>
    </row>
    <row r="61" spans="1:5" x14ac:dyDescent="0.25">
      <c r="A61" s="3">
        <v>44166</v>
      </c>
      <c r="B61">
        <v>1.3620054947193101</v>
      </c>
      <c r="C61">
        <v>60</v>
      </c>
      <c r="D61">
        <v>2.5431407042999998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2.8941664852</v>
      </c>
      <c r="E62" t="s">
        <v>64</v>
      </c>
    </row>
    <row r="63" spans="1:5" ht="13.8" x14ac:dyDescent="0.25">
      <c r="A63" s="3">
        <v>44228</v>
      </c>
      <c r="B63">
        <v>1.6762152173745015</v>
      </c>
      <c r="C63">
        <v>62</v>
      </c>
      <c r="D63">
        <v>3.2451922660000001</v>
      </c>
      <c r="E63" t="s">
        <v>65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3.5962180467999998</v>
      </c>
      <c r="E64" t="s">
        <v>22</v>
      </c>
    </row>
    <row r="65" spans="1:5" x14ac:dyDescent="0.25">
      <c r="A65" s="3">
        <v>44287</v>
      </c>
      <c r="B65">
        <v>4.159694838702114</v>
      </c>
      <c r="C65">
        <v>64</v>
      </c>
      <c r="D65">
        <v>3.9472438275999999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4.2982696084000001</v>
      </c>
      <c r="E66" t="s">
        <v>66</v>
      </c>
    </row>
    <row r="67" spans="1:5" ht="13.8" x14ac:dyDescent="0.25">
      <c r="A67" s="3">
        <v>44348</v>
      </c>
      <c r="B67">
        <v>5.3914514133213345</v>
      </c>
      <c r="C67">
        <v>66</v>
      </c>
      <c r="D67">
        <v>4.6492953891999997</v>
      </c>
      <c r="E67" t="s">
        <v>67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5.0003211700000003</v>
      </c>
      <c r="E68" t="s">
        <v>27</v>
      </c>
    </row>
    <row r="69" spans="1:5" x14ac:dyDescent="0.25">
      <c r="A69" s="3">
        <v>44409</v>
      </c>
      <c r="B69">
        <v>5.2512715548749993</v>
      </c>
      <c r="C69">
        <v>68</v>
      </c>
      <c r="D69">
        <v>5.3513469509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5.7023727316999997</v>
      </c>
      <c r="E70" t="s">
        <v>68</v>
      </c>
    </row>
    <row r="71" spans="1:5" ht="13.8" x14ac:dyDescent="0.25">
      <c r="A71" s="3">
        <v>44470</v>
      </c>
      <c r="B71">
        <v>6.221868903328887</v>
      </c>
      <c r="C71">
        <v>70</v>
      </c>
      <c r="D71">
        <v>6.0533985125000003</v>
      </c>
      <c r="E71" t="s">
        <v>69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6.4044242933</v>
      </c>
      <c r="E72" t="s">
        <v>32</v>
      </c>
    </row>
    <row r="73" spans="1:5" x14ac:dyDescent="0.25">
      <c r="A73" s="3">
        <v>44531</v>
      </c>
      <c r="B73">
        <v>7.0364028655451341</v>
      </c>
      <c r="C73">
        <v>72</v>
      </c>
      <c r="D73">
        <v>6.7554500740999996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7.1064758549000002</v>
      </c>
      <c r="E74" t="s">
        <v>70</v>
      </c>
    </row>
    <row r="75" spans="1:5" ht="13.8" x14ac:dyDescent="0.25">
      <c r="A75" s="3">
        <v>44593</v>
      </c>
      <c r="B75">
        <v>7.8710638977392833</v>
      </c>
      <c r="C75">
        <v>74</v>
      </c>
      <c r="D75">
        <v>7.4575016357999999</v>
      </c>
      <c r="E75" t="s">
        <v>71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7.8085274165999996</v>
      </c>
      <c r="E76" t="s">
        <v>37</v>
      </c>
    </row>
    <row r="77" spans="1:5" x14ac:dyDescent="0.25">
      <c r="A77" s="3">
        <v>44652</v>
      </c>
      <c r="B77">
        <v>8.2586293408823721</v>
      </c>
      <c r="C77">
        <v>76</v>
      </c>
      <c r="D77">
        <v>8.1595531973999993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8.5105789781999999</v>
      </c>
      <c r="E78" t="s">
        <v>72</v>
      </c>
    </row>
    <row r="79" spans="1:5" ht="13.8" x14ac:dyDescent="0.25">
      <c r="A79" s="3">
        <v>44713</v>
      </c>
      <c r="B79">
        <v>9.0597579647841524</v>
      </c>
      <c r="C79">
        <v>78</v>
      </c>
      <c r="D79">
        <v>8.8616047590000004</v>
      </c>
      <c r="E79" t="s">
        <v>73</v>
      </c>
    </row>
    <row r="80" spans="1:5" ht="13.8" x14ac:dyDescent="0.25">
      <c r="A80" s="3">
        <v>44743</v>
      </c>
      <c r="B80">
        <v>8.5248147456255161</v>
      </c>
      <c r="C80">
        <v>79</v>
      </c>
      <c r="D80">
        <v>9.2126305397999992</v>
      </c>
      <c r="E80" t="s">
        <v>42</v>
      </c>
    </row>
    <row r="81" spans="1:5" x14ac:dyDescent="0.25">
      <c r="A81" s="3">
        <v>44774</v>
      </c>
      <c r="B81">
        <v>8.2626925031162344</v>
      </c>
      <c r="C81">
        <v>80</v>
      </c>
      <c r="D81">
        <v>8.4964885592999995</v>
      </c>
    </row>
    <row r="82" spans="1:5" ht="13.8" x14ac:dyDescent="0.25">
      <c r="A82" s="3">
        <v>44805</v>
      </c>
      <c r="B82">
        <v>8.2016696438336165</v>
      </c>
      <c r="C82">
        <v>81</v>
      </c>
      <c r="D82">
        <v>8.0256956400000004</v>
      </c>
      <c r="E82" t="s">
        <v>74</v>
      </c>
    </row>
    <row r="83" spans="1:5" ht="13.8" x14ac:dyDescent="0.25">
      <c r="A83" s="3">
        <v>44835</v>
      </c>
      <c r="B83">
        <v>7.7454273308049135</v>
      </c>
      <c r="C83">
        <v>82</v>
      </c>
      <c r="D83">
        <v>7.5549027207000004</v>
      </c>
      <c r="E83" t="s">
        <v>75</v>
      </c>
    </row>
    <row r="84" spans="1:5" ht="13.8" x14ac:dyDescent="0.25">
      <c r="A84" s="3">
        <v>44866</v>
      </c>
      <c r="B84">
        <v>7.110322794191732</v>
      </c>
      <c r="C84">
        <v>83</v>
      </c>
      <c r="D84">
        <v>7.0841098014000004</v>
      </c>
      <c r="E84" t="s">
        <v>47</v>
      </c>
    </row>
    <row r="85" spans="1:5" x14ac:dyDescent="0.25">
      <c r="A85" s="3">
        <v>44896</v>
      </c>
      <c r="B85">
        <v>6.4544013314108231</v>
      </c>
      <c r="C85">
        <v>84</v>
      </c>
      <c r="D85">
        <v>6.6133168820000003</v>
      </c>
    </row>
    <row r="86" spans="1:5" ht="13.8" x14ac:dyDescent="0.25">
      <c r="A86" s="3">
        <v>44927</v>
      </c>
      <c r="B86">
        <v>6.4101469688562576</v>
      </c>
      <c r="E86" t="s">
        <v>76</v>
      </c>
    </row>
    <row r="87" spans="1:5" ht="13.8" x14ac:dyDescent="0.25">
      <c r="E87" t="s">
        <v>77</v>
      </c>
    </row>
    <row r="88" spans="1:5" ht="13.8" x14ac:dyDescent="0.25">
      <c r="E88" t="s">
        <v>51</v>
      </c>
    </row>
    <row r="92" spans="1:5" ht="13.8" x14ac:dyDescent="0.25">
      <c r="E92" s="5" t="s">
        <v>78</v>
      </c>
    </row>
    <row r="93" spans="1:5" ht="13.8" x14ac:dyDescent="0.25">
      <c r="E93" s="5" t="s">
        <v>79</v>
      </c>
    </row>
    <row r="94" spans="1:5" ht="13.8" x14ac:dyDescent="0.25">
      <c r="E94" s="5" t="s">
        <v>80</v>
      </c>
    </row>
    <row r="95" spans="1:5" ht="13.8" x14ac:dyDescent="0.25">
      <c r="E95" s="5" t="s">
        <v>81</v>
      </c>
    </row>
    <row r="96" spans="1:5" ht="13.8" x14ac:dyDescent="0.25">
      <c r="E96" s="5" t="s">
        <v>82</v>
      </c>
    </row>
    <row r="97" spans="5:5" ht="13.8" x14ac:dyDescent="0.25">
      <c r="E97" s="5" t="s">
        <v>83</v>
      </c>
    </row>
    <row r="98" spans="5:5" ht="13.8" x14ac:dyDescent="0.25">
      <c r="E98" s="5" t="s">
        <v>84</v>
      </c>
    </row>
    <row r="99" spans="5:5" ht="13.8" x14ac:dyDescent="0.25">
      <c r="E99" s="5" t="s">
        <v>85</v>
      </c>
    </row>
    <row r="100" spans="5:5" ht="13.8" x14ac:dyDescent="0.25">
      <c r="E100" s="5" t="s">
        <v>86</v>
      </c>
    </row>
    <row r="101" spans="5:5" ht="13.8" x14ac:dyDescent="0.25">
      <c r="E101" s="5" t="s">
        <v>87</v>
      </c>
    </row>
    <row r="102" spans="5:5" ht="13.8" x14ac:dyDescent="0.25">
      <c r="E102" t="s">
        <v>88</v>
      </c>
    </row>
    <row r="103" spans="5:5" ht="13.8" x14ac:dyDescent="0.25">
      <c r="E103" t="s">
        <v>89</v>
      </c>
    </row>
    <row r="104" spans="5:5" ht="13.8" x14ac:dyDescent="0.25">
      <c r="E104" t="s">
        <v>77</v>
      </c>
    </row>
    <row r="105" spans="5:5" ht="13.8" x14ac:dyDescent="0.25">
      <c r="E105" t="s">
        <v>51</v>
      </c>
    </row>
    <row r="107" spans="5:5" ht="13.8" x14ac:dyDescent="0.25">
      <c r="E107" t="s">
        <v>88</v>
      </c>
    </row>
    <row r="108" spans="5:5" ht="13.8" x14ac:dyDescent="0.25">
      <c r="E108" t="s">
        <v>89</v>
      </c>
    </row>
    <row r="110" spans="5:5" ht="13.8" x14ac:dyDescent="0.25">
      <c r="E110" t="s">
        <v>77</v>
      </c>
    </row>
    <row r="111" spans="5:5" ht="13.8" x14ac:dyDescent="0.25">
      <c r="E111" t="s">
        <v>51</v>
      </c>
    </row>
    <row r="112" spans="5:5" ht="13.8" x14ac:dyDescent="0.25">
      <c r="E112" t="s">
        <v>90</v>
      </c>
    </row>
    <row r="113" spans="5:5" ht="13.8" x14ac:dyDescent="0.25">
      <c r="E113" t="s">
        <v>91</v>
      </c>
    </row>
    <row r="114" spans="5:5" ht="13.8" x14ac:dyDescent="0.25">
      <c r="E114" t="s">
        <v>92</v>
      </c>
    </row>
    <row r="115" spans="5:5" ht="13.8" x14ac:dyDescent="0.25">
      <c r="E115" t="s">
        <v>93</v>
      </c>
    </row>
    <row r="117" spans="5:5" ht="13.8" x14ac:dyDescent="0.25">
      <c r="E117" t="s">
        <v>94</v>
      </c>
    </row>
    <row r="118" spans="5:5" x14ac:dyDescent="0.25">
      <c r="E118" s="4" t="s">
        <v>232</v>
      </c>
    </row>
    <row r="119" spans="5:5" x14ac:dyDescent="0.25">
      <c r="E119" t="s">
        <v>95</v>
      </c>
    </row>
    <row r="120" spans="5:5" x14ac:dyDescent="0.25">
      <c r="E120" t="s">
        <v>96</v>
      </c>
    </row>
    <row r="121" spans="5:5" ht="13.8" x14ac:dyDescent="0.25">
      <c r="E121" t="s">
        <v>97</v>
      </c>
    </row>
    <row r="122" spans="5:5" ht="13.8" x14ac:dyDescent="0.25">
      <c r="E122" t="s">
        <v>98</v>
      </c>
    </row>
  </sheetData>
  <phoneticPr fontId="2" type="noConversion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1B11-AE47-4C48-A28A-8F0AF64AE5C3}">
  <dimension ref="A1:E112"/>
  <sheetViews>
    <sheetView topLeftCell="A85" workbookViewId="0">
      <selection activeCell="M99" sqref="M99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122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s="4" t="s">
        <v>234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123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124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125</v>
      </c>
    </row>
    <row r="40" spans="1:5" x14ac:dyDescent="0.25">
      <c r="A40" s="3">
        <v>43525</v>
      </c>
      <c r="B40">
        <v>1.8625227405691738</v>
      </c>
      <c r="C40">
        <v>39</v>
      </c>
      <c r="D40">
        <v>1.7511209169999999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52</v>
      </c>
    </row>
    <row r="42" spans="1:5" ht="13.8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53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54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55</v>
      </c>
    </row>
    <row r="45" spans="1:5" ht="13.8" x14ac:dyDescent="0.25">
      <c r="A45" s="3">
        <v>43678</v>
      </c>
      <c r="B45">
        <v>1.7497798894291428</v>
      </c>
      <c r="C45">
        <v>44</v>
      </c>
      <c r="D45">
        <v>1.8351888125</v>
      </c>
      <c r="E45" t="s">
        <v>56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57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126</v>
      </c>
    </row>
    <row r="48" spans="1:5" x14ac:dyDescent="0.25">
      <c r="A48" s="3">
        <v>43770</v>
      </c>
      <c r="B48">
        <v>2.0512779818916256</v>
      </c>
      <c r="C48">
        <v>47</v>
      </c>
      <c r="D48">
        <v>2.0914428910999998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127</v>
      </c>
    </row>
    <row r="50" spans="1:5" x14ac:dyDescent="0.25">
      <c r="A50" s="3">
        <v>43831</v>
      </c>
      <c r="B50">
        <v>2.4865719552504508</v>
      </c>
      <c r="C50">
        <v>49</v>
      </c>
      <c r="D50">
        <v>2.2622789436000001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61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-0.16918738750000001</v>
      </c>
      <c r="E52" t="s">
        <v>62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0.13678442060000001</v>
      </c>
      <c r="E53" t="s">
        <v>63</v>
      </c>
    </row>
    <row r="54" spans="1:5" ht="13.8" x14ac:dyDescent="0.25">
      <c r="A54" s="3">
        <v>43952</v>
      </c>
      <c r="B54">
        <v>0.1179263702107137</v>
      </c>
      <c r="C54">
        <v>53</v>
      </c>
      <c r="D54">
        <v>0.44275622879999998</v>
      </c>
      <c r="E54" t="s">
        <v>17</v>
      </c>
    </row>
    <row r="55" spans="1:5" x14ac:dyDescent="0.25">
      <c r="A55" s="3">
        <v>43983</v>
      </c>
      <c r="B55">
        <v>0.64573304755548788</v>
      </c>
      <c r="C55">
        <v>54</v>
      </c>
      <c r="D55">
        <v>0.7487280369</v>
      </c>
    </row>
    <row r="56" spans="1:5" ht="13.8" x14ac:dyDescent="0.25">
      <c r="A56" s="3">
        <v>44013</v>
      </c>
      <c r="B56">
        <v>0.98608182530370636</v>
      </c>
      <c r="C56">
        <v>55</v>
      </c>
      <c r="D56">
        <v>1.0546998451</v>
      </c>
      <c r="E56" t="s">
        <v>64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1.3606716532000001</v>
      </c>
      <c r="E57" t="s">
        <v>65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1.6666434614000001</v>
      </c>
      <c r="E58" t="s">
        <v>22</v>
      </c>
    </row>
    <row r="59" spans="1:5" x14ac:dyDescent="0.25">
      <c r="A59" s="3">
        <v>44105</v>
      </c>
      <c r="B59">
        <v>1.1820661677274849</v>
      </c>
      <c r="C59">
        <v>58</v>
      </c>
      <c r="D59">
        <v>1.9726152695000001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2.2785870777000001</v>
      </c>
      <c r="E60" t="s">
        <v>66</v>
      </c>
    </row>
    <row r="61" spans="1:5" ht="13.8" x14ac:dyDescent="0.25">
      <c r="A61" s="3">
        <v>44166</v>
      </c>
      <c r="B61">
        <v>1.3620054947193101</v>
      </c>
      <c r="C61">
        <v>60</v>
      </c>
      <c r="D61">
        <v>2.5845588857999999</v>
      </c>
      <c r="E61" t="s">
        <v>67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2.8905306940000002</v>
      </c>
      <c r="E62" t="s">
        <v>27</v>
      </c>
    </row>
    <row r="63" spans="1:5" x14ac:dyDescent="0.25">
      <c r="A63" s="3">
        <v>44228</v>
      </c>
      <c r="B63">
        <v>1.6762152173745015</v>
      </c>
      <c r="C63">
        <v>62</v>
      </c>
      <c r="D63">
        <v>3.1965025021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3.5024743102999998</v>
      </c>
      <c r="E64" t="s">
        <v>68</v>
      </c>
    </row>
    <row r="65" spans="1:5" ht="13.8" x14ac:dyDescent="0.25">
      <c r="A65" s="3">
        <v>44287</v>
      </c>
      <c r="B65">
        <v>4.159694838702114</v>
      </c>
      <c r="C65">
        <v>64</v>
      </c>
      <c r="D65">
        <v>3.8084461185</v>
      </c>
      <c r="E65" t="s">
        <v>69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4.1144179265999998</v>
      </c>
      <c r="E66" t="s">
        <v>32</v>
      </c>
    </row>
    <row r="67" spans="1:5" x14ac:dyDescent="0.25">
      <c r="A67" s="3">
        <v>44348</v>
      </c>
      <c r="B67">
        <v>5.3914514133213345</v>
      </c>
      <c r="C67">
        <v>66</v>
      </c>
      <c r="D67">
        <v>4.4203897347999996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4.7263615429000003</v>
      </c>
      <c r="E68" t="s">
        <v>70</v>
      </c>
    </row>
    <row r="69" spans="1:5" ht="13.8" x14ac:dyDescent="0.25">
      <c r="A69" s="3">
        <v>44409</v>
      </c>
      <c r="B69">
        <v>5.2512715548749993</v>
      </c>
      <c r="C69">
        <v>68</v>
      </c>
      <c r="D69">
        <v>5.0323333511000001</v>
      </c>
      <c r="E69" t="s">
        <v>71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5.3383051591999999</v>
      </c>
      <c r="E70" t="s">
        <v>37</v>
      </c>
    </row>
    <row r="71" spans="1:5" x14ac:dyDescent="0.25">
      <c r="A71" s="3">
        <v>44470</v>
      </c>
      <c r="B71">
        <v>6.221868903328887</v>
      </c>
      <c r="C71">
        <v>70</v>
      </c>
      <c r="D71">
        <v>5.6442769673999997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5.9502487755000004</v>
      </c>
      <c r="E72" t="s">
        <v>72</v>
      </c>
    </row>
    <row r="73" spans="1:5" ht="13.8" x14ac:dyDescent="0.25">
      <c r="A73" s="3">
        <v>44531</v>
      </c>
      <c r="B73">
        <v>7.0364028655451341</v>
      </c>
      <c r="C73">
        <v>72</v>
      </c>
      <c r="D73">
        <v>6.2562205837000002</v>
      </c>
      <c r="E73" t="s">
        <v>73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6.5621923918</v>
      </c>
      <c r="E74" t="s">
        <v>42</v>
      </c>
    </row>
    <row r="75" spans="1:5" x14ac:dyDescent="0.25">
      <c r="A75" s="3">
        <v>44593</v>
      </c>
      <c r="B75">
        <v>7.8710638977392833</v>
      </c>
      <c r="C75">
        <v>74</v>
      </c>
      <c r="D75">
        <v>6.8681641999999998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7.1741360080999996</v>
      </c>
      <c r="E76" t="s">
        <v>128</v>
      </c>
    </row>
    <row r="77" spans="1:5" ht="13.8" x14ac:dyDescent="0.25">
      <c r="A77" s="3">
        <v>44652</v>
      </c>
      <c r="B77">
        <v>8.2586293408823721</v>
      </c>
      <c r="C77">
        <v>76</v>
      </c>
      <c r="D77">
        <v>7.4801078163000003</v>
      </c>
      <c r="E77" t="s">
        <v>129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7.7860796244000001</v>
      </c>
      <c r="E78" t="s">
        <v>125</v>
      </c>
    </row>
    <row r="79" spans="1:5" x14ac:dyDescent="0.25">
      <c r="A79" s="3">
        <v>44713</v>
      </c>
      <c r="B79">
        <v>9.0597579647841524</v>
      </c>
      <c r="C79">
        <v>78</v>
      </c>
      <c r="D79">
        <v>8.0920514325999999</v>
      </c>
    </row>
    <row r="80" spans="1:5" x14ac:dyDescent="0.25">
      <c r="A80" s="3">
        <v>44743</v>
      </c>
      <c r="B80">
        <v>8.5248147456255161</v>
      </c>
      <c r="C80">
        <v>79</v>
      </c>
      <c r="D80">
        <v>8.3980232407000006</v>
      </c>
    </row>
    <row r="81" spans="1:5" x14ac:dyDescent="0.25">
      <c r="A81" s="3">
        <v>44774</v>
      </c>
      <c r="B81">
        <v>8.2626925031162344</v>
      </c>
      <c r="C81">
        <v>80</v>
      </c>
      <c r="D81">
        <v>8.7039950488999995</v>
      </c>
    </row>
    <row r="82" spans="1:5" ht="13.8" x14ac:dyDescent="0.25">
      <c r="A82" s="3">
        <v>44805</v>
      </c>
      <c r="B82">
        <v>8.2016696438336165</v>
      </c>
      <c r="C82">
        <v>81</v>
      </c>
      <c r="D82">
        <v>9.0099668570000002</v>
      </c>
      <c r="E82" s="5" t="s">
        <v>130</v>
      </c>
    </row>
    <row r="83" spans="1:5" ht="13.8" x14ac:dyDescent="0.25">
      <c r="A83" s="3">
        <v>44835</v>
      </c>
      <c r="B83">
        <v>7.7454273308049135</v>
      </c>
      <c r="C83">
        <v>82</v>
      </c>
      <c r="D83">
        <v>9.3159386651999991</v>
      </c>
      <c r="E83" s="5" t="s">
        <v>131</v>
      </c>
    </row>
    <row r="84" spans="1:5" ht="13.8" x14ac:dyDescent="0.25">
      <c r="A84" s="3">
        <v>44866</v>
      </c>
      <c r="B84">
        <v>7.110322794191732</v>
      </c>
      <c r="C84">
        <v>83</v>
      </c>
      <c r="D84">
        <v>9.6219104732999998</v>
      </c>
      <c r="E84" s="5" t="s">
        <v>132</v>
      </c>
    </row>
    <row r="85" spans="1:5" ht="13.8" x14ac:dyDescent="0.25">
      <c r="A85" s="3">
        <v>44896</v>
      </c>
      <c r="B85">
        <v>6.4544013314108231</v>
      </c>
      <c r="E85" s="5" t="s">
        <v>133</v>
      </c>
    </row>
    <row r="86" spans="1:5" ht="13.8" x14ac:dyDescent="0.25">
      <c r="A86" s="3">
        <v>44927</v>
      </c>
      <c r="B86">
        <v>6.4101469688562576</v>
      </c>
      <c r="E86" s="5" t="s">
        <v>134</v>
      </c>
    </row>
    <row r="87" spans="1:5" ht="13.8" x14ac:dyDescent="0.25">
      <c r="E87" s="5" t="s">
        <v>135</v>
      </c>
    </row>
    <row r="88" spans="1:5" ht="13.8" x14ac:dyDescent="0.25">
      <c r="E88" s="5" t="s">
        <v>136</v>
      </c>
    </row>
    <row r="89" spans="1:5" ht="13.8" x14ac:dyDescent="0.25">
      <c r="E89" s="5" t="s">
        <v>137</v>
      </c>
    </row>
    <row r="90" spans="1:5" ht="13.8" x14ac:dyDescent="0.25">
      <c r="E90" s="5" t="s">
        <v>138</v>
      </c>
    </row>
    <row r="91" spans="1:5" ht="13.8" x14ac:dyDescent="0.25">
      <c r="E91" s="5" t="s">
        <v>139</v>
      </c>
    </row>
    <row r="92" spans="1:5" ht="13.8" x14ac:dyDescent="0.25">
      <c r="E92" t="s">
        <v>140</v>
      </c>
    </row>
    <row r="93" spans="1:5" ht="13.8" x14ac:dyDescent="0.25">
      <c r="E93" t="s">
        <v>141</v>
      </c>
    </row>
    <row r="94" spans="1:5" ht="13.8" x14ac:dyDescent="0.25">
      <c r="E94" t="s">
        <v>129</v>
      </c>
    </row>
    <row r="95" spans="1:5" ht="13.8" x14ac:dyDescent="0.25">
      <c r="E95" t="s">
        <v>125</v>
      </c>
    </row>
    <row r="97" spans="5:5" ht="13.8" x14ac:dyDescent="0.25">
      <c r="E97" t="s">
        <v>140</v>
      </c>
    </row>
    <row r="98" spans="5:5" ht="13.8" x14ac:dyDescent="0.25">
      <c r="E98" t="s">
        <v>141</v>
      </c>
    </row>
    <row r="100" spans="5:5" ht="13.8" x14ac:dyDescent="0.25">
      <c r="E100" t="s">
        <v>129</v>
      </c>
    </row>
    <row r="101" spans="5:5" ht="13.8" x14ac:dyDescent="0.25">
      <c r="E101" t="s">
        <v>125</v>
      </c>
    </row>
    <row r="102" spans="5:5" ht="13.8" x14ac:dyDescent="0.25">
      <c r="E102" t="s">
        <v>142</v>
      </c>
    </row>
    <row r="103" spans="5:5" ht="13.8" x14ac:dyDescent="0.25">
      <c r="E103" t="s">
        <v>143</v>
      </c>
    </row>
    <row r="104" spans="5:5" ht="13.8" x14ac:dyDescent="0.25">
      <c r="E104" t="s">
        <v>144</v>
      </c>
    </row>
    <row r="105" spans="5:5" ht="13.8" x14ac:dyDescent="0.25">
      <c r="E105" t="s">
        <v>145</v>
      </c>
    </row>
    <row r="107" spans="5:5" ht="13.8" x14ac:dyDescent="0.25">
      <c r="E107" t="s">
        <v>146</v>
      </c>
    </row>
    <row r="108" spans="5:5" x14ac:dyDescent="0.25">
      <c r="E108" s="4" t="s">
        <v>235</v>
      </c>
    </row>
    <row r="109" spans="5:5" x14ac:dyDescent="0.25">
      <c r="E109" t="s">
        <v>147</v>
      </c>
    </row>
    <row r="110" spans="5:5" x14ac:dyDescent="0.25">
      <c r="E110" t="s">
        <v>148</v>
      </c>
    </row>
    <row r="111" spans="5:5" ht="13.8" x14ac:dyDescent="0.25">
      <c r="E111" t="s">
        <v>149</v>
      </c>
    </row>
    <row r="112" spans="5:5" ht="13.8" x14ac:dyDescent="0.25">
      <c r="E112" t="s">
        <v>98</v>
      </c>
    </row>
  </sheetData>
  <phoneticPr fontId="2" type="noConversion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3F1E-CA7E-46F1-83F1-60FBDAE04B72}">
  <dimension ref="A1:E112"/>
  <sheetViews>
    <sheetView topLeftCell="A52" workbookViewId="0">
      <selection activeCell="E36" sqref="E36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150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s="4" t="s">
        <v>237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151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152</v>
      </c>
    </row>
    <row r="40" spans="1:5" x14ac:dyDescent="0.25">
      <c r="A40" s="3">
        <v>43525</v>
      </c>
      <c r="B40">
        <v>1.8625227405691738</v>
      </c>
      <c r="C40">
        <v>39</v>
      </c>
      <c r="D40">
        <v>1.7511209169999999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52</v>
      </c>
    </row>
    <row r="42" spans="1:5" ht="13.8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53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54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55</v>
      </c>
    </row>
    <row r="45" spans="1:5" ht="13.8" x14ac:dyDescent="0.25">
      <c r="A45" s="3">
        <v>43678</v>
      </c>
      <c r="B45">
        <v>1.7497798894291428</v>
      </c>
      <c r="C45">
        <v>44</v>
      </c>
      <c r="D45">
        <v>1.8351888125</v>
      </c>
      <c r="E45" t="s">
        <v>56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57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153</v>
      </c>
    </row>
    <row r="48" spans="1:5" x14ac:dyDescent="0.25">
      <c r="A48" s="3">
        <v>43770</v>
      </c>
      <c r="B48">
        <v>2.0512779818916256</v>
      </c>
      <c r="C48">
        <v>47</v>
      </c>
      <c r="D48">
        <v>2.0914428910999998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154</v>
      </c>
    </row>
    <row r="50" spans="1:5" x14ac:dyDescent="0.25">
      <c r="A50" s="3">
        <v>43831</v>
      </c>
      <c r="B50">
        <v>2.4865719552504508</v>
      </c>
      <c r="C50">
        <v>49</v>
      </c>
      <c r="D50">
        <v>2.2622789436000001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61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-0.3261616175</v>
      </c>
      <c r="E52" t="s">
        <v>62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-4.9987547999999996E-3</v>
      </c>
      <c r="E53" t="s">
        <v>63</v>
      </c>
    </row>
    <row r="54" spans="1:5" ht="13.8" x14ac:dyDescent="0.25">
      <c r="A54" s="3">
        <v>43952</v>
      </c>
      <c r="B54">
        <v>0.1179263702107137</v>
      </c>
      <c r="C54">
        <v>53</v>
      </c>
      <c r="D54">
        <v>0.31616410779999998</v>
      </c>
      <c r="E54" t="s">
        <v>17</v>
      </c>
    </row>
    <row r="55" spans="1:5" x14ac:dyDescent="0.25">
      <c r="A55" s="3">
        <v>43983</v>
      </c>
      <c r="B55">
        <v>0.64573304755548788</v>
      </c>
      <c r="C55">
        <v>54</v>
      </c>
      <c r="D55">
        <v>0.63732697049999998</v>
      </c>
    </row>
    <row r="56" spans="1:5" ht="13.8" x14ac:dyDescent="0.25">
      <c r="A56" s="3">
        <v>44013</v>
      </c>
      <c r="B56">
        <v>0.98608182530370636</v>
      </c>
      <c r="C56">
        <v>55</v>
      </c>
      <c r="D56">
        <v>0.95848983320000003</v>
      </c>
      <c r="E56" t="s">
        <v>64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1.2796526958000001</v>
      </c>
      <c r="E57" t="s">
        <v>65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1.6008155584999999</v>
      </c>
      <c r="E58" t="s">
        <v>22</v>
      </c>
    </row>
    <row r="59" spans="1:5" x14ac:dyDescent="0.25">
      <c r="A59" s="3">
        <v>44105</v>
      </c>
      <c r="B59">
        <v>1.1820661677274849</v>
      </c>
      <c r="C59">
        <v>58</v>
      </c>
      <c r="D59">
        <v>1.9219784212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2.2431412838</v>
      </c>
      <c r="E60" t="s">
        <v>66</v>
      </c>
    </row>
    <row r="61" spans="1:5" ht="13.8" x14ac:dyDescent="0.25">
      <c r="A61" s="3">
        <v>44166</v>
      </c>
      <c r="B61">
        <v>1.3620054947193101</v>
      </c>
      <c r="C61">
        <v>60</v>
      </c>
      <c r="D61">
        <v>2.5643041465</v>
      </c>
      <c r="E61" t="s">
        <v>67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2.8854670092000001</v>
      </c>
      <c r="E62" t="s">
        <v>27</v>
      </c>
    </row>
    <row r="63" spans="1:5" x14ac:dyDescent="0.25">
      <c r="A63" s="3">
        <v>44228</v>
      </c>
      <c r="B63">
        <v>1.6762152173745015</v>
      </c>
      <c r="C63">
        <v>62</v>
      </c>
      <c r="D63">
        <v>3.2066298718000001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3.5277927345000002</v>
      </c>
      <c r="E64" t="s">
        <v>68</v>
      </c>
    </row>
    <row r="65" spans="1:5" ht="13.8" x14ac:dyDescent="0.25">
      <c r="A65" s="3">
        <v>44287</v>
      </c>
      <c r="B65">
        <v>4.159694838702114</v>
      </c>
      <c r="C65">
        <v>64</v>
      </c>
      <c r="D65">
        <v>3.8489555971999998</v>
      </c>
      <c r="E65" t="s">
        <v>69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4.1701184598000003</v>
      </c>
      <c r="E66" t="s">
        <v>32</v>
      </c>
    </row>
    <row r="67" spans="1:5" x14ac:dyDescent="0.25">
      <c r="A67" s="3">
        <v>44348</v>
      </c>
      <c r="B67">
        <v>5.3914514133213345</v>
      </c>
      <c r="C67">
        <v>66</v>
      </c>
      <c r="D67">
        <v>4.4912813224999999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4.8124441851000004</v>
      </c>
      <c r="E68" t="s">
        <v>70</v>
      </c>
    </row>
    <row r="69" spans="1:5" ht="13.8" x14ac:dyDescent="0.25">
      <c r="A69" s="3">
        <v>44409</v>
      </c>
      <c r="B69">
        <v>5.2512715548749993</v>
      </c>
      <c r="C69">
        <v>68</v>
      </c>
      <c r="D69">
        <v>5.1336070478</v>
      </c>
      <c r="E69" t="s">
        <v>71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5.4547699104999996</v>
      </c>
      <c r="E70" t="s">
        <v>37</v>
      </c>
    </row>
    <row r="71" spans="1:5" x14ac:dyDescent="0.25">
      <c r="A71" s="3">
        <v>44470</v>
      </c>
      <c r="B71">
        <v>6.221868903328887</v>
      </c>
      <c r="C71">
        <v>70</v>
      </c>
      <c r="D71">
        <v>5.7759327731000001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6.0970956357999997</v>
      </c>
      <c r="E72" t="s">
        <v>72</v>
      </c>
    </row>
    <row r="73" spans="1:5" ht="13.8" x14ac:dyDescent="0.25">
      <c r="A73" s="3">
        <v>44531</v>
      </c>
      <c r="B73">
        <v>7.0364028655451341</v>
      </c>
      <c r="C73">
        <v>72</v>
      </c>
      <c r="D73">
        <v>6.4182584985000002</v>
      </c>
      <c r="E73" t="s">
        <v>73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6.7394213610999998</v>
      </c>
      <c r="E74" t="s">
        <v>42</v>
      </c>
    </row>
    <row r="75" spans="1:5" x14ac:dyDescent="0.25">
      <c r="A75" s="3">
        <v>44593</v>
      </c>
      <c r="B75">
        <v>7.8710638977392833</v>
      </c>
      <c r="C75">
        <v>74</v>
      </c>
      <c r="D75">
        <v>7.0605842238000003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7.3817470864999999</v>
      </c>
      <c r="E76" t="s">
        <v>155</v>
      </c>
    </row>
    <row r="77" spans="1:5" ht="13.8" x14ac:dyDescent="0.25">
      <c r="A77" s="3">
        <v>44652</v>
      </c>
      <c r="B77">
        <v>8.2586293408823721</v>
      </c>
      <c r="C77">
        <v>76</v>
      </c>
      <c r="D77">
        <v>7.7029099491000004</v>
      </c>
      <c r="E77" t="s">
        <v>75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8.0240728118</v>
      </c>
      <c r="E78" t="s">
        <v>152</v>
      </c>
    </row>
    <row r="79" spans="1:5" x14ac:dyDescent="0.25">
      <c r="A79" s="3">
        <v>44713</v>
      </c>
      <c r="B79">
        <v>9.0597579647841524</v>
      </c>
      <c r="C79">
        <v>78</v>
      </c>
      <c r="D79">
        <v>8.3452356744999996</v>
      </c>
    </row>
    <row r="80" spans="1:5" x14ac:dyDescent="0.25">
      <c r="A80" s="3">
        <v>44743</v>
      </c>
      <c r="B80">
        <v>8.5248147456255161</v>
      </c>
      <c r="C80">
        <v>79</v>
      </c>
      <c r="D80">
        <v>8.6663985370999992</v>
      </c>
    </row>
    <row r="81" spans="1:5" x14ac:dyDescent="0.25">
      <c r="A81" s="3">
        <v>44774</v>
      </c>
      <c r="B81">
        <v>8.2626925031162344</v>
      </c>
      <c r="C81">
        <v>80</v>
      </c>
      <c r="D81">
        <v>8.9875613998000006</v>
      </c>
    </row>
    <row r="82" spans="1:5" ht="13.8" x14ac:dyDescent="0.25">
      <c r="A82" s="3">
        <v>44805</v>
      </c>
      <c r="B82">
        <v>8.2016696438336165</v>
      </c>
      <c r="C82">
        <v>81</v>
      </c>
      <c r="D82">
        <v>9.3087242624000002</v>
      </c>
      <c r="E82" s="5" t="s">
        <v>156</v>
      </c>
    </row>
    <row r="83" spans="1:5" ht="13.8" x14ac:dyDescent="0.25">
      <c r="A83" s="3">
        <v>44835</v>
      </c>
      <c r="B83">
        <v>7.7454273308049135</v>
      </c>
      <c r="C83">
        <v>82</v>
      </c>
      <c r="D83">
        <v>9.6298871250999998</v>
      </c>
      <c r="E83" s="5" t="s">
        <v>157</v>
      </c>
    </row>
    <row r="84" spans="1:5" ht="13.8" x14ac:dyDescent="0.25">
      <c r="A84" s="3">
        <v>44866</v>
      </c>
      <c r="B84">
        <v>7.110322794191732</v>
      </c>
      <c r="E84" s="5" t="s">
        <v>158</v>
      </c>
    </row>
    <row r="85" spans="1:5" ht="13.8" x14ac:dyDescent="0.25">
      <c r="A85" s="3">
        <v>44896</v>
      </c>
      <c r="B85">
        <v>6.4544013314108231</v>
      </c>
      <c r="E85" s="5" t="s">
        <v>159</v>
      </c>
    </row>
    <row r="86" spans="1:5" ht="13.8" x14ac:dyDescent="0.25">
      <c r="A86" s="3">
        <v>44927</v>
      </c>
      <c r="B86">
        <v>6.4101469688562576</v>
      </c>
      <c r="E86" s="5" t="s">
        <v>160</v>
      </c>
    </row>
    <row r="87" spans="1:5" ht="13.8" x14ac:dyDescent="0.25">
      <c r="E87" s="5" t="s">
        <v>161</v>
      </c>
    </row>
    <row r="88" spans="1:5" ht="13.8" x14ac:dyDescent="0.25">
      <c r="E88" s="5" t="s">
        <v>162</v>
      </c>
    </row>
    <row r="89" spans="1:5" ht="13.8" x14ac:dyDescent="0.25">
      <c r="E89" s="5" t="s">
        <v>163</v>
      </c>
    </row>
    <row r="90" spans="1:5" ht="13.8" x14ac:dyDescent="0.25">
      <c r="E90" s="5" t="s">
        <v>164</v>
      </c>
    </row>
    <row r="91" spans="1:5" ht="13.8" x14ac:dyDescent="0.25">
      <c r="E91" s="5" t="s">
        <v>165</v>
      </c>
    </row>
    <row r="92" spans="1:5" ht="13.8" x14ac:dyDescent="0.25">
      <c r="E92" t="s">
        <v>166</v>
      </c>
    </row>
    <row r="93" spans="1:5" ht="13.8" x14ac:dyDescent="0.25">
      <c r="E93" t="s">
        <v>167</v>
      </c>
    </row>
    <row r="94" spans="1:5" ht="13.8" x14ac:dyDescent="0.25">
      <c r="E94" t="s">
        <v>75</v>
      </c>
    </row>
    <row r="95" spans="1:5" ht="13.8" x14ac:dyDescent="0.25">
      <c r="E95" t="s">
        <v>152</v>
      </c>
    </row>
    <row r="97" spans="5:5" ht="13.8" x14ac:dyDescent="0.25">
      <c r="E97" t="s">
        <v>166</v>
      </c>
    </row>
    <row r="98" spans="5:5" ht="13.8" x14ac:dyDescent="0.25">
      <c r="E98" t="s">
        <v>167</v>
      </c>
    </row>
    <row r="100" spans="5:5" ht="13.8" x14ac:dyDescent="0.25">
      <c r="E100" t="s">
        <v>75</v>
      </c>
    </row>
    <row r="101" spans="5:5" ht="13.8" x14ac:dyDescent="0.25">
      <c r="E101" t="s">
        <v>152</v>
      </c>
    </row>
    <row r="102" spans="5:5" ht="13.8" x14ac:dyDescent="0.25">
      <c r="E102" t="s">
        <v>142</v>
      </c>
    </row>
    <row r="103" spans="5:5" ht="13.8" x14ac:dyDescent="0.25">
      <c r="E103" t="s">
        <v>143</v>
      </c>
    </row>
    <row r="104" spans="5:5" ht="13.8" x14ac:dyDescent="0.25">
      <c r="E104" t="s">
        <v>144</v>
      </c>
    </row>
    <row r="105" spans="5:5" ht="13.8" x14ac:dyDescent="0.25">
      <c r="E105" t="s">
        <v>145</v>
      </c>
    </row>
    <row r="107" spans="5:5" ht="13.8" x14ac:dyDescent="0.25">
      <c r="E107" t="s">
        <v>168</v>
      </c>
    </row>
    <row r="108" spans="5:5" x14ac:dyDescent="0.25">
      <c r="E108" s="4" t="s">
        <v>236</v>
      </c>
    </row>
    <row r="109" spans="5:5" x14ac:dyDescent="0.25">
      <c r="E109" t="s">
        <v>169</v>
      </c>
    </row>
    <row r="110" spans="5:5" x14ac:dyDescent="0.25">
      <c r="E110" t="s">
        <v>170</v>
      </c>
    </row>
    <row r="111" spans="5:5" ht="13.8" x14ac:dyDescent="0.25">
      <c r="E111" t="s">
        <v>149</v>
      </c>
    </row>
    <row r="112" spans="5:5" ht="13.8" x14ac:dyDescent="0.25">
      <c r="E112" t="s">
        <v>98</v>
      </c>
    </row>
  </sheetData>
  <phoneticPr fontId="2" type="noConversion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3EA7-0FAB-42BB-9BFD-537F262C52C0}">
  <dimension ref="A1:E112"/>
  <sheetViews>
    <sheetView workbookViewId="0">
      <selection activeCell="N105" sqref="N105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171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s="4" t="s">
        <v>238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172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173</v>
      </c>
    </row>
    <row r="40" spans="1:5" x14ac:dyDescent="0.25">
      <c r="A40" s="3">
        <v>43525</v>
      </c>
      <c r="B40">
        <v>1.8625227405691738</v>
      </c>
      <c r="C40">
        <v>39</v>
      </c>
      <c r="D40">
        <v>1.7511209169999999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52</v>
      </c>
    </row>
    <row r="42" spans="1:5" ht="13.8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53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54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55</v>
      </c>
    </row>
    <row r="45" spans="1:5" ht="13.8" x14ac:dyDescent="0.25">
      <c r="A45" s="3">
        <v>43678</v>
      </c>
      <c r="B45">
        <v>1.7497798894291428</v>
      </c>
      <c r="C45">
        <v>44</v>
      </c>
      <c r="D45">
        <v>1.8351888125</v>
      </c>
      <c r="E45" t="s">
        <v>56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57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174</v>
      </c>
    </row>
    <row r="48" spans="1:5" x14ac:dyDescent="0.25">
      <c r="A48" s="3">
        <v>43770</v>
      </c>
      <c r="B48">
        <v>2.0512779818916256</v>
      </c>
      <c r="C48">
        <v>47</v>
      </c>
      <c r="D48">
        <v>2.0914428910999998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175</v>
      </c>
    </row>
    <row r="50" spans="1:5" x14ac:dyDescent="0.25">
      <c r="A50" s="3">
        <v>43831</v>
      </c>
      <c r="B50">
        <v>2.4865719552504508</v>
      </c>
      <c r="C50">
        <v>49</v>
      </c>
      <c r="D50">
        <v>2.2622789436000001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61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-0.44773966869999998</v>
      </c>
      <c r="E52" t="s">
        <v>62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-0.1144190009</v>
      </c>
      <c r="E53" t="s">
        <v>63</v>
      </c>
    </row>
    <row r="54" spans="1:5" ht="13.8" x14ac:dyDescent="0.25">
      <c r="A54" s="3">
        <v>43952</v>
      </c>
      <c r="B54">
        <v>0.1179263702107137</v>
      </c>
      <c r="C54">
        <v>53</v>
      </c>
      <c r="D54">
        <v>0.21890166690000001</v>
      </c>
      <c r="E54" t="s">
        <v>17</v>
      </c>
    </row>
    <row r="55" spans="1:5" x14ac:dyDescent="0.25">
      <c r="A55" s="3">
        <v>43983</v>
      </c>
      <c r="B55">
        <v>0.64573304755548788</v>
      </c>
      <c r="C55">
        <v>54</v>
      </c>
      <c r="D55">
        <v>0.55222233460000003</v>
      </c>
    </row>
    <row r="56" spans="1:5" ht="13.8" x14ac:dyDescent="0.25">
      <c r="A56" s="3">
        <v>44013</v>
      </c>
      <c r="B56">
        <v>0.98608182530370636</v>
      </c>
      <c r="C56">
        <v>55</v>
      </c>
      <c r="D56">
        <v>0.88554300239999995</v>
      </c>
      <c r="E56" t="s">
        <v>64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1.2188636702</v>
      </c>
      <c r="E57" t="s">
        <v>65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1.552184338</v>
      </c>
      <c r="E58" t="s">
        <v>22</v>
      </c>
    </row>
    <row r="59" spans="1:5" x14ac:dyDescent="0.25">
      <c r="A59" s="3">
        <v>44105</v>
      </c>
      <c r="B59">
        <v>1.1820661677274849</v>
      </c>
      <c r="C59">
        <v>58</v>
      </c>
      <c r="D59">
        <v>1.8855050058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2.2188256736</v>
      </c>
      <c r="E60" t="s">
        <v>66</v>
      </c>
    </row>
    <row r="61" spans="1:5" ht="13.8" x14ac:dyDescent="0.25">
      <c r="A61" s="3">
        <v>44166</v>
      </c>
      <c r="B61">
        <v>1.3620054947193101</v>
      </c>
      <c r="C61">
        <v>60</v>
      </c>
      <c r="D61">
        <v>2.5521463413999999</v>
      </c>
      <c r="E61" t="s">
        <v>67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2.8854670092000001</v>
      </c>
      <c r="E62" t="s">
        <v>27</v>
      </c>
    </row>
    <row r="63" spans="1:5" x14ac:dyDescent="0.25">
      <c r="A63" s="3">
        <v>44228</v>
      </c>
      <c r="B63">
        <v>1.6762152173745015</v>
      </c>
      <c r="C63">
        <v>62</v>
      </c>
      <c r="D63">
        <v>3.2187876768999999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3.5521083447000001</v>
      </c>
      <c r="E64" t="s">
        <v>68</v>
      </c>
    </row>
    <row r="65" spans="1:5" ht="13.8" x14ac:dyDescent="0.25">
      <c r="A65" s="3">
        <v>44287</v>
      </c>
      <c r="B65">
        <v>4.159694838702114</v>
      </c>
      <c r="C65">
        <v>64</v>
      </c>
      <c r="D65">
        <v>3.8854290124999999</v>
      </c>
      <c r="E65" t="s">
        <v>69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4.2187496803000002</v>
      </c>
      <c r="E66" t="s">
        <v>32</v>
      </c>
    </row>
    <row r="67" spans="1:5" x14ac:dyDescent="0.25">
      <c r="A67" s="3">
        <v>44348</v>
      </c>
      <c r="B67">
        <v>5.3914514133213345</v>
      </c>
      <c r="C67">
        <v>66</v>
      </c>
      <c r="D67">
        <v>4.5520703481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4.8853910158999998</v>
      </c>
      <c r="E68" t="s">
        <v>70</v>
      </c>
    </row>
    <row r="69" spans="1:5" ht="13.8" x14ac:dyDescent="0.25">
      <c r="A69" s="3">
        <v>44409</v>
      </c>
      <c r="B69">
        <v>5.2512715548749993</v>
      </c>
      <c r="C69">
        <v>68</v>
      </c>
      <c r="D69">
        <v>5.2187116836999996</v>
      </c>
      <c r="E69" t="s">
        <v>71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5.5520323515000003</v>
      </c>
      <c r="E70" t="s">
        <v>37</v>
      </c>
    </row>
    <row r="71" spans="1:5" x14ac:dyDescent="0.25">
      <c r="A71" s="3">
        <v>44470</v>
      </c>
      <c r="B71">
        <v>6.221868903328887</v>
      </c>
      <c r="C71">
        <v>70</v>
      </c>
      <c r="D71">
        <v>5.8853530192000001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6.2186736869999999</v>
      </c>
      <c r="E72" t="s">
        <v>72</v>
      </c>
    </row>
    <row r="73" spans="1:5" ht="13.8" x14ac:dyDescent="0.25">
      <c r="A73" s="3">
        <v>44531</v>
      </c>
      <c r="B73">
        <v>7.0364028655451341</v>
      </c>
      <c r="C73">
        <v>72</v>
      </c>
      <c r="D73">
        <v>6.5519943547999997</v>
      </c>
      <c r="E73" t="s">
        <v>73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6.8853150226000004</v>
      </c>
      <c r="E74" t="s">
        <v>42</v>
      </c>
    </row>
    <row r="75" spans="1:5" x14ac:dyDescent="0.25">
      <c r="A75" s="3">
        <v>44593</v>
      </c>
      <c r="B75">
        <v>7.8710638977392833</v>
      </c>
      <c r="C75">
        <v>74</v>
      </c>
      <c r="D75">
        <v>7.2186356904000002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7.5519563582</v>
      </c>
      <c r="E76" t="s">
        <v>176</v>
      </c>
    </row>
    <row r="77" spans="1:5" ht="13.8" x14ac:dyDescent="0.25">
      <c r="A77" s="3">
        <v>44652</v>
      </c>
      <c r="B77">
        <v>8.2586293408823721</v>
      </c>
      <c r="C77">
        <v>76</v>
      </c>
      <c r="D77">
        <v>7.8852770259999998</v>
      </c>
      <c r="E77" t="s">
        <v>75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8.2185976937999996</v>
      </c>
      <c r="E78" t="s">
        <v>173</v>
      </c>
    </row>
    <row r="79" spans="1:5" x14ac:dyDescent="0.25">
      <c r="A79" s="3">
        <v>44713</v>
      </c>
      <c r="B79">
        <v>9.0597579647841524</v>
      </c>
      <c r="C79">
        <v>78</v>
      </c>
      <c r="D79">
        <v>8.5519183616000003</v>
      </c>
    </row>
    <row r="80" spans="1:5" x14ac:dyDescent="0.25">
      <c r="A80" s="3">
        <v>44743</v>
      </c>
      <c r="B80">
        <v>8.5248147456255161</v>
      </c>
      <c r="C80">
        <v>79</v>
      </c>
      <c r="D80">
        <v>8.8852390292999992</v>
      </c>
    </row>
    <row r="81" spans="1:5" x14ac:dyDescent="0.25">
      <c r="A81" s="3">
        <v>44774</v>
      </c>
      <c r="B81">
        <v>8.2626925031162344</v>
      </c>
      <c r="C81">
        <v>80</v>
      </c>
      <c r="D81">
        <v>9.2185596970999999</v>
      </c>
    </row>
    <row r="82" spans="1:5" ht="13.8" x14ac:dyDescent="0.25">
      <c r="A82" s="3">
        <v>44805</v>
      </c>
      <c r="B82">
        <v>8.2016696438336165</v>
      </c>
      <c r="C82">
        <v>81</v>
      </c>
      <c r="D82">
        <v>9.5518803649000006</v>
      </c>
      <c r="E82" s="5" t="s">
        <v>177</v>
      </c>
    </row>
    <row r="83" spans="1:5" ht="13.8" x14ac:dyDescent="0.25">
      <c r="A83" s="3">
        <v>44835</v>
      </c>
      <c r="B83">
        <v>7.7454273308049135</v>
      </c>
      <c r="E83" s="5" t="s">
        <v>178</v>
      </c>
    </row>
    <row r="84" spans="1:5" ht="13.8" x14ac:dyDescent="0.25">
      <c r="A84" s="3">
        <v>44866</v>
      </c>
      <c r="B84">
        <v>7.110322794191732</v>
      </c>
      <c r="E84" s="5" t="s">
        <v>179</v>
      </c>
    </row>
    <row r="85" spans="1:5" ht="13.8" x14ac:dyDescent="0.25">
      <c r="A85" s="3">
        <v>44896</v>
      </c>
      <c r="B85">
        <v>6.4544013314108231</v>
      </c>
      <c r="E85" s="5" t="s">
        <v>180</v>
      </c>
    </row>
    <row r="86" spans="1:5" ht="13.8" x14ac:dyDescent="0.25">
      <c r="A86" s="3">
        <v>44927</v>
      </c>
      <c r="B86">
        <v>6.4101469688562576</v>
      </c>
      <c r="E86" s="5" t="s">
        <v>181</v>
      </c>
    </row>
    <row r="87" spans="1:5" ht="13.8" x14ac:dyDescent="0.25">
      <c r="E87" s="5" t="s">
        <v>182</v>
      </c>
    </row>
    <row r="88" spans="1:5" ht="13.8" x14ac:dyDescent="0.25">
      <c r="E88" s="5" t="s">
        <v>183</v>
      </c>
    </row>
    <row r="89" spans="1:5" ht="13.8" x14ac:dyDescent="0.25">
      <c r="E89" s="5" t="s">
        <v>184</v>
      </c>
    </row>
    <row r="90" spans="1:5" ht="13.8" x14ac:dyDescent="0.25">
      <c r="E90" s="5" t="s">
        <v>185</v>
      </c>
    </row>
    <row r="91" spans="1:5" ht="13.8" x14ac:dyDescent="0.25">
      <c r="E91" s="5" t="s">
        <v>186</v>
      </c>
    </row>
    <row r="92" spans="1:5" ht="13.8" x14ac:dyDescent="0.25">
      <c r="E92" t="s">
        <v>187</v>
      </c>
    </row>
    <row r="93" spans="1:5" ht="13.8" x14ac:dyDescent="0.25">
      <c r="E93" t="s">
        <v>188</v>
      </c>
    </row>
    <row r="94" spans="1:5" ht="13.8" x14ac:dyDescent="0.25">
      <c r="E94" t="s">
        <v>75</v>
      </c>
    </row>
    <row r="95" spans="1:5" ht="13.8" x14ac:dyDescent="0.25">
      <c r="E95" t="s">
        <v>173</v>
      </c>
    </row>
    <row r="97" spans="5:5" ht="13.8" x14ac:dyDescent="0.25">
      <c r="E97" t="s">
        <v>187</v>
      </c>
    </row>
    <row r="98" spans="5:5" ht="13.8" x14ac:dyDescent="0.25">
      <c r="E98" t="s">
        <v>188</v>
      </c>
    </row>
    <row r="100" spans="5:5" ht="13.8" x14ac:dyDescent="0.25">
      <c r="E100" t="s">
        <v>75</v>
      </c>
    </row>
    <row r="101" spans="5:5" ht="13.8" x14ac:dyDescent="0.25">
      <c r="E101" t="s">
        <v>173</v>
      </c>
    </row>
    <row r="102" spans="5:5" ht="13.8" x14ac:dyDescent="0.25">
      <c r="E102" t="s">
        <v>142</v>
      </c>
    </row>
    <row r="103" spans="5:5" ht="13.8" x14ac:dyDescent="0.25">
      <c r="E103" t="s">
        <v>143</v>
      </c>
    </row>
    <row r="104" spans="5:5" ht="13.8" x14ac:dyDescent="0.25">
      <c r="E104" t="s">
        <v>144</v>
      </c>
    </row>
    <row r="105" spans="5:5" ht="13.8" x14ac:dyDescent="0.25">
      <c r="E105" t="s">
        <v>145</v>
      </c>
    </row>
    <row r="107" spans="5:5" ht="13.8" x14ac:dyDescent="0.25">
      <c r="E107" t="s">
        <v>189</v>
      </c>
    </row>
    <row r="108" spans="5:5" x14ac:dyDescent="0.25">
      <c r="E108" s="4" t="s">
        <v>239</v>
      </c>
    </row>
    <row r="109" spans="5:5" x14ac:dyDescent="0.25">
      <c r="E109" t="s">
        <v>190</v>
      </c>
    </row>
    <row r="110" spans="5:5" x14ac:dyDescent="0.25">
      <c r="E110" t="s">
        <v>191</v>
      </c>
    </row>
    <row r="111" spans="5:5" ht="13.8" x14ac:dyDescent="0.25">
      <c r="E111" t="s">
        <v>149</v>
      </c>
    </row>
    <row r="112" spans="5:5" ht="13.8" x14ac:dyDescent="0.25">
      <c r="E112" t="s">
        <v>98</v>
      </c>
    </row>
  </sheetData>
  <phoneticPr fontId="2" type="noConversion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2511-4EF1-486B-99A1-586CB6379903}">
  <dimension ref="A1:E112"/>
  <sheetViews>
    <sheetView workbookViewId="0">
      <selection activeCell="E36" sqref="E36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192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s="4" t="s">
        <v>240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193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194</v>
      </c>
    </row>
    <row r="40" spans="1:5" x14ac:dyDescent="0.25">
      <c r="A40" s="3">
        <v>43525</v>
      </c>
      <c r="B40">
        <v>1.8625227405691738</v>
      </c>
      <c r="C40">
        <v>39</v>
      </c>
      <c r="D40">
        <v>1.7511209169999999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52</v>
      </c>
    </row>
    <row r="42" spans="1:5" ht="13.8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53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54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55</v>
      </c>
    </row>
    <row r="45" spans="1:5" ht="13.8" x14ac:dyDescent="0.25">
      <c r="A45" s="3">
        <v>43678</v>
      </c>
      <c r="B45">
        <v>1.7497798894291428</v>
      </c>
      <c r="C45">
        <v>44</v>
      </c>
      <c r="D45">
        <v>1.8351888125</v>
      </c>
      <c r="E45" t="s">
        <v>56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57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195</v>
      </c>
    </row>
    <row r="48" spans="1:5" x14ac:dyDescent="0.25">
      <c r="A48" s="3">
        <v>43770</v>
      </c>
      <c r="B48">
        <v>2.0512779818916256</v>
      </c>
      <c r="C48">
        <v>47</v>
      </c>
      <c r="D48">
        <v>2.0914428910999998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196</v>
      </c>
    </row>
    <row r="50" spans="1:5" x14ac:dyDescent="0.25">
      <c r="A50" s="3">
        <v>43831</v>
      </c>
      <c r="B50">
        <v>2.4865719552504508</v>
      </c>
      <c r="C50">
        <v>49</v>
      </c>
      <c r="D50">
        <v>2.2622789436000001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61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-0.53775371679999995</v>
      </c>
      <c r="E52" t="s">
        <v>62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-0.19512125089999999</v>
      </c>
      <c r="E53" t="s">
        <v>63</v>
      </c>
    </row>
    <row r="54" spans="1:5" ht="13.8" x14ac:dyDescent="0.25">
      <c r="A54" s="3">
        <v>43952</v>
      </c>
      <c r="B54">
        <v>0.1179263702107137</v>
      </c>
      <c r="C54">
        <v>53</v>
      </c>
      <c r="D54">
        <v>0.14751121489999999</v>
      </c>
      <c r="E54" t="s">
        <v>17</v>
      </c>
    </row>
    <row r="55" spans="1:5" x14ac:dyDescent="0.25">
      <c r="A55" s="3">
        <v>43983</v>
      </c>
      <c r="B55">
        <v>0.64573304755548788</v>
      </c>
      <c r="C55">
        <v>54</v>
      </c>
      <c r="D55">
        <v>0.49014368079999998</v>
      </c>
    </row>
    <row r="56" spans="1:5" ht="13.8" x14ac:dyDescent="0.25">
      <c r="A56" s="3">
        <v>44013</v>
      </c>
      <c r="B56">
        <v>0.98608182530370636</v>
      </c>
      <c r="C56">
        <v>55</v>
      </c>
      <c r="D56">
        <v>0.8327761467</v>
      </c>
      <c r="E56" t="s">
        <v>64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1.1754086125000001</v>
      </c>
      <c r="E57" t="s">
        <v>65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1.5180410784</v>
      </c>
      <c r="E58" t="s">
        <v>22</v>
      </c>
    </row>
    <row r="59" spans="1:5" x14ac:dyDescent="0.25">
      <c r="A59" s="3">
        <v>44105</v>
      </c>
      <c r="B59">
        <v>1.1820661677274849</v>
      </c>
      <c r="C59">
        <v>58</v>
      </c>
      <c r="D59">
        <v>1.8606735443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2.2033060100999999</v>
      </c>
      <c r="E60" t="s">
        <v>66</v>
      </c>
    </row>
    <row r="61" spans="1:5" ht="13.8" x14ac:dyDescent="0.25">
      <c r="A61" s="3">
        <v>44166</v>
      </c>
      <c r="B61">
        <v>1.3620054947193101</v>
      </c>
      <c r="C61">
        <v>60</v>
      </c>
      <c r="D61">
        <v>2.5459384759999999</v>
      </c>
      <c r="E61" t="s">
        <v>67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2.8885709417999998</v>
      </c>
      <c r="E62" t="s">
        <v>27</v>
      </c>
    </row>
    <row r="63" spans="1:5" x14ac:dyDescent="0.25">
      <c r="A63" s="3">
        <v>44228</v>
      </c>
      <c r="B63">
        <v>1.6762152173745015</v>
      </c>
      <c r="C63">
        <v>62</v>
      </c>
      <c r="D63">
        <v>3.2312034076999998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3.5738358736000002</v>
      </c>
      <c r="E64" t="s">
        <v>68</v>
      </c>
    </row>
    <row r="65" spans="1:5" ht="13.8" x14ac:dyDescent="0.25">
      <c r="A65" s="3">
        <v>44287</v>
      </c>
      <c r="B65">
        <v>4.159694838702114</v>
      </c>
      <c r="C65">
        <v>64</v>
      </c>
      <c r="D65">
        <v>3.9164683394000002</v>
      </c>
      <c r="E65" t="s">
        <v>69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4.2591008053000001</v>
      </c>
      <c r="E66" t="s">
        <v>32</v>
      </c>
    </row>
    <row r="67" spans="1:5" x14ac:dyDescent="0.25">
      <c r="A67" s="3">
        <v>44348</v>
      </c>
      <c r="B67">
        <v>5.3914514133213345</v>
      </c>
      <c r="C67">
        <v>66</v>
      </c>
      <c r="D67">
        <v>4.6017332711999996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4.944365737</v>
      </c>
      <c r="E68" t="s">
        <v>70</v>
      </c>
    </row>
    <row r="69" spans="1:5" ht="13.8" x14ac:dyDescent="0.25">
      <c r="A69" s="3">
        <v>44409</v>
      </c>
      <c r="B69">
        <v>5.2512715548749993</v>
      </c>
      <c r="C69">
        <v>68</v>
      </c>
      <c r="D69">
        <v>5.2869982029000004</v>
      </c>
      <c r="E69" t="s">
        <v>71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5.6296306688</v>
      </c>
      <c r="E70" t="s">
        <v>37</v>
      </c>
    </row>
    <row r="71" spans="1:5" x14ac:dyDescent="0.25">
      <c r="A71" s="3">
        <v>44470</v>
      </c>
      <c r="B71">
        <v>6.221868903328887</v>
      </c>
      <c r="C71">
        <v>70</v>
      </c>
      <c r="D71">
        <v>5.9722631346000004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6.3148956004999999</v>
      </c>
      <c r="E72" t="s">
        <v>72</v>
      </c>
    </row>
    <row r="73" spans="1:5" ht="13.8" x14ac:dyDescent="0.25">
      <c r="A73" s="3">
        <v>44531</v>
      </c>
      <c r="B73">
        <v>7.0364028655451341</v>
      </c>
      <c r="C73">
        <v>72</v>
      </c>
      <c r="D73">
        <v>6.6575280663000003</v>
      </c>
      <c r="E73" t="s">
        <v>73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7.0001605321999998</v>
      </c>
      <c r="E74" t="s">
        <v>42</v>
      </c>
    </row>
    <row r="75" spans="1:5" x14ac:dyDescent="0.25">
      <c r="A75" s="3">
        <v>44593</v>
      </c>
      <c r="B75">
        <v>7.8710638977392833</v>
      </c>
      <c r="C75">
        <v>74</v>
      </c>
      <c r="D75">
        <v>7.3427929981000002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7.6854254638999997</v>
      </c>
      <c r="E76" t="s">
        <v>197</v>
      </c>
    </row>
    <row r="77" spans="1:5" ht="13.8" x14ac:dyDescent="0.25">
      <c r="A77" s="3">
        <v>44652</v>
      </c>
      <c r="B77">
        <v>8.2586293408823721</v>
      </c>
      <c r="C77">
        <v>76</v>
      </c>
      <c r="D77">
        <v>8.0280579297999992</v>
      </c>
      <c r="E77" t="s">
        <v>75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8.3706903957000005</v>
      </c>
      <c r="E78" t="s">
        <v>194</v>
      </c>
    </row>
    <row r="79" spans="1:5" x14ac:dyDescent="0.25">
      <c r="A79" s="3">
        <v>44713</v>
      </c>
      <c r="B79">
        <v>9.0597579647841524</v>
      </c>
      <c r="C79">
        <v>78</v>
      </c>
      <c r="D79">
        <v>8.7133228615</v>
      </c>
    </row>
    <row r="80" spans="1:5" x14ac:dyDescent="0.25">
      <c r="A80" s="3">
        <v>44743</v>
      </c>
      <c r="B80">
        <v>8.5248147456255161</v>
      </c>
      <c r="C80">
        <v>79</v>
      </c>
      <c r="D80">
        <v>9.0559553273999995</v>
      </c>
    </row>
    <row r="81" spans="1:5" x14ac:dyDescent="0.25">
      <c r="A81" s="3">
        <v>44774</v>
      </c>
      <c r="B81">
        <v>8.2626925031162344</v>
      </c>
      <c r="C81">
        <v>80</v>
      </c>
      <c r="D81">
        <v>9.3985877932000008</v>
      </c>
    </row>
    <row r="82" spans="1:5" ht="13.8" x14ac:dyDescent="0.25">
      <c r="A82" s="3">
        <v>44805</v>
      </c>
      <c r="B82">
        <v>8.2016696438336165</v>
      </c>
      <c r="E82" s="5" t="s">
        <v>198</v>
      </c>
    </row>
    <row r="83" spans="1:5" ht="13.8" x14ac:dyDescent="0.25">
      <c r="A83" s="3">
        <v>44835</v>
      </c>
      <c r="B83">
        <v>7.7454273308049135</v>
      </c>
      <c r="E83" s="5" t="s">
        <v>199</v>
      </c>
    </row>
    <row r="84" spans="1:5" ht="13.8" x14ac:dyDescent="0.25">
      <c r="A84" s="3">
        <v>44866</v>
      </c>
      <c r="B84">
        <v>7.110322794191732</v>
      </c>
      <c r="E84" s="5" t="s">
        <v>200</v>
      </c>
    </row>
    <row r="85" spans="1:5" ht="13.8" x14ac:dyDescent="0.25">
      <c r="A85" s="3">
        <v>44896</v>
      </c>
      <c r="B85">
        <v>6.4544013314108231</v>
      </c>
      <c r="E85" s="5" t="s">
        <v>201</v>
      </c>
    </row>
    <row r="86" spans="1:5" ht="13.8" x14ac:dyDescent="0.25">
      <c r="A86" s="3">
        <v>44927</v>
      </c>
      <c r="B86">
        <v>6.4101469688562576</v>
      </c>
      <c r="E86" s="5" t="s">
        <v>202</v>
      </c>
    </row>
    <row r="87" spans="1:5" ht="13.8" x14ac:dyDescent="0.25">
      <c r="E87" s="5" t="s">
        <v>203</v>
      </c>
    </row>
    <row r="88" spans="1:5" ht="13.8" x14ac:dyDescent="0.25">
      <c r="E88" s="5" t="s">
        <v>204</v>
      </c>
    </row>
    <row r="89" spans="1:5" ht="13.8" x14ac:dyDescent="0.25">
      <c r="E89" s="5" t="s">
        <v>205</v>
      </c>
    </row>
    <row r="90" spans="1:5" ht="13.8" x14ac:dyDescent="0.25">
      <c r="E90" s="5" t="s">
        <v>206</v>
      </c>
    </row>
    <row r="91" spans="1:5" ht="13.8" x14ac:dyDescent="0.25">
      <c r="E91" s="5" t="s">
        <v>207</v>
      </c>
    </row>
    <row r="92" spans="1:5" ht="13.8" x14ac:dyDescent="0.25">
      <c r="E92" t="s">
        <v>208</v>
      </c>
    </row>
    <row r="93" spans="1:5" ht="13.8" x14ac:dyDescent="0.25">
      <c r="E93" t="s">
        <v>209</v>
      </c>
    </row>
    <row r="94" spans="1:5" ht="13.8" x14ac:dyDescent="0.25">
      <c r="E94" t="s">
        <v>75</v>
      </c>
    </row>
    <row r="95" spans="1:5" ht="13.8" x14ac:dyDescent="0.25">
      <c r="E95" t="s">
        <v>194</v>
      </c>
    </row>
    <row r="97" spans="5:5" ht="13.8" x14ac:dyDescent="0.25">
      <c r="E97" t="s">
        <v>208</v>
      </c>
    </row>
    <row r="98" spans="5:5" ht="13.8" x14ac:dyDescent="0.25">
      <c r="E98" t="s">
        <v>209</v>
      </c>
    </row>
    <row r="100" spans="5:5" ht="13.8" x14ac:dyDescent="0.25">
      <c r="E100" t="s">
        <v>75</v>
      </c>
    </row>
    <row r="101" spans="5:5" ht="13.8" x14ac:dyDescent="0.25">
      <c r="E101" t="s">
        <v>194</v>
      </c>
    </row>
    <row r="102" spans="5:5" ht="13.8" x14ac:dyDescent="0.25">
      <c r="E102" t="s">
        <v>142</v>
      </c>
    </row>
    <row r="103" spans="5:5" ht="13.8" x14ac:dyDescent="0.25">
      <c r="E103" t="s">
        <v>143</v>
      </c>
    </row>
    <row r="104" spans="5:5" ht="13.8" x14ac:dyDescent="0.25">
      <c r="E104" t="s">
        <v>144</v>
      </c>
    </row>
    <row r="105" spans="5:5" ht="13.8" x14ac:dyDescent="0.25">
      <c r="E105" t="s">
        <v>145</v>
      </c>
    </row>
    <row r="107" spans="5:5" ht="13.8" x14ac:dyDescent="0.25">
      <c r="E107" t="s">
        <v>210</v>
      </c>
    </row>
    <row r="108" spans="5:5" x14ac:dyDescent="0.25">
      <c r="E108" t="s">
        <v>211</v>
      </c>
    </row>
    <row r="109" spans="5:5" x14ac:dyDescent="0.25">
      <c r="E109" t="s">
        <v>212</v>
      </c>
    </row>
    <row r="110" spans="5:5" x14ac:dyDescent="0.25">
      <c r="E110" t="s">
        <v>213</v>
      </c>
    </row>
    <row r="111" spans="5:5" ht="13.8" x14ac:dyDescent="0.25">
      <c r="E111" t="s">
        <v>149</v>
      </c>
    </row>
    <row r="112" spans="5:5" ht="13.8" x14ac:dyDescent="0.25">
      <c r="E112" t="s">
        <v>98</v>
      </c>
    </row>
  </sheetData>
  <phoneticPr fontId="2" type="noConversion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FA7B-E848-4BA1-9813-D1EE14B3E4CF}">
  <dimension ref="A1:E112"/>
  <sheetViews>
    <sheetView workbookViewId="0">
      <selection sqref="A1:B65536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43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s="4" t="s">
        <v>241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45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47</v>
      </c>
    </row>
    <row r="40" spans="1:5" x14ac:dyDescent="0.25">
      <c r="A40" s="3">
        <v>43525</v>
      </c>
      <c r="B40">
        <v>1.8625227405691738</v>
      </c>
      <c r="C40">
        <v>39</v>
      </c>
      <c r="D40">
        <v>1.7511209169999999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52</v>
      </c>
    </row>
    <row r="42" spans="1:5" ht="13.8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53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54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55</v>
      </c>
    </row>
    <row r="45" spans="1:5" ht="13.8" x14ac:dyDescent="0.25">
      <c r="A45" s="3">
        <v>43678</v>
      </c>
      <c r="B45">
        <v>1.7497798894291428</v>
      </c>
      <c r="C45">
        <v>44</v>
      </c>
      <c r="D45">
        <v>1.8351888125</v>
      </c>
      <c r="E45" t="s">
        <v>56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57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58</v>
      </c>
    </row>
    <row r="48" spans="1:5" x14ac:dyDescent="0.25">
      <c r="A48" s="3">
        <v>43770</v>
      </c>
      <c r="B48">
        <v>2.0512779818916256</v>
      </c>
      <c r="C48">
        <v>47</v>
      </c>
      <c r="D48">
        <v>2.0914428910999998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214</v>
      </c>
    </row>
    <row r="50" spans="1:5" x14ac:dyDescent="0.25">
      <c r="A50" s="3">
        <v>43831</v>
      </c>
      <c r="B50">
        <v>2.4865719552504508</v>
      </c>
      <c r="C50">
        <v>49</v>
      </c>
      <c r="D50">
        <v>2.2622789436000001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61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-0.61609132300000002</v>
      </c>
      <c r="E52" t="s">
        <v>62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-0.2650655422</v>
      </c>
      <c r="E53" t="s">
        <v>63</v>
      </c>
    </row>
    <row r="54" spans="1:5" ht="13.8" x14ac:dyDescent="0.25">
      <c r="A54" s="3">
        <v>43952</v>
      </c>
      <c r="B54">
        <v>0.1179263702107137</v>
      </c>
      <c r="C54">
        <v>53</v>
      </c>
      <c r="D54">
        <v>8.5960238600000002E-2</v>
      </c>
      <c r="E54" t="s">
        <v>17</v>
      </c>
    </row>
    <row r="55" spans="1:5" x14ac:dyDescent="0.25">
      <c r="A55" s="3">
        <v>43983</v>
      </c>
      <c r="B55">
        <v>0.64573304755548788</v>
      </c>
      <c r="C55">
        <v>54</v>
      </c>
      <c r="D55">
        <v>0.43698601939999998</v>
      </c>
    </row>
    <row r="56" spans="1:5" ht="13.8" x14ac:dyDescent="0.25">
      <c r="A56" s="3">
        <v>44013</v>
      </c>
      <c r="B56">
        <v>0.98608182530370636</v>
      </c>
      <c r="C56">
        <v>55</v>
      </c>
      <c r="D56">
        <v>0.78801180029999995</v>
      </c>
      <c r="E56" t="s">
        <v>64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1.1390375811</v>
      </c>
      <c r="E57" t="s">
        <v>65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1.4900633619000001</v>
      </c>
      <c r="E58" t="s">
        <v>22</v>
      </c>
    </row>
    <row r="59" spans="1:5" x14ac:dyDescent="0.25">
      <c r="A59" s="3">
        <v>44105</v>
      </c>
      <c r="B59">
        <v>1.1820661677274849</v>
      </c>
      <c r="C59">
        <v>58</v>
      </c>
      <c r="D59">
        <v>1.8410891427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2.1921149235000001</v>
      </c>
      <c r="E60" t="s">
        <v>66</v>
      </c>
    </row>
    <row r="61" spans="1:5" ht="13.8" x14ac:dyDescent="0.25">
      <c r="A61" s="3">
        <v>44166</v>
      </c>
      <c r="B61">
        <v>1.3620054947193101</v>
      </c>
      <c r="C61">
        <v>60</v>
      </c>
      <c r="D61">
        <v>2.5431407042999998</v>
      </c>
      <c r="E61" t="s">
        <v>67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2.8941664852</v>
      </c>
      <c r="E62" t="s">
        <v>27</v>
      </c>
    </row>
    <row r="63" spans="1:5" x14ac:dyDescent="0.25">
      <c r="A63" s="3">
        <v>44228</v>
      </c>
      <c r="B63">
        <v>1.6762152173745015</v>
      </c>
      <c r="C63">
        <v>62</v>
      </c>
      <c r="D63">
        <v>3.2451922660000001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3.5962180467999998</v>
      </c>
      <c r="E64" t="s">
        <v>68</v>
      </c>
    </row>
    <row r="65" spans="1:5" ht="13.8" x14ac:dyDescent="0.25">
      <c r="A65" s="3">
        <v>44287</v>
      </c>
      <c r="B65">
        <v>4.159694838702114</v>
      </c>
      <c r="C65">
        <v>64</v>
      </c>
      <c r="D65">
        <v>3.9472438275999999</v>
      </c>
      <c r="E65" t="s">
        <v>69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4.2982696084000001</v>
      </c>
      <c r="E66" t="s">
        <v>32</v>
      </c>
    </row>
    <row r="67" spans="1:5" x14ac:dyDescent="0.25">
      <c r="A67" s="3">
        <v>44348</v>
      </c>
      <c r="B67">
        <v>5.3914514133213345</v>
      </c>
      <c r="C67">
        <v>66</v>
      </c>
      <c r="D67">
        <v>4.6492953891999997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5.0003211700000003</v>
      </c>
      <c r="E68" t="s">
        <v>70</v>
      </c>
    </row>
    <row r="69" spans="1:5" ht="13.8" x14ac:dyDescent="0.25">
      <c r="A69" s="3">
        <v>44409</v>
      </c>
      <c r="B69">
        <v>5.2512715548749993</v>
      </c>
      <c r="C69">
        <v>68</v>
      </c>
      <c r="D69">
        <v>5.3513469509</v>
      </c>
      <c r="E69" t="s">
        <v>71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5.7023727316999997</v>
      </c>
      <c r="E70" t="s">
        <v>37</v>
      </c>
    </row>
    <row r="71" spans="1:5" x14ac:dyDescent="0.25">
      <c r="A71" s="3">
        <v>44470</v>
      </c>
      <c r="B71">
        <v>6.221868903328887</v>
      </c>
      <c r="C71">
        <v>70</v>
      </c>
      <c r="D71">
        <v>6.0533985125000003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6.4044242933</v>
      </c>
      <c r="E72" t="s">
        <v>72</v>
      </c>
    </row>
    <row r="73" spans="1:5" ht="13.8" x14ac:dyDescent="0.25">
      <c r="A73" s="3">
        <v>44531</v>
      </c>
      <c r="B73">
        <v>7.0364028655451341</v>
      </c>
      <c r="C73">
        <v>72</v>
      </c>
      <c r="D73">
        <v>6.7554500740999996</v>
      </c>
      <c r="E73" t="s">
        <v>73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7.1064758549000002</v>
      </c>
      <c r="E74" t="s">
        <v>42</v>
      </c>
    </row>
    <row r="75" spans="1:5" x14ac:dyDescent="0.25">
      <c r="A75" s="3">
        <v>44593</v>
      </c>
      <c r="B75">
        <v>7.8710638977392833</v>
      </c>
      <c r="C75">
        <v>74</v>
      </c>
      <c r="D75">
        <v>7.4575016357999999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7.8085274165999996</v>
      </c>
      <c r="E76" t="s">
        <v>74</v>
      </c>
    </row>
    <row r="77" spans="1:5" ht="13.8" x14ac:dyDescent="0.25">
      <c r="A77" s="3">
        <v>44652</v>
      </c>
      <c r="B77">
        <v>8.2586293408823721</v>
      </c>
      <c r="C77">
        <v>76</v>
      </c>
      <c r="D77">
        <v>8.1595531973999993</v>
      </c>
      <c r="E77" t="s">
        <v>75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8.5105789781999999</v>
      </c>
      <c r="E78" t="s">
        <v>47</v>
      </c>
    </row>
    <row r="79" spans="1:5" x14ac:dyDescent="0.25">
      <c r="A79" s="3">
        <v>44713</v>
      </c>
      <c r="B79">
        <v>9.0597579647841524</v>
      </c>
      <c r="C79">
        <v>78</v>
      </c>
      <c r="D79">
        <v>8.8616047590000004</v>
      </c>
    </row>
    <row r="80" spans="1:5" x14ac:dyDescent="0.25">
      <c r="A80" s="3">
        <v>44743</v>
      </c>
      <c r="B80">
        <v>8.5248147456255161</v>
      </c>
      <c r="C80">
        <v>79</v>
      </c>
      <c r="D80">
        <v>9.2126305397999992</v>
      </c>
    </row>
    <row r="81" spans="1:5" x14ac:dyDescent="0.25">
      <c r="A81" s="3">
        <v>44774</v>
      </c>
      <c r="B81">
        <v>8.2626925031162344</v>
      </c>
    </row>
    <row r="82" spans="1:5" ht="13.8" x14ac:dyDescent="0.25">
      <c r="A82" s="3">
        <v>44805</v>
      </c>
      <c r="B82">
        <v>8.2016696438336165</v>
      </c>
      <c r="E82" s="5" t="s">
        <v>215</v>
      </c>
    </row>
    <row r="83" spans="1:5" ht="13.8" x14ac:dyDescent="0.25">
      <c r="A83" s="3">
        <v>44835</v>
      </c>
      <c r="B83">
        <v>7.7454273308049135</v>
      </c>
      <c r="E83" s="5" t="s">
        <v>216</v>
      </c>
    </row>
    <row r="84" spans="1:5" ht="13.8" x14ac:dyDescent="0.25">
      <c r="A84" s="3">
        <v>44866</v>
      </c>
      <c r="B84">
        <v>7.110322794191732</v>
      </c>
      <c r="E84" s="5" t="s">
        <v>217</v>
      </c>
    </row>
    <row r="85" spans="1:5" ht="13.8" x14ac:dyDescent="0.25">
      <c r="A85" s="3">
        <v>44896</v>
      </c>
      <c r="B85">
        <v>6.4544013314108231</v>
      </c>
      <c r="E85" s="5" t="s">
        <v>218</v>
      </c>
    </row>
    <row r="86" spans="1:5" ht="13.8" x14ac:dyDescent="0.25">
      <c r="A86" s="3">
        <v>44927</v>
      </c>
      <c r="B86">
        <v>6.4101469688562576</v>
      </c>
      <c r="E86" s="5" t="s">
        <v>219</v>
      </c>
    </row>
    <row r="87" spans="1:5" ht="13.8" x14ac:dyDescent="0.25">
      <c r="E87" s="5" t="s">
        <v>220</v>
      </c>
    </row>
    <row r="88" spans="1:5" ht="13.8" x14ac:dyDescent="0.25">
      <c r="E88" s="5" t="s">
        <v>221</v>
      </c>
    </row>
    <row r="89" spans="1:5" ht="13.8" x14ac:dyDescent="0.25">
      <c r="E89" s="5" t="s">
        <v>222</v>
      </c>
    </row>
    <row r="90" spans="1:5" ht="13.8" x14ac:dyDescent="0.25">
      <c r="E90" s="5" t="s">
        <v>223</v>
      </c>
    </row>
    <row r="91" spans="1:5" ht="13.8" x14ac:dyDescent="0.25">
      <c r="E91" s="5" t="s">
        <v>224</v>
      </c>
    </row>
    <row r="92" spans="1:5" ht="13.8" x14ac:dyDescent="0.25">
      <c r="E92" t="s">
        <v>225</v>
      </c>
    </row>
    <row r="93" spans="1:5" ht="13.8" x14ac:dyDescent="0.25">
      <c r="E93" t="s">
        <v>226</v>
      </c>
    </row>
    <row r="94" spans="1:5" ht="13.8" x14ac:dyDescent="0.25">
      <c r="E94" t="s">
        <v>75</v>
      </c>
    </row>
    <row r="95" spans="1:5" ht="13.8" x14ac:dyDescent="0.25">
      <c r="E95" t="s">
        <v>47</v>
      </c>
    </row>
    <row r="97" spans="5:5" ht="13.8" x14ac:dyDescent="0.25">
      <c r="E97" t="s">
        <v>225</v>
      </c>
    </row>
    <row r="98" spans="5:5" ht="13.8" x14ac:dyDescent="0.25">
      <c r="E98" t="s">
        <v>226</v>
      </c>
    </row>
    <row r="100" spans="5:5" ht="13.8" x14ac:dyDescent="0.25">
      <c r="E100" t="s">
        <v>75</v>
      </c>
    </row>
    <row r="101" spans="5:5" ht="13.8" x14ac:dyDescent="0.25">
      <c r="E101" t="s">
        <v>47</v>
      </c>
    </row>
    <row r="102" spans="5:5" ht="13.8" x14ac:dyDescent="0.25">
      <c r="E102" t="s">
        <v>142</v>
      </c>
    </row>
    <row r="103" spans="5:5" ht="13.8" x14ac:dyDescent="0.25">
      <c r="E103" t="s">
        <v>143</v>
      </c>
    </row>
    <row r="104" spans="5:5" ht="13.8" x14ac:dyDescent="0.25">
      <c r="E104" t="s">
        <v>144</v>
      </c>
    </row>
    <row r="105" spans="5:5" ht="13.8" x14ac:dyDescent="0.25">
      <c r="E105" t="s">
        <v>145</v>
      </c>
    </row>
    <row r="107" spans="5:5" ht="13.8" x14ac:dyDescent="0.25">
      <c r="E107" t="s">
        <v>227</v>
      </c>
    </row>
    <row r="108" spans="5:5" x14ac:dyDescent="0.25">
      <c r="E108" s="4" t="s">
        <v>242</v>
      </c>
    </row>
    <row r="109" spans="5:5" x14ac:dyDescent="0.25">
      <c r="E109" t="s">
        <v>228</v>
      </c>
    </row>
    <row r="110" spans="5:5" x14ac:dyDescent="0.25">
      <c r="E110" t="s">
        <v>229</v>
      </c>
    </row>
    <row r="111" spans="5:5" ht="13.8" x14ac:dyDescent="0.25">
      <c r="E111" t="s">
        <v>149</v>
      </c>
    </row>
    <row r="112" spans="5:5" ht="13.8" x14ac:dyDescent="0.25">
      <c r="E112" t="s">
        <v>98</v>
      </c>
    </row>
  </sheetData>
  <phoneticPr fontId="2" type="noConversion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2558-7FB5-443B-BA9D-3C33B849E8EB}">
  <dimension ref="A1:E112"/>
  <sheetViews>
    <sheetView topLeftCell="A50" workbookViewId="0">
      <selection activeCell="K5" sqref="K5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243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s="4" t="s">
        <v>264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244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245</v>
      </c>
    </row>
    <row r="40" spans="1:5" x14ac:dyDescent="0.25">
      <c r="A40" s="3">
        <v>43525</v>
      </c>
      <c r="B40">
        <v>1.8625227405691738</v>
      </c>
      <c r="C40">
        <v>39</v>
      </c>
      <c r="D40">
        <v>1.7511209169999999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52</v>
      </c>
    </row>
    <row r="42" spans="1:5" ht="13.8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53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54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55</v>
      </c>
    </row>
    <row r="45" spans="1:5" ht="13.8" x14ac:dyDescent="0.25">
      <c r="A45" s="3">
        <v>43678</v>
      </c>
      <c r="B45">
        <v>1.7497798894291428</v>
      </c>
      <c r="C45">
        <v>44</v>
      </c>
      <c r="D45">
        <v>1.8351888125</v>
      </c>
      <c r="E45" t="s">
        <v>56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57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246</v>
      </c>
    </row>
    <row r="48" spans="1:5" x14ac:dyDescent="0.25">
      <c r="A48" s="3">
        <v>43770</v>
      </c>
      <c r="B48">
        <v>2.0512779818916256</v>
      </c>
      <c r="C48">
        <v>47</v>
      </c>
      <c r="D48">
        <v>2.0914428910999998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247</v>
      </c>
    </row>
    <row r="50" spans="1:5" x14ac:dyDescent="0.25">
      <c r="A50" s="3">
        <v>43831</v>
      </c>
      <c r="B50">
        <v>2.4865719552504508</v>
      </c>
      <c r="C50">
        <v>49</v>
      </c>
      <c r="D50">
        <v>2.2622789436000001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61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-0.66522102260000004</v>
      </c>
      <c r="E52" t="s">
        <v>62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-0.30873638619999999</v>
      </c>
      <c r="E53" t="s">
        <v>63</v>
      </c>
    </row>
    <row r="54" spans="1:5" ht="13.8" x14ac:dyDescent="0.25">
      <c r="A54" s="3">
        <v>43952</v>
      </c>
      <c r="B54">
        <v>0.1179263702107137</v>
      </c>
      <c r="C54">
        <v>53</v>
      </c>
      <c r="D54">
        <v>4.77482501E-2</v>
      </c>
      <c r="E54" t="s">
        <v>17</v>
      </c>
    </row>
    <row r="55" spans="1:5" x14ac:dyDescent="0.25">
      <c r="A55" s="3">
        <v>43983</v>
      </c>
      <c r="B55">
        <v>0.64573304755548788</v>
      </c>
      <c r="C55">
        <v>54</v>
      </c>
      <c r="D55">
        <v>0.40423288639999999</v>
      </c>
    </row>
    <row r="56" spans="1:5" ht="13.8" x14ac:dyDescent="0.25">
      <c r="A56" s="3">
        <v>44013</v>
      </c>
      <c r="B56">
        <v>0.98608182530370636</v>
      </c>
      <c r="C56">
        <v>55</v>
      </c>
      <c r="D56">
        <v>0.76071752270000004</v>
      </c>
      <c r="E56" t="s">
        <v>64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1.1172021590000001</v>
      </c>
      <c r="E57" t="s">
        <v>65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1.4736867953999999</v>
      </c>
      <c r="E58" t="s">
        <v>22</v>
      </c>
    </row>
    <row r="59" spans="1:5" x14ac:dyDescent="0.25">
      <c r="A59" s="3">
        <v>44105</v>
      </c>
      <c r="B59">
        <v>1.1820661677274849</v>
      </c>
      <c r="C59">
        <v>58</v>
      </c>
      <c r="D59">
        <v>1.8301714317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2.186656068</v>
      </c>
      <c r="E60" t="s">
        <v>66</v>
      </c>
    </row>
    <row r="61" spans="1:5" ht="13.8" x14ac:dyDescent="0.25">
      <c r="A61" s="3">
        <v>44166</v>
      </c>
      <c r="B61">
        <v>1.3620054947193101</v>
      </c>
      <c r="C61">
        <v>60</v>
      </c>
      <c r="D61">
        <v>2.5431407042999998</v>
      </c>
      <c r="E61" t="s">
        <v>67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2.8996253407000001</v>
      </c>
      <c r="E62" t="s">
        <v>27</v>
      </c>
    </row>
    <row r="63" spans="1:5" x14ac:dyDescent="0.25">
      <c r="A63" s="3">
        <v>44228</v>
      </c>
      <c r="B63">
        <v>1.6762152173745015</v>
      </c>
      <c r="C63">
        <v>62</v>
      </c>
      <c r="D63">
        <v>3.2561099769999999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3.6125946133000002</v>
      </c>
      <c r="E64" t="s">
        <v>68</v>
      </c>
    </row>
    <row r="65" spans="1:5" ht="13.8" x14ac:dyDescent="0.25">
      <c r="A65" s="3">
        <v>44287</v>
      </c>
      <c r="B65">
        <v>4.159694838702114</v>
      </c>
      <c r="C65">
        <v>64</v>
      </c>
      <c r="D65">
        <v>3.9690792496</v>
      </c>
      <c r="E65" t="s">
        <v>69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4.3255638859000003</v>
      </c>
      <c r="E66" t="s">
        <v>32</v>
      </c>
    </row>
    <row r="67" spans="1:5" x14ac:dyDescent="0.25">
      <c r="A67" s="3">
        <v>44348</v>
      </c>
      <c r="B67">
        <v>5.3914514133213345</v>
      </c>
      <c r="C67">
        <v>66</v>
      </c>
      <c r="D67">
        <v>4.6820485222999997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5.0385331586</v>
      </c>
      <c r="E68" t="s">
        <v>70</v>
      </c>
    </row>
    <row r="69" spans="1:5" ht="13.8" x14ac:dyDescent="0.25">
      <c r="A69" s="3">
        <v>44409</v>
      </c>
      <c r="B69">
        <v>5.2512715548749993</v>
      </c>
      <c r="C69">
        <v>68</v>
      </c>
      <c r="D69">
        <v>5.3950177949000002</v>
      </c>
      <c r="E69" t="s">
        <v>71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5.7515024311999996</v>
      </c>
      <c r="E70" t="s">
        <v>37</v>
      </c>
    </row>
    <row r="71" spans="1:5" x14ac:dyDescent="0.25">
      <c r="A71" s="3">
        <v>44470</v>
      </c>
      <c r="B71">
        <v>6.221868903328887</v>
      </c>
      <c r="C71">
        <v>70</v>
      </c>
      <c r="D71">
        <v>6.1079870675999999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6.4644717039000001</v>
      </c>
      <c r="E72" t="s">
        <v>72</v>
      </c>
    </row>
    <row r="73" spans="1:5" ht="13.8" x14ac:dyDescent="0.25">
      <c r="A73" s="3">
        <v>44531</v>
      </c>
      <c r="B73">
        <v>7.0364028655451341</v>
      </c>
      <c r="C73">
        <v>72</v>
      </c>
      <c r="D73">
        <v>6.8209563402000004</v>
      </c>
      <c r="E73" t="s">
        <v>73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7.1774409764999998</v>
      </c>
      <c r="E74" t="s">
        <v>42</v>
      </c>
    </row>
    <row r="75" spans="1:5" x14ac:dyDescent="0.25">
      <c r="A75" s="3">
        <v>44593</v>
      </c>
      <c r="B75">
        <v>7.8710638977392833</v>
      </c>
      <c r="C75">
        <v>74</v>
      </c>
      <c r="D75">
        <v>7.5339256128000001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7.8904102492000003</v>
      </c>
      <c r="E76" t="s">
        <v>248</v>
      </c>
    </row>
    <row r="77" spans="1:5" ht="13.8" x14ac:dyDescent="0.25">
      <c r="A77" s="3">
        <v>44652</v>
      </c>
      <c r="B77">
        <v>8.2586293408823721</v>
      </c>
      <c r="C77">
        <v>76</v>
      </c>
      <c r="D77">
        <v>8.2468948854999997</v>
      </c>
      <c r="E77" t="s">
        <v>75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8.6033795218000009</v>
      </c>
      <c r="E78" t="s">
        <v>245</v>
      </c>
    </row>
    <row r="79" spans="1:5" x14ac:dyDescent="0.25">
      <c r="A79" s="3">
        <v>44713</v>
      </c>
      <c r="B79">
        <v>9.0597579647841524</v>
      </c>
      <c r="C79">
        <v>78</v>
      </c>
      <c r="D79">
        <v>8.9598641581000003</v>
      </c>
    </row>
    <row r="80" spans="1:5" x14ac:dyDescent="0.25">
      <c r="A80" s="3">
        <v>44743</v>
      </c>
      <c r="B80">
        <v>8.5248147456255161</v>
      </c>
    </row>
    <row r="81" spans="1:5" x14ac:dyDescent="0.25">
      <c r="A81" s="3">
        <v>44774</v>
      </c>
      <c r="B81">
        <v>8.2626925031162344</v>
      </c>
    </row>
    <row r="82" spans="1:5" ht="13.8" x14ac:dyDescent="0.25">
      <c r="A82" s="3">
        <v>44805</v>
      </c>
      <c r="B82">
        <v>8.2016696438336165</v>
      </c>
      <c r="E82" s="5" t="s">
        <v>249</v>
      </c>
    </row>
    <row r="83" spans="1:5" ht="13.8" x14ac:dyDescent="0.25">
      <c r="A83" s="3">
        <v>44835</v>
      </c>
      <c r="B83">
        <v>7.7454273308049135</v>
      </c>
      <c r="E83" s="5" t="s">
        <v>250</v>
      </c>
    </row>
    <row r="84" spans="1:5" ht="13.8" x14ac:dyDescent="0.25">
      <c r="A84" s="3">
        <v>44866</v>
      </c>
      <c r="B84">
        <v>7.110322794191732</v>
      </c>
      <c r="E84" s="5" t="s">
        <v>251</v>
      </c>
    </row>
    <row r="85" spans="1:5" ht="13.8" x14ac:dyDescent="0.25">
      <c r="A85" s="3">
        <v>44896</v>
      </c>
      <c r="B85">
        <v>6.4544013314108231</v>
      </c>
      <c r="E85" s="5" t="s">
        <v>252</v>
      </c>
    </row>
    <row r="86" spans="1:5" ht="13.8" x14ac:dyDescent="0.25">
      <c r="A86" s="3">
        <v>44927</v>
      </c>
      <c r="B86">
        <v>6.4101469688562576</v>
      </c>
      <c r="E86" s="5" t="s">
        <v>253</v>
      </c>
    </row>
    <row r="87" spans="1:5" ht="13.8" x14ac:dyDescent="0.25">
      <c r="E87" s="5" t="s">
        <v>254</v>
      </c>
    </row>
    <row r="88" spans="1:5" ht="13.8" x14ac:dyDescent="0.25">
      <c r="E88" s="5" t="s">
        <v>255</v>
      </c>
    </row>
    <row r="89" spans="1:5" ht="13.8" x14ac:dyDescent="0.25">
      <c r="E89" s="5" t="s">
        <v>256</v>
      </c>
    </row>
    <row r="90" spans="1:5" ht="13.8" x14ac:dyDescent="0.25">
      <c r="E90" s="5" t="s">
        <v>257</v>
      </c>
    </row>
    <row r="91" spans="1:5" ht="13.8" x14ac:dyDescent="0.25">
      <c r="E91" s="5" t="s">
        <v>258</v>
      </c>
    </row>
    <row r="92" spans="1:5" ht="13.8" x14ac:dyDescent="0.25">
      <c r="E92" t="s">
        <v>259</v>
      </c>
    </row>
    <row r="93" spans="1:5" ht="13.8" x14ac:dyDescent="0.25">
      <c r="E93" t="s">
        <v>260</v>
      </c>
    </row>
    <row r="94" spans="1:5" ht="13.8" x14ac:dyDescent="0.25">
      <c r="E94" t="s">
        <v>75</v>
      </c>
    </row>
    <row r="95" spans="1:5" ht="13.8" x14ac:dyDescent="0.25">
      <c r="E95" t="s">
        <v>245</v>
      </c>
    </row>
    <row r="97" spans="5:5" ht="13.8" x14ac:dyDescent="0.25">
      <c r="E97" t="s">
        <v>259</v>
      </c>
    </row>
    <row r="98" spans="5:5" ht="13.8" x14ac:dyDescent="0.25">
      <c r="E98" t="s">
        <v>260</v>
      </c>
    </row>
    <row r="100" spans="5:5" ht="13.8" x14ac:dyDescent="0.25">
      <c r="E100" t="s">
        <v>75</v>
      </c>
    </row>
    <row r="101" spans="5:5" ht="13.8" x14ac:dyDescent="0.25">
      <c r="E101" t="s">
        <v>245</v>
      </c>
    </row>
    <row r="102" spans="5:5" ht="13.8" x14ac:dyDescent="0.25">
      <c r="E102" t="s">
        <v>142</v>
      </c>
    </row>
    <row r="103" spans="5:5" ht="13.8" x14ac:dyDescent="0.25">
      <c r="E103" t="s">
        <v>143</v>
      </c>
    </row>
    <row r="104" spans="5:5" ht="13.8" x14ac:dyDescent="0.25">
      <c r="E104" t="s">
        <v>144</v>
      </c>
    </row>
    <row r="105" spans="5:5" ht="13.8" x14ac:dyDescent="0.25">
      <c r="E105" t="s">
        <v>145</v>
      </c>
    </row>
    <row r="107" spans="5:5" ht="13.8" x14ac:dyDescent="0.25">
      <c r="E107" t="s">
        <v>261</v>
      </c>
    </row>
    <row r="108" spans="5:5" x14ac:dyDescent="0.25">
      <c r="E108" s="4" t="s">
        <v>265</v>
      </c>
    </row>
    <row r="109" spans="5:5" x14ac:dyDescent="0.25">
      <c r="E109" t="s">
        <v>262</v>
      </c>
    </row>
    <row r="110" spans="5:5" x14ac:dyDescent="0.25">
      <c r="E110" t="s">
        <v>263</v>
      </c>
    </row>
    <row r="111" spans="5:5" ht="13.8" x14ac:dyDescent="0.25">
      <c r="E111" t="s">
        <v>149</v>
      </c>
    </row>
    <row r="112" spans="5:5" ht="13.8" x14ac:dyDescent="0.25">
      <c r="E112" t="s">
        <v>98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CA70-89B5-43AF-BFCD-1714DE5D4E94}">
  <dimension ref="A1:E112"/>
  <sheetViews>
    <sheetView workbookViewId="0">
      <selection activeCell="L4" sqref="L4"/>
    </sheetView>
  </sheetViews>
  <sheetFormatPr defaultRowHeight="13.2" x14ac:dyDescent="0.25"/>
  <sheetData>
    <row r="1" spans="1:5" x14ac:dyDescent="0.25">
      <c r="B1" s="4" t="s">
        <v>9</v>
      </c>
    </row>
    <row r="2" spans="1:5" ht="13.8" x14ac:dyDescent="0.25">
      <c r="A2" s="3">
        <v>42370</v>
      </c>
      <c r="B2">
        <v>1.3730868138309948</v>
      </c>
      <c r="C2">
        <v>1</v>
      </c>
      <c r="D2">
        <v>1.1509081140999999</v>
      </c>
      <c r="E2" t="s">
        <v>10</v>
      </c>
    </row>
    <row r="3" spans="1:5" ht="13.8" x14ac:dyDescent="0.25">
      <c r="A3" s="3">
        <v>42401</v>
      </c>
      <c r="B3">
        <v>1.0177997801654646</v>
      </c>
      <c r="C3">
        <v>2</v>
      </c>
      <c r="D3">
        <v>1.1176199263</v>
      </c>
      <c r="E3" t="s">
        <v>11</v>
      </c>
    </row>
    <row r="4" spans="1:5" ht="13.8" x14ac:dyDescent="0.25">
      <c r="A4" s="3">
        <v>42430</v>
      </c>
      <c r="B4">
        <v>0.85253622114273109</v>
      </c>
      <c r="C4">
        <v>3</v>
      </c>
      <c r="D4">
        <v>1.0843317386</v>
      </c>
      <c r="E4" t="s">
        <v>12</v>
      </c>
    </row>
    <row r="5" spans="1:5" ht="13.8" x14ac:dyDescent="0.25">
      <c r="A5" s="3">
        <v>42461</v>
      </c>
      <c r="B5">
        <v>1.125110418894419</v>
      </c>
      <c r="C5">
        <v>4</v>
      </c>
      <c r="D5">
        <v>1.0510435509</v>
      </c>
      <c r="E5" t="s">
        <v>13</v>
      </c>
    </row>
    <row r="6" spans="1:5" ht="13.8" x14ac:dyDescent="0.25">
      <c r="A6" s="3">
        <v>42491</v>
      </c>
      <c r="B6">
        <v>1.0193225541935647</v>
      </c>
      <c r="C6">
        <v>5</v>
      </c>
      <c r="D6">
        <v>1.0177553631</v>
      </c>
      <c r="E6" t="s">
        <v>14</v>
      </c>
    </row>
    <row r="7" spans="1:5" x14ac:dyDescent="0.25">
      <c r="A7" s="3">
        <v>42522</v>
      </c>
      <c r="B7">
        <v>0.9973264945230832</v>
      </c>
      <c r="C7">
        <v>6</v>
      </c>
      <c r="D7">
        <v>0.98446717539999995</v>
      </c>
      <c r="E7" t="s">
        <v>15</v>
      </c>
    </row>
    <row r="8" spans="1:5" ht="13.8" x14ac:dyDescent="0.25">
      <c r="A8" s="3">
        <v>42552</v>
      </c>
      <c r="B8">
        <v>0.82713887049870927</v>
      </c>
      <c r="C8">
        <v>7</v>
      </c>
      <c r="D8">
        <v>0.95117898769999998</v>
      </c>
      <c r="E8" t="s">
        <v>16</v>
      </c>
    </row>
    <row r="9" spans="1:5" ht="13.8" x14ac:dyDescent="0.25">
      <c r="A9" s="3">
        <v>42583</v>
      </c>
      <c r="B9">
        <v>1.0628745027610345</v>
      </c>
      <c r="C9">
        <v>8</v>
      </c>
      <c r="D9">
        <v>0.9178907999</v>
      </c>
      <c r="E9" t="s">
        <v>17</v>
      </c>
    </row>
    <row r="10" spans="1:5" ht="13.8" x14ac:dyDescent="0.25">
      <c r="A10" s="3">
        <v>42614</v>
      </c>
      <c r="B10">
        <v>1.4637836474815626</v>
      </c>
      <c r="C10">
        <v>9</v>
      </c>
      <c r="D10">
        <v>1.5674811744999999</v>
      </c>
      <c r="E10" t="s">
        <v>18</v>
      </c>
    </row>
    <row r="11" spans="1:5" ht="13.8" x14ac:dyDescent="0.25">
      <c r="A11" s="3">
        <v>42644</v>
      </c>
      <c r="B11">
        <v>1.6359875209176076</v>
      </c>
      <c r="C11">
        <v>10</v>
      </c>
      <c r="D11">
        <v>1.7155305944999999</v>
      </c>
      <c r="E11" t="s">
        <v>19</v>
      </c>
    </row>
    <row r="12" spans="1:5" x14ac:dyDescent="0.25">
      <c r="A12" s="3">
        <v>42675</v>
      </c>
      <c r="B12">
        <v>1.6925371625037904</v>
      </c>
      <c r="C12">
        <v>11</v>
      </c>
      <c r="D12">
        <v>1.8635800144000001</v>
      </c>
      <c r="E12" t="s">
        <v>20</v>
      </c>
    </row>
    <row r="13" spans="1:5" ht="13.8" x14ac:dyDescent="0.25">
      <c r="A13" s="3">
        <v>42705</v>
      </c>
      <c r="B13">
        <v>2.0746221329669092</v>
      </c>
      <c r="C13">
        <v>12</v>
      </c>
      <c r="D13">
        <v>2.0116294344000001</v>
      </c>
      <c r="E13" t="s">
        <v>21</v>
      </c>
    </row>
    <row r="14" spans="1:5" ht="13.8" x14ac:dyDescent="0.25">
      <c r="A14" s="3">
        <v>42736</v>
      </c>
      <c r="B14">
        <v>2.5000422090529986</v>
      </c>
      <c r="C14">
        <v>13</v>
      </c>
      <c r="D14">
        <v>2.1596788544000001</v>
      </c>
      <c r="E14" t="s">
        <v>22</v>
      </c>
    </row>
    <row r="15" spans="1:5" ht="13.8" x14ac:dyDescent="0.25">
      <c r="A15" s="3">
        <v>42767</v>
      </c>
      <c r="B15">
        <v>2.7379581714893106</v>
      </c>
      <c r="C15">
        <v>14</v>
      </c>
      <c r="D15">
        <v>2.3077282743</v>
      </c>
      <c r="E15" t="s">
        <v>23</v>
      </c>
    </row>
    <row r="16" spans="1:5" ht="13.8" x14ac:dyDescent="0.25">
      <c r="A16" s="3">
        <v>42795</v>
      </c>
      <c r="B16">
        <v>2.3806124334402696</v>
      </c>
      <c r="C16">
        <v>15</v>
      </c>
      <c r="D16">
        <v>2.4557776943</v>
      </c>
      <c r="E16" t="s">
        <v>24</v>
      </c>
    </row>
    <row r="17" spans="1:5" x14ac:dyDescent="0.25">
      <c r="A17" s="3">
        <v>42826</v>
      </c>
      <c r="B17">
        <v>2.1996898784172956</v>
      </c>
      <c r="C17">
        <v>16</v>
      </c>
      <c r="D17">
        <v>2.6038271142</v>
      </c>
      <c r="E17" t="s">
        <v>25</v>
      </c>
    </row>
    <row r="18" spans="1:5" ht="13.8" x14ac:dyDescent="0.25">
      <c r="A18" s="3">
        <v>42856</v>
      </c>
      <c r="B18">
        <v>1.8748777208413598</v>
      </c>
      <c r="C18">
        <v>17</v>
      </c>
      <c r="D18">
        <v>1.7318700161</v>
      </c>
      <c r="E18" t="s">
        <v>26</v>
      </c>
    </row>
    <row r="19" spans="1:5" ht="13.8" x14ac:dyDescent="0.25">
      <c r="A19" s="3">
        <v>42887</v>
      </c>
      <c r="B19">
        <v>1.6334879552564587</v>
      </c>
      <c r="C19">
        <v>18</v>
      </c>
      <c r="D19">
        <v>1.7999455945</v>
      </c>
      <c r="E19" t="s">
        <v>27</v>
      </c>
    </row>
    <row r="20" spans="1:5" ht="13.8" x14ac:dyDescent="0.25">
      <c r="A20" s="3">
        <v>42917</v>
      </c>
      <c r="B20">
        <v>1.7279784563724985</v>
      </c>
      <c r="C20">
        <v>19</v>
      </c>
      <c r="D20">
        <v>1.868021173</v>
      </c>
      <c r="E20" t="s">
        <v>28</v>
      </c>
    </row>
    <row r="21" spans="1:5" ht="13.8" x14ac:dyDescent="0.25">
      <c r="A21" s="3">
        <v>42948</v>
      </c>
      <c r="B21">
        <v>1.9389742120581843</v>
      </c>
      <c r="C21">
        <v>20</v>
      </c>
      <c r="D21">
        <v>1.9360967514</v>
      </c>
      <c r="E21" t="s">
        <v>29</v>
      </c>
    </row>
    <row r="22" spans="1:5" x14ac:dyDescent="0.25">
      <c r="A22" s="3">
        <v>42979</v>
      </c>
      <c r="B22">
        <v>2.2329638650032271</v>
      </c>
      <c r="C22">
        <v>21</v>
      </c>
      <c r="D22">
        <v>2.0041723297999998</v>
      </c>
      <c r="E22" t="s">
        <v>30</v>
      </c>
    </row>
    <row r="23" spans="1:5" ht="13.8" x14ac:dyDescent="0.25">
      <c r="A23" s="3">
        <v>43009</v>
      </c>
      <c r="B23">
        <v>2.0411287019761786</v>
      </c>
      <c r="C23">
        <v>22</v>
      </c>
      <c r="D23">
        <v>2.0722479083000001</v>
      </c>
      <c r="E23" t="s">
        <v>31</v>
      </c>
    </row>
    <row r="24" spans="1:5" ht="13.8" x14ac:dyDescent="0.25">
      <c r="A24" s="3">
        <v>43040</v>
      </c>
      <c r="B24">
        <v>2.2025829386831748</v>
      </c>
      <c r="C24">
        <v>23</v>
      </c>
      <c r="D24">
        <v>2.1403234866999998</v>
      </c>
      <c r="E24" t="s">
        <v>32</v>
      </c>
    </row>
    <row r="25" spans="1:5" ht="13.8" x14ac:dyDescent="0.25">
      <c r="A25" s="3">
        <v>43070</v>
      </c>
      <c r="B25">
        <v>2.1090824745684138</v>
      </c>
      <c r="C25">
        <v>24</v>
      </c>
      <c r="D25">
        <v>2.2083990652000001</v>
      </c>
      <c r="E25" t="s">
        <v>33</v>
      </c>
    </row>
    <row r="26" spans="1:5" ht="13.8" x14ac:dyDescent="0.25">
      <c r="A26" s="3">
        <v>43101</v>
      </c>
      <c r="B26">
        <v>2.0705076202751584</v>
      </c>
      <c r="C26">
        <v>25</v>
      </c>
      <c r="D26">
        <v>2.1381231918000001</v>
      </c>
      <c r="E26" t="s">
        <v>34</v>
      </c>
    </row>
    <row r="27" spans="1:5" x14ac:dyDescent="0.25">
      <c r="A27" s="3">
        <v>43132</v>
      </c>
      <c r="B27">
        <v>2.2117954212386568</v>
      </c>
      <c r="C27">
        <v>26</v>
      </c>
      <c r="D27">
        <v>2.2567313202000001</v>
      </c>
      <c r="E27" t="s">
        <v>35</v>
      </c>
    </row>
    <row r="28" spans="1:5" ht="13.8" x14ac:dyDescent="0.25">
      <c r="A28" s="3">
        <v>43160</v>
      </c>
      <c r="B28">
        <v>2.3597114039729181</v>
      </c>
      <c r="C28">
        <v>27</v>
      </c>
      <c r="D28">
        <v>2.3753394486000001</v>
      </c>
      <c r="E28" t="s">
        <v>36</v>
      </c>
    </row>
    <row r="29" spans="1:5" ht="13.8" x14ac:dyDescent="0.25">
      <c r="A29" s="3">
        <v>43191</v>
      </c>
      <c r="B29">
        <v>2.462743943334802</v>
      </c>
      <c r="C29">
        <v>28</v>
      </c>
      <c r="D29">
        <v>2.4939475769000001</v>
      </c>
      <c r="E29" t="s">
        <v>37</v>
      </c>
    </row>
    <row r="30" spans="1:5" ht="13.8" x14ac:dyDescent="0.25">
      <c r="A30" s="3">
        <v>43221</v>
      </c>
      <c r="B30">
        <v>2.8010117148075615</v>
      </c>
      <c r="C30">
        <v>29</v>
      </c>
      <c r="D30">
        <v>2.6125557053000001</v>
      </c>
      <c r="E30" t="s">
        <v>38</v>
      </c>
    </row>
    <row r="31" spans="1:5" ht="13.8" x14ac:dyDescent="0.25">
      <c r="A31" s="3">
        <v>43252</v>
      </c>
      <c r="B31">
        <v>2.8715478353166874</v>
      </c>
      <c r="C31">
        <v>30</v>
      </c>
      <c r="D31">
        <v>2.7311638337000002</v>
      </c>
      <c r="E31" t="s">
        <v>39</v>
      </c>
    </row>
    <row r="32" spans="1:5" x14ac:dyDescent="0.25">
      <c r="A32" s="3">
        <v>43282</v>
      </c>
      <c r="B32">
        <v>2.9495150866471116</v>
      </c>
      <c r="C32">
        <v>31</v>
      </c>
      <c r="D32">
        <v>2.8497719620000002</v>
      </c>
      <c r="E32" t="s">
        <v>40</v>
      </c>
    </row>
    <row r="33" spans="1:5" ht="13.8" x14ac:dyDescent="0.25">
      <c r="A33" s="3">
        <v>43313</v>
      </c>
      <c r="B33">
        <v>2.6991801041874481</v>
      </c>
      <c r="C33">
        <v>32</v>
      </c>
      <c r="D33">
        <v>2.9683800904000002</v>
      </c>
      <c r="E33" t="s">
        <v>41</v>
      </c>
    </row>
    <row r="34" spans="1:5" ht="13.8" x14ac:dyDescent="0.25">
      <c r="A34" s="3">
        <v>43344</v>
      </c>
      <c r="B34">
        <v>2.27697219419899</v>
      </c>
      <c r="C34">
        <v>33</v>
      </c>
      <c r="D34">
        <v>2.2933911937000002</v>
      </c>
      <c r="E34" t="s">
        <v>42</v>
      </c>
    </row>
    <row r="35" spans="1:5" ht="13.8" x14ac:dyDescent="0.25">
      <c r="A35" s="3">
        <v>43374</v>
      </c>
      <c r="B35">
        <v>2.5224699286070384</v>
      </c>
      <c r="C35">
        <v>34</v>
      </c>
      <c r="D35">
        <v>2.2030128143000001</v>
      </c>
      <c r="E35" t="s">
        <v>266</v>
      </c>
    </row>
    <row r="36" spans="1:5" ht="13.8" x14ac:dyDescent="0.25">
      <c r="A36" s="3">
        <v>43405</v>
      </c>
      <c r="B36">
        <v>2.1766010321523983</v>
      </c>
      <c r="C36">
        <v>35</v>
      </c>
      <c r="D36">
        <v>2.1126344347999999</v>
      </c>
      <c r="E36" s="4" t="s">
        <v>288</v>
      </c>
    </row>
    <row r="37" spans="1:5" x14ac:dyDescent="0.25">
      <c r="A37" s="3">
        <v>43435</v>
      </c>
      <c r="B37">
        <v>1.9101588486313719</v>
      </c>
      <c r="C37">
        <v>36</v>
      </c>
      <c r="D37">
        <v>2.0222560554000002</v>
      </c>
      <c r="E37" t="s">
        <v>267</v>
      </c>
    </row>
    <row r="38" spans="1:5" ht="13.8" x14ac:dyDescent="0.25">
      <c r="A38" s="3">
        <v>43466</v>
      </c>
      <c r="B38">
        <v>1.5512351381991145</v>
      </c>
      <c r="C38">
        <v>37</v>
      </c>
      <c r="D38">
        <v>1.9318776759</v>
      </c>
      <c r="E38" t="s">
        <v>46</v>
      </c>
    </row>
    <row r="39" spans="1:5" ht="13.8" x14ac:dyDescent="0.25">
      <c r="A39" s="3">
        <v>43497</v>
      </c>
      <c r="B39">
        <v>1.5201352659333054</v>
      </c>
      <c r="C39">
        <v>38</v>
      </c>
      <c r="D39">
        <v>1.8414992964000001</v>
      </c>
      <c r="E39" t="s">
        <v>268</v>
      </c>
    </row>
    <row r="40" spans="1:5" x14ac:dyDescent="0.25">
      <c r="A40" s="3">
        <v>43525</v>
      </c>
      <c r="B40">
        <v>1.8625227405691738</v>
      </c>
      <c r="C40">
        <v>39</v>
      </c>
      <c r="D40">
        <v>1.7511209169999999</v>
      </c>
    </row>
    <row r="41" spans="1:5" ht="13.8" x14ac:dyDescent="0.25">
      <c r="A41" s="3">
        <v>43556</v>
      </c>
      <c r="B41">
        <v>1.9964397755302459</v>
      </c>
      <c r="C41">
        <v>40</v>
      </c>
      <c r="D41">
        <v>1.6607425375</v>
      </c>
      <c r="E41" t="s">
        <v>52</v>
      </c>
    </row>
    <row r="42" spans="1:5" ht="13.8" x14ac:dyDescent="0.25">
      <c r="A42" s="3">
        <v>43586</v>
      </c>
      <c r="B42">
        <v>1.7902284687663923</v>
      </c>
      <c r="C42">
        <v>41</v>
      </c>
      <c r="D42">
        <v>1.5789347337999999</v>
      </c>
      <c r="E42" t="s">
        <v>53</v>
      </c>
    </row>
    <row r="43" spans="1:5" ht="13.8" x14ac:dyDescent="0.25">
      <c r="A43" s="3">
        <v>43617</v>
      </c>
      <c r="B43">
        <v>1.6484846560762445</v>
      </c>
      <c r="C43">
        <v>42</v>
      </c>
      <c r="D43">
        <v>1.6643527600000001</v>
      </c>
      <c r="E43" t="s">
        <v>54</v>
      </c>
    </row>
    <row r="44" spans="1:5" ht="13.8" x14ac:dyDescent="0.25">
      <c r="A44" s="3">
        <v>43647</v>
      </c>
      <c r="B44">
        <v>1.811464806393509</v>
      </c>
      <c r="C44">
        <v>43</v>
      </c>
      <c r="D44">
        <v>1.7497707862</v>
      </c>
      <c r="E44" t="s">
        <v>55</v>
      </c>
    </row>
    <row r="45" spans="1:5" ht="13.8" x14ac:dyDescent="0.25">
      <c r="A45" s="3">
        <v>43678</v>
      </c>
      <c r="B45">
        <v>1.7497798894291428</v>
      </c>
      <c r="C45">
        <v>44</v>
      </c>
      <c r="D45">
        <v>1.8351888125</v>
      </c>
      <c r="E45" t="s">
        <v>56</v>
      </c>
    </row>
    <row r="46" spans="1:5" ht="13.8" x14ac:dyDescent="0.25">
      <c r="A46" s="3">
        <v>43709</v>
      </c>
      <c r="B46">
        <v>1.7113045131695268</v>
      </c>
      <c r="C46">
        <v>45</v>
      </c>
      <c r="D46">
        <v>1.9206068386999999</v>
      </c>
      <c r="E46" t="s">
        <v>57</v>
      </c>
    </row>
    <row r="47" spans="1:5" ht="13.8" x14ac:dyDescent="0.25">
      <c r="A47" s="3">
        <v>43739</v>
      </c>
      <c r="B47">
        <v>1.7640429444213823</v>
      </c>
      <c r="C47">
        <v>46</v>
      </c>
      <c r="D47">
        <v>2.0060248649000001</v>
      </c>
      <c r="E47" t="s">
        <v>269</v>
      </c>
    </row>
    <row r="48" spans="1:5" x14ac:dyDescent="0.25">
      <c r="A48" s="3">
        <v>43770</v>
      </c>
      <c r="B48">
        <v>2.0512779818916256</v>
      </c>
      <c r="C48">
        <v>47</v>
      </c>
      <c r="D48">
        <v>2.0914428910999998</v>
      </c>
    </row>
    <row r="49" spans="1:5" ht="13.8" x14ac:dyDescent="0.25">
      <c r="A49" s="3">
        <v>43800</v>
      </c>
      <c r="B49">
        <v>2.2851297401217137</v>
      </c>
      <c r="C49">
        <v>48</v>
      </c>
      <c r="D49">
        <v>2.1768609174</v>
      </c>
      <c r="E49" t="s">
        <v>270</v>
      </c>
    </row>
    <row r="50" spans="1:5" x14ac:dyDescent="0.25">
      <c r="A50" s="3">
        <v>43831</v>
      </c>
      <c r="B50">
        <v>2.4865719552504508</v>
      </c>
      <c r="C50">
        <v>49</v>
      </c>
      <c r="D50">
        <v>2.2622789436000001</v>
      </c>
    </row>
    <row r="51" spans="1:5" ht="13.8" x14ac:dyDescent="0.25">
      <c r="A51" s="3">
        <v>43862</v>
      </c>
      <c r="B51">
        <v>2.3348735639459388</v>
      </c>
      <c r="C51">
        <v>50</v>
      </c>
      <c r="D51">
        <v>2.3476969697999999</v>
      </c>
      <c r="E51" t="s">
        <v>61</v>
      </c>
    </row>
    <row r="52" spans="1:5" ht="13.8" x14ac:dyDescent="0.25">
      <c r="A52" s="3">
        <v>43891</v>
      </c>
      <c r="B52">
        <v>1.539326991919816</v>
      </c>
      <c r="C52">
        <v>51</v>
      </c>
      <c r="D52">
        <v>-0.65782148129999996</v>
      </c>
      <c r="E52" t="s">
        <v>62</v>
      </c>
    </row>
    <row r="53" spans="1:5" ht="13.8" x14ac:dyDescent="0.25">
      <c r="A53" s="3">
        <v>43922</v>
      </c>
      <c r="B53">
        <v>0.32909668633681666</v>
      </c>
      <c r="C53">
        <v>52</v>
      </c>
      <c r="D53">
        <v>-0.30219063819999997</v>
      </c>
      <c r="E53" t="s">
        <v>63</v>
      </c>
    </row>
    <row r="54" spans="1:5" ht="13.8" x14ac:dyDescent="0.25">
      <c r="A54" s="3">
        <v>43952</v>
      </c>
      <c r="B54">
        <v>0.1179263702107137</v>
      </c>
      <c r="C54">
        <v>53</v>
      </c>
      <c r="D54">
        <v>5.3440204900000003E-2</v>
      </c>
      <c r="E54" t="s">
        <v>17</v>
      </c>
    </row>
    <row r="55" spans="1:5" x14ac:dyDescent="0.25">
      <c r="A55" s="3">
        <v>43983</v>
      </c>
      <c r="B55">
        <v>0.64573304755548788</v>
      </c>
      <c r="C55">
        <v>54</v>
      </c>
      <c r="D55">
        <v>0.40907104799999999</v>
      </c>
    </row>
    <row r="56" spans="1:5" ht="13.8" x14ac:dyDescent="0.25">
      <c r="A56" s="3">
        <v>44013</v>
      </c>
      <c r="B56">
        <v>0.98608182530370636</v>
      </c>
      <c r="C56">
        <v>55</v>
      </c>
      <c r="D56">
        <v>0.76470189109999998</v>
      </c>
      <c r="E56" t="s">
        <v>64</v>
      </c>
    </row>
    <row r="57" spans="1:5" ht="13.8" x14ac:dyDescent="0.25">
      <c r="A57" s="3">
        <v>44044</v>
      </c>
      <c r="B57">
        <v>1.3096453823307064</v>
      </c>
      <c r="C57">
        <v>56</v>
      </c>
      <c r="D57">
        <v>1.1203327342</v>
      </c>
      <c r="E57" t="s">
        <v>65</v>
      </c>
    </row>
    <row r="58" spans="1:5" ht="13.8" x14ac:dyDescent="0.25">
      <c r="A58" s="3">
        <v>44075</v>
      </c>
      <c r="B58">
        <v>1.3713248610564608</v>
      </c>
      <c r="C58">
        <v>57</v>
      </c>
      <c r="D58">
        <v>1.4759635772999999</v>
      </c>
      <c r="E58" t="s">
        <v>22</v>
      </c>
    </row>
    <row r="59" spans="1:5" x14ac:dyDescent="0.25">
      <c r="A59" s="3">
        <v>44105</v>
      </c>
      <c r="B59">
        <v>1.1820661677274849</v>
      </c>
      <c r="C59">
        <v>58</v>
      </c>
      <c r="D59">
        <v>1.8315944204000001</v>
      </c>
    </row>
    <row r="60" spans="1:5" ht="13.8" x14ac:dyDescent="0.25">
      <c r="A60" s="3">
        <v>44136</v>
      </c>
      <c r="B60">
        <v>1.1745357842679691</v>
      </c>
      <c r="C60">
        <v>59</v>
      </c>
      <c r="D60">
        <v>2.1872252634999998</v>
      </c>
      <c r="E60" t="s">
        <v>66</v>
      </c>
    </row>
    <row r="61" spans="1:5" ht="13.8" x14ac:dyDescent="0.25">
      <c r="A61" s="3">
        <v>44166</v>
      </c>
      <c r="B61">
        <v>1.3620054947193101</v>
      </c>
      <c r="C61">
        <v>60</v>
      </c>
      <c r="D61">
        <v>2.5428561065999999</v>
      </c>
      <c r="E61" t="s">
        <v>67</v>
      </c>
    </row>
    <row r="62" spans="1:5" ht="13.8" x14ac:dyDescent="0.25">
      <c r="A62" s="3">
        <v>44197</v>
      </c>
      <c r="B62">
        <v>1.399769741560094</v>
      </c>
      <c r="C62">
        <v>61</v>
      </c>
      <c r="D62">
        <v>2.8984869497000001</v>
      </c>
      <c r="E62" t="s">
        <v>27</v>
      </c>
    </row>
    <row r="63" spans="1:5" x14ac:dyDescent="0.25">
      <c r="A63" s="3">
        <v>44228</v>
      </c>
      <c r="B63">
        <v>1.6762152173745015</v>
      </c>
      <c r="C63">
        <v>62</v>
      </c>
      <c r="D63">
        <v>3.2541177927999998</v>
      </c>
    </row>
    <row r="64" spans="1:5" ht="13.8" x14ac:dyDescent="0.25">
      <c r="A64" s="3">
        <v>44256</v>
      </c>
      <c r="B64">
        <v>2.6197625089591847</v>
      </c>
      <c r="C64">
        <v>63</v>
      </c>
      <c r="D64">
        <v>3.6097486358999999</v>
      </c>
      <c r="E64" t="s">
        <v>68</v>
      </c>
    </row>
    <row r="65" spans="1:5" ht="13.8" x14ac:dyDescent="0.25">
      <c r="A65" s="3">
        <v>44287</v>
      </c>
      <c r="B65">
        <v>4.159694838702114</v>
      </c>
      <c r="C65">
        <v>64</v>
      </c>
      <c r="D65">
        <v>3.9653794790000001</v>
      </c>
      <c r="E65" t="s">
        <v>69</v>
      </c>
    </row>
    <row r="66" spans="1:5" ht="13.8" x14ac:dyDescent="0.25">
      <c r="A66" s="3">
        <v>44317</v>
      </c>
      <c r="B66">
        <v>4.9927065375944784</v>
      </c>
      <c r="C66">
        <v>65</v>
      </c>
      <c r="D66">
        <v>4.3210103221000002</v>
      </c>
      <c r="E66" t="s">
        <v>32</v>
      </c>
    </row>
    <row r="67" spans="1:5" x14ac:dyDescent="0.25">
      <c r="A67" s="3">
        <v>44348</v>
      </c>
      <c r="B67">
        <v>5.3914514133213345</v>
      </c>
      <c r="C67">
        <v>66</v>
      </c>
      <c r="D67">
        <v>4.6766411652000004</v>
      </c>
    </row>
    <row r="68" spans="1:5" ht="13.8" x14ac:dyDescent="0.25">
      <c r="A68" s="3">
        <v>44378</v>
      </c>
      <c r="B68">
        <v>5.3654752393854084</v>
      </c>
      <c r="C68">
        <v>67</v>
      </c>
      <c r="D68">
        <v>5.0322720082999997</v>
      </c>
      <c r="E68" t="s">
        <v>70</v>
      </c>
    </row>
    <row r="69" spans="1:5" ht="13.8" x14ac:dyDescent="0.25">
      <c r="A69" s="3">
        <v>44409</v>
      </c>
      <c r="B69">
        <v>5.2512715548749993</v>
      </c>
      <c r="C69">
        <v>68</v>
      </c>
      <c r="D69">
        <v>5.3879028513999998</v>
      </c>
      <c r="E69" t="s">
        <v>71</v>
      </c>
    </row>
    <row r="70" spans="1:5" ht="13.8" x14ac:dyDescent="0.25">
      <c r="A70" s="3">
        <v>44440</v>
      </c>
      <c r="B70">
        <v>5.3903488550791572</v>
      </c>
      <c r="C70">
        <v>69</v>
      </c>
      <c r="D70">
        <v>5.7435336945</v>
      </c>
      <c r="E70" t="s">
        <v>37</v>
      </c>
    </row>
    <row r="71" spans="1:5" x14ac:dyDescent="0.25">
      <c r="A71" s="3">
        <v>44470</v>
      </c>
      <c r="B71">
        <v>6.221868903328887</v>
      </c>
      <c r="C71">
        <v>70</v>
      </c>
      <c r="D71">
        <v>6.0991645376000001</v>
      </c>
    </row>
    <row r="72" spans="1:5" ht="13.8" x14ac:dyDescent="0.25">
      <c r="A72" s="3">
        <v>44501</v>
      </c>
      <c r="B72">
        <v>6.8090028398064764</v>
      </c>
      <c r="C72">
        <v>71</v>
      </c>
      <c r="D72">
        <v>6.4547953807000003</v>
      </c>
      <c r="E72" t="s">
        <v>72</v>
      </c>
    </row>
    <row r="73" spans="1:5" ht="13.8" x14ac:dyDescent="0.25">
      <c r="A73" s="3">
        <v>44531</v>
      </c>
      <c r="B73">
        <v>7.0364028655451341</v>
      </c>
      <c r="C73">
        <v>72</v>
      </c>
      <c r="D73">
        <v>6.8104262238000004</v>
      </c>
      <c r="E73" t="s">
        <v>73</v>
      </c>
    </row>
    <row r="74" spans="1:5" ht="13.8" x14ac:dyDescent="0.25">
      <c r="A74" s="3">
        <v>44562</v>
      </c>
      <c r="B74">
        <v>7.4798724682891145</v>
      </c>
      <c r="C74">
        <v>73</v>
      </c>
      <c r="D74">
        <v>7.1660570668999997</v>
      </c>
      <c r="E74" t="s">
        <v>42</v>
      </c>
    </row>
    <row r="75" spans="1:5" x14ac:dyDescent="0.25">
      <c r="A75" s="3">
        <v>44593</v>
      </c>
      <c r="B75">
        <v>7.8710638977392833</v>
      </c>
      <c r="C75">
        <v>74</v>
      </c>
      <c r="D75">
        <v>7.5216879099999998</v>
      </c>
    </row>
    <row r="76" spans="1:5" ht="13.8" x14ac:dyDescent="0.25">
      <c r="A76" s="3">
        <v>44621</v>
      </c>
      <c r="B76">
        <v>8.542455554842439</v>
      </c>
      <c r="C76">
        <v>75</v>
      </c>
      <c r="D76">
        <v>7.8773187531</v>
      </c>
      <c r="E76" t="s">
        <v>271</v>
      </c>
    </row>
    <row r="77" spans="1:5" ht="13.8" x14ac:dyDescent="0.25">
      <c r="A77" s="3">
        <v>44652</v>
      </c>
      <c r="B77">
        <v>8.2586293408823721</v>
      </c>
      <c r="C77">
        <v>76</v>
      </c>
      <c r="D77">
        <v>8.2329495961999992</v>
      </c>
      <c r="E77" t="s">
        <v>75</v>
      </c>
    </row>
    <row r="78" spans="1:5" ht="13.8" x14ac:dyDescent="0.25">
      <c r="A78" s="3">
        <v>44682</v>
      </c>
      <c r="B78">
        <v>8.5815115436765161</v>
      </c>
      <c r="C78">
        <v>77</v>
      </c>
      <c r="D78">
        <v>8.5885804392999994</v>
      </c>
      <c r="E78" t="s">
        <v>268</v>
      </c>
    </row>
    <row r="79" spans="1:5" x14ac:dyDescent="0.25">
      <c r="A79" s="3">
        <v>44713</v>
      </c>
      <c r="B79">
        <v>9.0597579647841524</v>
      </c>
    </row>
    <row r="80" spans="1:5" x14ac:dyDescent="0.25">
      <c r="A80" s="3">
        <v>44743</v>
      </c>
      <c r="B80">
        <v>8.5248147456255161</v>
      </c>
    </row>
    <row r="81" spans="1:5" x14ac:dyDescent="0.25">
      <c r="A81" s="3">
        <v>44774</v>
      </c>
      <c r="B81">
        <v>8.2626925031162344</v>
      </c>
    </row>
    <row r="82" spans="1:5" ht="13.8" x14ac:dyDescent="0.25">
      <c r="A82" s="3">
        <v>44805</v>
      </c>
      <c r="B82">
        <v>8.2016696438336165</v>
      </c>
      <c r="E82" s="5" t="s">
        <v>272</v>
      </c>
    </row>
    <row r="83" spans="1:5" ht="13.8" x14ac:dyDescent="0.25">
      <c r="A83" s="3">
        <v>44835</v>
      </c>
      <c r="B83">
        <v>7.7454273308049135</v>
      </c>
      <c r="E83" s="5" t="s">
        <v>273</v>
      </c>
    </row>
    <row r="84" spans="1:5" ht="13.8" x14ac:dyDescent="0.25">
      <c r="A84" s="3">
        <v>44866</v>
      </c>
      <c r="B84">
        <v>7.110322794191732</v>
      </c>
      <c r="E84" s="5" t="s">
        <v>274</v>
      </c>
    </row>
    <row r="85" spans="1:5" ht="13.8" x14ac:dyDescent="0.25">
      <c r="A85" s="3">
        <v>44896</v>
      </c>
      <c r="B85">
        <v>6.4544013314108231</v>
      </c>
      <c r="E85" s="5" t="s">
        <v>275</v>
      </c>
    </row>
    <row r="86" spans="1:5" ht="13.8" x14ac:dyDescent="0.25">
      <c r="A86" s="3">
        <v>44927</v>
      </c>
      <c r="B86">
        <v>6.4101469688562576</v>
      </c>
      <c r="E86" s="5" t="s">
        <v>276</v>
      </c>
    </row>
    <row r="87" spans="1:5" ht="13.8" x14ac:dyDescent="0.25">
      <c r="E87" s="5" t="s">
        <v>277</v>
      </c>
    </row>
    <row r="88" spans="1:5" ht="13.8" x14ac:dyDescent="0.25">
      <c r="E88" s="5" t="s">
        <v>278</v>
      </c>
    </row>
    <row r="89" spans="1:5" ht="13.8" x14ac:dyDescent="0.25">
      <c r="E89" s="5" t="s">
        <v>279</v>
      </c>
    </row>
    <row r="90" spans="1:5" ht="13.8" x14ac:dyDescent="0.25">
      <c r="E90" s="5" t="s">
        <v>280</v>
      </c>
    </row>
    <row r="91" spans="1:5" ht="13.8" x14ac:dyDescent="0.25">
      <c r="E91" s="5" t="s">
        <v>281</v>
      </c>
    </row>
    <row r="92" spans="1:5" ht="13.8" x14ac:dyDescent="0.25">
      <c r="E92" t="s">
        <v>282</v>
      </c>
    </row>
    <row r="93" spans="1:5" ht="13.8" x14ac:dyDescent="0.25">
      <c r="E93" t="s">
        <v>283</v>
      </c>
    </row>
    <row r="94" spans="1:5" ht="13.8" x14ac:dyDescent="0.25">
      <c r="E94" t="s">
        <v>75</v>
      </c>
    </row>
    <row r="95" spans="1:5" ht="13.8" x14ac:dyDescent="0.25">
      <c r="E95" t="s">
        <v>268</v>
      </c>
    </row>
    <row r="97" spans="5:5" ht="13.8" x14ac:dyDescent="0.25">
      <c r="E97" t="s">
        <v>282</v>
      </c>
    </row>
    <row r="98" spans="5:5" ht="13.8" x14ac:dyDescent="0.25">
      <c r="E98" t="s">
        <v>283</v>
      </c>
    </row>
    <row r="100" spans="5:5" ht="13.8" x14ac:dyDescent="0.25">
      <c r="E100" t="s">
        <v>75</v>
      </c>
    </row>
    <row r="101" spans="5:5" ht="13.8" x14ac:dyDescent="0.25">
      <c r="E101" t="s">
        <v>268</v>
      </c>
    </row>
    <row r="102" spans="5:5" ht="13.8" x14ac:dyDescent="0.25">
      <c r="E102" t="s">
        <v>142</v>
      </c>
    </row>
    <row r="103" spans="5:5" ht="13.8" x14ac:dyDescent="0.25">
      <c r="E103" t="s">
        <v>143</v>
      </c>
    </row>
    <row r="104" spans="5:5" ht="13.8" x14ac:dyDescent="0.25">
      <c r="E104" t="s">
        <v>144</v>
      </c>
    </row>
    <row r="105" spans="5:5" ht="13.8" x14ac:dyDescent="0.25">
      <c r="E105" t="s">
        <v>145</v>
      </c>
    </row>
    <row r="107" spans="5:5" ht="13.8" x14ac:dyDescent="0.25">
      <c r="E107" t="s">
        <v>284</v>
      </c>
    </row>
    <row r="108" spans="5:5" x14ac:dyDescent="0.25">
      <c r="E108" s="4" t="s">
        <v>287</v>
      </c>
    </row>
    <row r="109" spans="5:5" x14ac:dyDescent="0.25">
      <c r="E109" t="s">
        <v>285</v>
      </c>
    </row>
    <row r="110" spans="5:5" x14ac:dyDescent="0.25">
      <c r="E110" t="s">
        <v>286</v>
      </c>
    </row>
    <row r="111" spans="5:5" ht="13.8" x14ac:dyDescent="0.25">
      <c r="E111" t="s">
        <v>149</v>
      </c>
    </row>
    <row r="112" spans="5:5" ht="13.8" x14ac:dyDescent="0.25">
      <c r="E112" t="s">
        <v>98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FRED Graph</vt:lpstr>
      <vt:lpstr>202605</vt:lpstr>
      <vt:lpstr>202604</vt:lpstr>
      <vt:lpstr>202603</vt:lpstr>
      <vt:lpstr>202602</vt:lpstr>
      <vt:lpstr>202601</vt:lpstr>
      <vt:lpstr>202512</vt:lpstr>
      <vt:lpstr>202511</vt:lpstr>
      <vt:lpstr>202509</vt:lpstr>
      <vt:lpstr>202508</vt:lpstr>
      <vt:lpstr>202507</vt:lpstr>
      <vt:lpstr>202506</vt:lpstr>
      <vt:lpstr>202505</vt:lpstr>
      <vt:lpstr>202504</vt:lpstr>
      <vt:lpstr>202503</vt:lpstr>
      <vt:lpstr>202502</vt:lpstr>
      <vt:lpstr>202501</vt:lpstr>
      <vt:lpstr>202412</vt:lpstr>
      <vt:lpstr>202411</vt:lpstr>
      <vt:lpstr>202410</vt:lpstr>
      <vt:lpstr>202409</vt:lpstr>
      <vt:lpstr>202408</vt:lpstr>
      <vt:lpstr>202407</vt:lpstr>
      <vt:lpstr>202406</vt:lpstr>
      <vt:lpstr>202405</vt:lpstr>
      <vt:lpstr>202404</vt:lpstr>
      <vt:lpstr>202403</vt:lpstr>
      <vt:lpstr>202402</vt:lpstr>
      <vt:lpstr>202401</vt:lpstr>
      <vt:lpstr>202312</vt:lpstr>
      <vt:lpstr>202311</vt:lpstr>
      <vt:lpstr>202310</vt:lpstr>
      <vt:lpstr>202309</vt:lpstr>
      <vt:lpstr>202308</vt:lpstr>
      <vt:lpstr>202307</vt:lpstr>
      <vt:lpstr>202306</vt:lpstr>
      <vt:lpstr>202305</vt:lpstr>
      <vt:lpstr>202304</vt:lpstr>
      <vt:lpstr>202303</vt:lpstr>
      <vt:lpstr>202302</vt:lpstr>
      <vt:lpstr>202301</vt:lpstr>
      <vt:lpstr>202212</vt:lpstr>
      <vt:lpstr>202211</vt:lpstr>
      <vt:lpstr>202210</vt:lpstr>
      <vt:lpstr>202209</vt:lpstr>
      <vt:lpstr>202208</vt:lpstr>
      <vt:lpstr>202207</vt:lpstr>
      <vt:lpstr>202206</vt:lpstr>
      <vt:lpstr>202205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K</dc:creator>
  <cp:lastModifiedBy>MP K</cp:lastModifiedBy>
  <dcterms:created xsi:type="dcterms:W3CDTF">2026-06-15T16:10:55Z</dcterms:created>
  <dcterms:modified xsi:type="dcterms:W3CDTF">2026-06-15T16:10:56Z</dcterms:modified>
</cp:coreProperties>
</file>