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工作文档\老秦项目\荆州项目\PhoneInfoServerIIS\PhoneInfoServerIIS\Dev\"/>
    </mc:Choice>
  </mc:AlternateContent>
  <xr:revisionPtr revIDLastSave="0" documentId="13_ncr:1_{21C24619-26EE-49BC-B8E7-6B75BA57A908}" xr6:coauthVersionLast="40" xr6:coauthVersionMax="40" xr10:uidLastSave="{00000000-0000-0000-0000-000000000000}"/>
  <bookViews>
    <workbookView xWindow="0" yWindow="0" windowWidth="12915" windowHeight="9285" activeTab="2" xr2:uid="{00000000-000D-0000-FFFF-FFFF00000000}"/>
  </bookViews>
  <sheets>
    <sheet name="Version" sheetId="1" r:id="rId1"/>
    <sheet name="需求" sheetId="2" r:id="rId2"/>
    <sheet name="    Public Function Handle_" sheetId="3" r:id="rId3"/>
    <sheet name="公式" sheetId="4" r:id="rId4"/>
    <sheet name="Sheet1" sheetId="5" r:id="rId5"/>
    <sheet name="铁塔" sheetId="8" r:id="rId6"/>
    <sheet name="Sheet2" sheetId="9" r:id="rId7"/>
    <sheet name="Sheet3" sheetId="7" r:id="rId8"/>
  </sheets>
  <definedNames>
    <definedName name="_xlnm._FilterDatabase" localSheetId="2" hidden="1">'    Public Function Handle_'!$A$1:$F$23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8" l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F4" i="9" l="1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3" i="9"/>
  <c r="D1" i="9" l="1"/>
  <c r="C11" i="9"/>
  <c r="D11" i="9" s="1"/>
  <c r="D12" i="9" s="1"/>
  <c r="D13" i="9" s="1"/>
  <c r="D14" i="9" s="1"/>
  <c r="D15" i="9" s="1"/>
  <c r="D16" i="9" s="1"/>
  <c r="D17" i="9" s="1"/>
  <c r="D18" i="9" s="1"/>
  <c r="C12" i="9"/>
  <c r="C13" i="9"/>
  <c r="C14" i="9"/>
  <c r="C15" i="9"/>
  <c r="C16" i="9"/>
  <c r="C17" i="9"/>
  <c r="C18" i="9"/>
  <c r="C10" i="9"/>
  <c r="C9" i="9"/>
  <c r="C8" i="9"/>
  <c r="C7" i="9"/>
  <c r="C6" i="9"/>
  <c r="C5" i="9"/>
  <c r="C4" i="9"/>
  <c r="C3" i="9"/>
  <c r="C2" i="9"/>
  <c r="D2" i="9" s="1"/>
  <c r="D3" i="9" s="1"/>
  <c r="D4" i="9" l="1"/>
  <c r="D5" i="9" s="1"/>
  <c r="D6" i="9" s="1"/>
  <c r="D7" i="9" s="1"/>
  <c r="D8" i="9" s="1"/>
  <c r="D9" i="9" s="1"/>
  <c r="D10" i="9" s="1"/>
  <c r="G30" i="3"/>
  <c r="G29" i="3"/>
  <c r="D6" i="8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E7" i="8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5" i="8"/>
  <c r="E6" i="8" s="1"/>
  <c r="E4" i="8"/>
  <c r="E3" i="8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4" i="5"/>
  <c r="E3" i="5"/>
  <c r="G28" i="3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4" i="8"/>
  <c r="C3" i="8"/>
  <c r="D3" i="8" s="1"/>
  <c r="D4" i="8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3" i="7"/>
  <c r="D1" i="8" l="1"/>
  <c r="D5" i="8"/>
  <c r="D3" i="5"/>
  <c r="C4" i="5"/>
  <c r="D4" i="5" s="1"/>
  <c r="D5" i="5" s="1"/>
  <c r="D6" i="5" s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3" i="5"/>
  <c r="D7" i="5" l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1" i="5" s="1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G27" i="3" l="1"/>
  <c r="G14" i="3" l="1"/>
  <c r="G25" i="3" l="1"/>
  <c r="G24" i="3"/>
  <c r="G23" i="3"/>
  <c r="G22" i="3"/>
  <c r="G21" i="3"/>
  <c r="G20" i="3"/>
  <c r="G19" i="3"/>
  <c r="G18" i="3"/>
  <c r="G17" i="3"/>
  <c r="G16" i="3"/>
  <c r="G15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<sst xmlns="http://schemas.openxmlformats.org/spreadsheetml/2006/main" count="323" uniqueCount="186">
  <si>
    <t>项目</t>
  </si>
  <si>
    <t>备注</t>
  </si>
  <si>
    <t>修订日期</t>
  </si>
  <si>
    <t>版本</t>
  </si>
  <si>
    <t>修改前</t>
  </si>
  <si>
    <t>修改后</t>
  </si>
  <si>
    <t>作者</t>
  </si>
  <si>
    <t>ls</t>
  </si>
  <si>
    <t>序号</t>
  </si>
  <si>
    <t>day</t>
  </si>
  <si>
    <t>修改内容</t>
  </si>
  <si>
    <t>工期要求</t>
  </si>
  <si>
    <t>提出人</t>
  </si>
  <si>
    <t>完成日期</t>
  </si>
  <si>
    <t>遗留问题</t>
  </si>
  <si>
    <t>地市</t>
  </si>
  <si>
    <t>主题</t>
  </si>
  <si>
    <t>是否合同内</t>
  </si>
  <si>
    <t>文件</t>
  </si>
  <si>
    <t>重要程度</t>
    <phoneticPr fontId="1" type="noConversion"/>
  </si>
  <si>
    <t>程序新建</t>
    <phoneticPr fontId="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</si>
  <si>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.0.0</t>
    </r>
    <phoneticPr fontId="1" type="noConversion"/>
  </si>
  <si>
    <t>新建</t>
    <phoneticPr fontId="1" type="noConversion"/>
  </si>
  <si>
    <t>工程新建</t>
    <phoneticPr fontId="1" type="noConversion"/>
  </si>
  <si>
    <t>修改GetMRPoint；GetSmartPlanRSRPPoint</t>
    <phoneticPr fontId="1" type="noConversion"/>
  </si>
  <si>
    <t>增加isDayTime；GetSdkRSRPPoint 增加运营商</t>
    <phoneticPr fontId="1" type="noConversion"/>
  </si>
  <si>
    <t>修改GetMRPoint增加isDayTime；GetSmartPlanRSRPPoint 增加运营商</t>
    <phoneticPr fontId="1" type="noConversion"/>
  </si>
  <si>
    <t>2.0.0</t>
    <phoneticPr fontId="1" type="noConversion"/>
  </si>
  <si>
    <t>interface_Name</t>
    <phoneticPr fontId="1" type="noConversion"/>
  </si>
  <si>
    <t>Item</t>
    <phoneticPr fontId="1" type="noConversion"/>
  </si>
  <si>
    <t>Info</t>
    <phoneticPr fontId="1" type="noConversion"/>
  </si>
  <si>
    <t>return</t>
    <phoneticPr fontId="1" type="noConversion"/>
  </si>
  <si>
    <t>Func_Para</t>
    <phoneticPr fontId="1" type="noConversion"/>
  </si>
  <si>
    <t>Test</t>
  </si>
  <si>
    <t>测试</t>
  </si>
  <si>
    <t xml:space="preserve">ByVal context As HttpContext </t>
  </si>
  <si>
    <t>SetConfig</t>
  </si>
  <si>
    <t>设置配置信息</t>
  </si>
  <si>
    <t>GetConfig</t>
  </si>
  <si>
    <t>获取配置信息</t>
  </si>
  <si>
    <t>UploadofflineDatas</t>
  </si>
  <si>
    <t>处理离线上传包</t>
  </si>
  <si>
    <t xml:space="preserve">context As HttpContext, data As Object  </t>
  </si>
  <si>
    <t>UploadPhoneInfo</t>
  </si>
  <si>
    <t>Android app上传SDK</t>
  </si>
  <si>
    <t xml:space="preserve">context As HttpContext, data As Object </t>
  </si>
  <si>
    <t>UploadQoEVideoInfo</t>
  </si>
  <si>
    <t>Android 上传QoEVideo</t>
  </si>
  <si>
    <t>UploadQoEHTTPInfo</t>
  </si>
  <si>
    <t>上传QOE HTTP Table</t>
  </si>
  <si>
    <t xml:space="preserve">ByVal context As HttpContext, ByVal data As Object </t>
  </si>
  <si>
    <t>UploadVLCTestInfo</t>
  </si>
  <si>
    <t>上传VLC</t>
  </si>
  <si>
    <t>GetSdkDevices</t>
  </si>
  <si>
    <t>GetNewPointByPhoneModel</t>
  </si>
  <si>
    <t>GetSdkProAndCity</t>
  </si>
  <si>
    <t>carrier,province,city,district,netType,lon,lat,RSRP,time,SINR,eNodeBId,CellId</t>
    <phoneticPr fontId="1" type="noConversion"/>
  </si>
  <si>
    <t>GetMRGridlist</t>
  </si>
  <si>
    <t>获取MR的网格列表</t>
  </si>
  <si>
    <t xml:space="preserve">ByVal context As HttpContext  </t>
  </si>
  <si>
    <t>GetMRProAndCity</t>
  </si>
  <si>
    <t>获取茂名MR省、市、区</t>
  </si>
  <si>
    <t>GetMRPoint</t>
  </si>
  <si>
    <t>给前端返回MR数据 主要业务</t>
  </si>
  <si>
    <t>GetENodeBIdYMData</t>
  </si>
  <si>
    <t>获取Enodebid、cellid性能指标</t>
  </si>
  <si>
    <t xml:space="preserve">context As HttpContext </t>
  </si>
  <si>
    <t>RunSQL</t>
  </si>
  <si>
    <t>按Sql来查询</t>
  </si>
  <si>
    <t>UploadMRFile</t>
  </si>
  <si>
    <t>上传MR文件</t>
  </si>
  <si>
    <t>UploadMRData</t>
  </si>
  <si>
    <t>上传MR数据</t>
  </si>
  <si>
    <t>DeleteMMYMDataByTime</t>
  </si>
  <si>
    <t>通过时间条件 删除茂名KPI数据</t>
  </si>
  <si>
    <t>UploadMMYMData</t>
  </si>
  <si>
    <t>增加茂名KPI数据</t>
  </si>
  <si>
    <t>备注</t>
    <phoneticPr fontId="1" type="noConversion"/>
  </si>
  <si>
    <t>必须传递运营商信息：carrier{'中国联通','中国移动','中国电信'}</t>
    <phoneticPr fontId="1" type="noConversion"/>
  </si>
  <si>
    <t>url</t>
    <phoneticPr fontId="1" type="noConversion"/>
  </si>
  <si>
    <t>GetQoeHttpPoint</t>
  </si>
  <si>
    <t>获取HTTPqoe</t>
    <phoneticPr fontId="1" type="noConversion"/>
  </si>
  <si>
    <t>GetQoePoint</t>
  </si>
  <si>
    <t>获取流媒体QOE</t>
    <phoneticPr fontId="1" type="noConversion"/>
  </si>
  <si>
    <t>GetIndexPageTable</t>
  </si>
  <si>
    <t>获取UPLAN首页汇总表数据</t>
    <phoneticPr fontId="1" type="noConversion"/>
  </si>
  <si>
    <t>http://111.53.74.132:7062/default.ashx?func=GetIndexPageTable</t>
    <phoneticPr fontId="1" type="noConversion"/>
  </si>
  <si>
    <t>GetQoeReportProAndCity</t>
    <phoneticPr fontId="1" type="noConversion"/>
  </si>
  <si>
    <t>GetQoeReportRSRPPoint</t>
    <phoneticPr fontId="1" type="noConversion"/>
  </si>
  <si>
    <t>GetQoeReportDevices</t>
  </si>
  <si>
    <t>获取QoeReport中运营商的省、市、区信息</t>
    <phoneticPr fontId="1" type="noConversion"/>
  </si>
  <si>
    <t>获得QoeReport数据</t>
    <phoneticPr fontId="1" type="noConversion"/>
  </si>
  <si>
    <t>按手机型号获取点</t>
    <phoneticPr fontId="1" type="noConversion"/>
  </si>
  <si>
    <t>从QoeReport中获取手机型号</t>
    <phoneticPr fontId="1" type="noConversion"/>
  </si>
  <si>
    <t>按UE获取QOER数据</t>
    <phoneticPr fontId="1" type="noConversion"/>
  </si>
  <si>
    <t>必须传递运营商、IMEI号</t>
    <phoneticPr fontId="1" type="noConversion"/>
  </si>
  <si>
    <t>GetUeQoeReportRSRPPoint</t>
    <phoneticPr fontId="1" type="noConversion"/>
  </si>
  <si>
    <t xml:space="preserve">GetSmartPlanRSRPPoint  </t>
    <phoneticPr fontId="1" type="noConversion"/>
  </si>
  <si>
    <t>GetQoeVideoPoint</t>
  </si>
  <si>
    <t>UploadLTECellInfo</t>
    <phoneticPr fontId="1" type="noConversion"/>
  </si>
  <si>
    <t>上传LTE工参到数据库</t>
    <phoneticPr fontId="1" type="noConversion"/>
  </si>
  <si>
    <t>新接口</t>
    <phoneticPr fontId="1" type="noConversion"/>
  </si>
  <si>
    <t xml:space="preserve">  row("eNodeBId".ToUpper) = itm.eNodeBId</t>
    <phoneticPr fontId="1" type="noConversion"/>
  </si>
  <si>
    <t>city</t>
  </si>
  <si>
    <t>district</t>
  </si>
  <si>
    <t>enodebName</t>
  </si>
  <si>
    <t>ecellName</t>
  </si>
  <si>
    <t>eNodeBId</t>
  </si>
  <si>
    <t>cellId</t>
  </si>
  <si>
    <t>localCellid</t>
  </si>
  <si>
    <t>lon</t>
  </si>
  <si>
    <t>lat</t>
  </si>
  <si>
    <t>siteType</t>
  </si>
  <si>
    <t>h</t>
  </si>
  <si>
    <t>amzimuth</t>
  </si>
  <si>
    <t>title</t>
  </si>
  <si>
    <t>Tac</t>
  </si>
  <si>
    <t>freq</t>
  </si>
  <si>
    <t>pci</t>
  </si>
  <si>
    <t>demo</t>
  </si>
  <si>
    <r>
      <t>增加导入L</t>
    </r>
    <r>
      <rPr>
        <sz val="11"/>
        <color theme="1"/>
        <rFont val="宋体"/>
        <family val="2"/>
        <charset val="134"/>
        <scheme val="minor"/>
      </rPr>
      <t>TE小区接口，修改QOE接口名称</t>
    </r>
    <phoneticPr fontId="1" type="noConversion"/>
  </si>
  <si>
    <t>carrier</t>
  </si>
  <si>
    <t>gdLon</t>
    <phoneticPr fontId="1" type="noConversion"/>
  </si>
  <si>
    <t>glLat</t>
    <phoneticPr fontId="1" type="noConversion"/>
  </si>
  <si>
    <t>number</t>
    <phoneticPr fontId="1" type="noConversion"/>
  </si>
  <si>
    <t>varchar(50)</t>
    <phoneticPr fontId="1" type="noConversion"/>
  </si>
  <si>
    <t>number(16,6)</t>
    <phoneticPr fontId="1" type="noConversion"/>
  </si>
  <si>
    <t>ID</t>
    <phoneticPr fontId="1" type="noConversion"/>
  </si>
  <si>
    <t>fieldName</t>
    <phoneticPr fontId="1" type="noConversion"/>
  </si>
  <si>
    <t>type</t>
    <phoneticPr fontId="1" type="noConversion"/>
  </si>
  <si>
    <t>tablename</t>
    <phoneticPr fontId="1" type="noConversion"/>
  </si>
  <si>
    <t>LTECELINFOTable</t>
  </si>
  <si>
    <t>移动</t>
    <phoneticPr fontId="1" type="noConversion"/>
  </si>
  <si>
    <t>茂名市</t>
    <phoneticPr fontId="1" type="noConversion"/>
  </si>
  <si>
    <t>茂南区</t>
    <phoneticPr fontId="1" type="noConversion"/>
  </si>
  <si>
    <t>ccd</t>
    <phoneticPr fontId="1" type="noConversion"/>
  </si>
  <si>
    <t>ddc_1</t>
    <phoneticPr fontId="1" type="noConversion"/>
  </si>
  <si>
    <t>宏站</t>
    <phoneticPr fontId="1" type="noConversion"/>
  </si>
  <si>
    <t>gdLat</t>
    <phoneticPr fontId="1" type="noConversion"/>
  </si>
  <si>
    <t>LTE_CELINFO_Table</t>
    <phoneticPr fontId="1" type="noConversion"/>
  </si>
  <si>
    <t>province</t>
  </si>
  <si>
    <t>address</t>
  </si>
  <si>
    <t>varchar(500)</t>
    <phoneticPr fontId="1" type="noConversion"/>
  </si>
  <si>
    <t>TtLTE_CELINFO_Table</t>
    <phoneticPr fontId="1" type="noConversion"/>
  </si>
  <si>
    <t>enodebName_Tt</t>
    <phoneticPr fontId="1" type="noConversion"/>
  </si>
  <si>
    <t>state</t>
    <phoneticPr fontId="1" type="noConversion"/>
  </si>
  <si>
    <t>siteType</t>
    <phoneticPr fontId="1" type="noConversion"/>
  </si>
  <si>
    <t>新接口</t>
    <phoneticPr fontId="1" type="noConversion"/>
  </si>
  <si>
    <t>varchar(200)</t>
    <phoneticPr fontId="1" type="noConversion"/>
  </si>
  <si>
    <t>varchar(400)</t>
    <phoneticPr fontId="1" type="noConversion"/>
  </si>
  <si>
    <t>number(10,1)</t>
    <phoneticPr fontId="1" type="noConversion"/>
  </si>
  <si>
    <t>必须传递地市、运营商</t>
    <phoneticPr fontId="1" type="noConversion"/>
  </si>
  <si>
    <t>上传铁塔工参</t>
    <phoneticPr fontId="1" type="noConversion"/>
  </si>
  <si>
    <t>获取4G工参</t>
    <phoneticPr fontId="1" type="noConversion"/>
  </si>
  <si>
    <t>获取铁塔工参</t>
    <phoneticPr fontId="1" type="noConversion"/>
  </si>
  <si>
    <t>Id</t>
    <phoneticPr fontId="1" type="noConversion"/>
  </si>
  <si>
    <t>modified_datetime</t>
    <phoneticPr fontId="1" type="noConversion"/>
  </si>
  <si>
    <t>modified_by</t>
    <phoneticPr fontId="1" type="noConversion"/>
  </si>
  <si>
    <t>demo</t>
    <phoneticPr fontId="1" type="noConversion"/>
  </si>
  <si>
    <t>groupId</t>
    <phoneticPr fontId="1" type="noConversion"/>
  </si>
  <si>
    <t>line</t>
    <phoneticPr fontId="1" type="noConversion"/>
  </si>
  <si>
    <t>varchar(50)</t>
  </si>
  <si>
    <t>name_cm</t>
    <phoneticPr fontId="1" type="noConversion"/>
  </si>
  <si>
    <t>imei_cm</t>
    <phoneticPr fontId="1" type="noConversion"/>
  </si>
  <si>
    <t>phone_cm</t>
    <phoneticPr fontId="1" type="noConversion"/>
  </si>
  <si>
    <t>name_cu</t>
    <phoneticPr fontId="1" type="noConversion"/>
  </si>
  <si>
    <t>imei_cu</t>
    <phoneticPr fontId="1" type="noConversion"/>
  </si>
  <si>
    <t>phone_cu</t>
    <phoneticPr fontId="1" type="noConversion"/>
  </si>
  <si>
    <t>name_ct</t>
    <phoneticPr fontId="1" type="noConversion"/>
  </si>
  <si>
    <t>imei_ct</t>
    <phoneticPr fontId="1" type="noConversion"/>
  </si>
  <si>
    <t>phone_ct</t>
    <phoneticPr fontId="1" type="noConversion"/>
  </si>
  <si>
    <t>test_Group</t>
    <phoneticPr fontId="1" type="noConversion"/>
  </si>
  <si>
    <t>增加账号接口、工参接口、铁塔工参接口</t>
    <phoneticPr fontId="1" type="noConversion"/>
  </si>
  <si>
    <t>GetLteCellInfo</t>
  </si>
  <si>
    <t>GetTtLteCellInfo</t>
  </si>
  <si>
    <t>UploadTtLteCellInfo</t>
    <phoneticPr fontId="1" type="noConversion"/>
  </si>
  <si>
    <t>GetDtGroup</t>
  </si>
  <si>
    <t>获取测试组信息</t>
    <phoneticPr fontId="1" type="noConversion"/>
  </si>
  <si>
    <t>可传递GroupID</t>
    <phoneticPr fontId="1" type="noConversion"/>
  </si>
  <si>
    <t>UploadDtGroup</t>
  </si>
  <si>
    <t>上传测试组信息</t>
    <phoneticPr fontId="1" type="noConversion"/>
  </si>
  <si>
    <t>AddSysModule</t>
  </si>
  <si>
    <t>DeleteSysModule</t>
  </si>
  <si>
    <t>UpdateSysModule</t>
  </si>
  <si>
    <t>GetSysModule</t>
  </si>
  <si>
    <t>增删改查 系统查询模板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</si>
</sst>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14" fontId="3" fillId="0" borderId="1" xfId="0" applyNumberFormat="1" applyFont="1" applyBorder="1" applyAlignment="1"/>
    <xf numFmtId="0" fontId="3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14" fontId="0" fillId="0" borderId="1" xfId="0" applyNumberFormat="1" applyFont="1" applyBorder="1" applyAlignment="1"/>
    <xf numFmtId="14" fontId="3" fillId="0" borderId="1" xfId="0" applyNumberFormat="1" applyFont="1" applyBorder="1">
      <alignment vertical="center"/>
    </xf>
    <xf numFmtId="58" fontId="0" fillId="0" borderId="1" xfId="0" applyNumberFormat="1" applyFont="1" applyBorder="1">
      <alignment vertical="center"/>
    </xf>
    <xf numFmtId="58" fontId="3" fillId="0" borderId="1" xfId="0" applyNumberFormat="1" applyFont="1" applyBorder="1">
      <alignment vertical="center"/>
    </xf>
    <xf numFmtId="0" fontId="0" fillId="2" borderId="1" xfId="0" applyFill="1" applyBorder="1">
      <alignment vertical="center"/>
    </xf>
    <xf numFmtId="0" fontId="4" fillId="3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609600</xdr:colOff>
      <xdr:row>2</xdr:row>
      <xdr:rowOff>0</xdr:rowOff>
    </xdr:from>
    <xdr:to>
      <xdr:col>7</xdr:col>
      <xdr:colOff>47625</xdr:colOff>
      <xdr:row>4</xdr:row>
      <xdr:rowOff>13245</xdr:rowOff>
    </xdr:to>
    <xdr:pic>
      <xdr:nvPicPr>
        <xdr:cNvPr id="2" name="Picture 1" descr="C:\Users\Myy\Desktop\smart dropErr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2743200"/>
          <a:ext cx="1095375" cy="394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12</xdr:col>
          <xdr:colOff>371475</xdr:colOff>
          <xdr:row>2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11.53.74.132:7062/default.ashx?func=GetIndexPageTabl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A2" sqref="A2"/>
    </sheetView>
  </sheetViews>
  <sheetFormatPr defaultColWidth="9.125" defaultRowHeight="13.5" x14ac:dyDescent="0.15"/>
  <cols>
    <col min="1" max="1" width="11.625" style="2" bestFit="1" customWidth="1"/>
    <col min="2" max="2" width="76.125" style="2" customWidth="1"/>
    <col min="3" max="3" width="9.625" style="2" customWidth="1"/>
    <col min="4" max="4" width="29.375" style="2" customWidth="1"/>
    <col min="5" max="6" width="13" style="2" customWidth="1"/>
    <col min="7" max="7" width="24.875" style="2" customWidth="1"/>
    <col min="8" max="16384" width="9.125" style="2"/>
  </cols>
  <sheetData>
    <row r="1" spans="1:7" x14ac:dyDescent="0.15">
      <c r="A1" s="5" t="s">
        <v>2</v>
      </c>
      <c r="B1" s="5" t="s">
        <v>0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1</v>
      </c>
    </row>
    <row r="2" spans="1:7" ht="24.75" customHeight="1" x14ac:dyDescent="0.15">
      <c r="A2" s="3">
        <v>43348</v>
      </c>
      <c r="B2" s="6" t="s">
        <v>20</v>
      </c>
      <c r="C2" s="6" t="s">
        <v>21</v>
      </c>
      <c r="D2" s="4"/>
      <c r="E2" s="1"/>
      <c r="F2" s="1" t="s">
        <v>7</v>
      </c>
      <c r="G2" s="1"/>
    </row>
    <row r="3" spans="1:7" x14ac:dyDescent="0.15">
      <c r="A3" s="3">
        <v>43452</v>
      </c>
      <c r="B3" s="9" t="s">
        <v>26</v>
      </c>
      <c r="C3" s="7" t="s">
        <v>27</v>
      </c>
    </row>
    <row r="4" spans="1:7" x14ac:dyDescent="0.15">
      <c r="A4" s="3">
        <v>43467</v>
      </c>
      <c r="B4" s="9" t="s">
        <v>120</v>
      </c>
      <c r="C4" s="7"/>
    </row>
    <row r="5" spans="1:7" x14ac:dyDescent="0.15">
      <c r="A5" s="3">
        <v>43468</v>
      </c>
      <c r="B5" s="9" t="s">
        <v>172</v>
      </c>
      <c r="C5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workbookViewId="0">
      <selection activeCell="B3" sqref="B3:D3"/>
    </sheetView>
  </sheetViews>
  <sheetFormatPr defaultRowHeight="13.5" x14ac:dyDescent="0.15"/>
  <cols>
    <col min="1" max="1" width="5.25" bestFit="1" customWidth="1"/>
    <col min="2" max="2" width="11.625" bestFit="1" customWidth="1"/>
    <col min="3" max="3" width="41.25" bestFit="1" customWidth="1"/>
    <col min="4" max="4" width="38.75" bestFit="1" customWidth="1"/>
    <col min="5" max="5" width="11" bestFit="1" customWidth="1"/>
    <col min="6" max="6" width="9.25" bestFit="1" customWidth="1"/>
    <col min="7" max="7" width="7.375" bestFit="1" customWidth="1"/>
    <col min="8" max="8" width="11.625" bestFit="1" customWidth="1"/>
    <col min="10" max="10" width="5.75" bestFit="1" customWidth="1"/>
    <col min="11" max="11" width="8.5" customWidth="1"/>
    <col min="12" max="12" width="64" customWidth="1"/>
  </cols>
  <sheetData>
    <row r="1" spans="1:13" x14ac:dyDescent="0.15">
      <c r="A1" s="5" t="s">
        <v>8</v>
      </c>
      <c r="B1" s="5" t="s">
        <v>9</v>
      </c>
      <c r="C1" s="5" t="s">
        <v>16</v>
      </c>
      <c r="D1" s="5" t="s">
        <v>10</v>
      </c>
      <c r="E1" s="5" t="s">
        <v>19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17</v>
      </c>
      <c r="L1" s="5" t="s">
        <v>1</v>
      </c>
      <c r="M1" s="5" t="s">
        <v>18</v>
      </c>
    </row>
    <row r="2" spans="1:13" x14ac:dyDescent="0.15">
      <c r="A2" s="8">
        <v>1</v>
      </c>
      <c r="B2" s="3">
        <v>43377</v>
      </c>
      <c r="C2" s="9" t="s">
        <v>22</v>
      </c>
      <c r="D2" s="6" t="s">
        <v>23</v>
      </c>
      <c r="E2" s="6"/>
      <c r="F2" s="6"/>
      <c r="G2" s="7"/>
      <c r="H2" s="12"/>
      <c r="I2" s="1"/>
      <c r="J2" s="6"/>
      <c r="K2" s="6"/>
      <c r="L2" s="6"/>
      <c r="M2" s="8"/>
    </row>
    <row r="3" spans="1:13" ht="27" x14ac:dyDescent="0.15">
      <c r="A3" s="8">
        <v>2</v>
      </c>
      <c r="B3" s="3">
        <v>43452</v>
      </c>
      <c r="C3" s="9" t="s">
        <v>24</v>
      </c>
      <c r="D3" s="7" t="s">
        <v>25</v>
      </c>
      <c r="E3" s="7"/>
      <c r="F3" s="6"/>
      <c r="G3" s="6"/>
      <c r="H3" s="10"/>
      <c r="I3" s="6"/>
      <c r="J3" s="6"/>
      <c r="K3" s="6"/>
      <c r="L3" s="7"/>
      <c r="M3" s="8"/>
    </row>
    <row r="4" spans="1:13" x14ac:dyDescent="0.15">
      <c r="A4" s="8">
        <v>3</v>
      </c>
      <c r="B4" s="3"/>
      <c r="C4" s="9"/>
      <c r="D4" s="6"/>
      <c r="E4" s="6"/>
      <c r="F4" s="6"/>
      <c r="G4" s="6"/>
      <c r="H4" s="1"/>
      <c r="I4" s="1"/>
      <c r="J4" s="6"/>
      <c r="K4" s="6"/>
      <c r="L4" s="1"/>
      <c r="M4" s="8"/>
    </row>
    <row r="5" spans="1:13" x14ac:dyDescent="0.15">
      <c r="A5" s="8">
        <v>4</v>
      </c>
      <c r="B5" s="3"/>
      <c r="C5" s="9"/>
      <c r="D5" s="6"/>
      <c r="E5" s="6"/>
      <c r="F5" s="11"/>
      <c r="G5" s="7"/>
      <c r="H5" s="1"/>
      <c r="I5" s="1"/>
      <c r="J5" s="1"/>
      <c r="K5" s="1"/>
      <c r="L5" s="1"/>
      <c r="M5" s="8"/>
    </row>
    <row r="6" spans="1:13" x14ac:dyDescent="0.15">
      <c r="A6" s="8">
        <v>5</v>
      </c>
      <c r="B6" s="3"/>
      <c r="C6" s="9"/>
      <c r="D6" s="6"/>
      <c r="E6" s="6"/>
      <c r="F6" s="1"/>
      <c r="G6" s="1"/>
      <c r="H6" s="1"/>
      <c r="I6" s="1"/>
      <c r="J6" s="1"/>
      <c r="K6" s="1"/>
      <c r="L6" s="1"/>
      <c r="M6" s="8"/>
    </row>
    <row r="7" spans="1:13" x14ac:dyDescent="0.15">
      <c r="A7" s="8">
        <v>6</v>
      </c>
      <c r="B7" s="3"/>
      <c r="C7" s="9"/>
      <c r="D7" s="6"/>
      <c r="E7" s="6"/>
      <c r="F7" s="1"/>
      <c r="G7" s="1"/>
      <c r="H7" s="1"/>
      <c r="I7" s="1"/>
      <c r="J7" s="1"/>
      <c r="K7" s="1"/>
      <c r="L7" s="1"/>
      <c r="M7" s="8"/>
    </row>
    <row r="8" spans="1:13" x14ac:dyDescent="0.15">
      <c r="A8" s="8">
        <v>7</v>
      </c>
      <c r="B8" s="3"/>
      <c r="C8" s="9"/>
      <c r="D8" s="6"/>
      <c r="E8" s="6"/>
      <c r="F8" s="1"/>
      <c r="G8" s="1"/>
      <c r="H8" s="1"/>
      <c r="I8" s="1"/>
      <c r="J8" s="1"/>
      <c r="K8" s="1"/>
      <c r="L8" s="1"/>
      <c r="M8" s="8"/>
    </row>
    <row r="9" spans="1:13" x14ac:dyDescent="0.15">
      <c r="A9" s="8">
        <v>8</v>
      </c>
      <c r="B9" s="3"/>
      <c r="C9" s="9"/>
      <c r="D9" s="6"/>
      <c r="E9" s="6"/>
      <c r="F9" s="1"/>
      <c r="G9" s="1"/>
      <c r="H9" s="1"/>
      <c r="I9" s="1"/>
      <c r="J9" s="1"/>
      <c r="K9" s="1"/>
      <c r="L9" s="6"/>
      <c r="M9" s="8"/>
    </row>
    <row r="10" spans="1:13" x14ac:dyDescent="0.15">
      <c r="A10" s="8">
        <v>9</v>
      </c>
      <c r="B10" s="3"/>
      <c r="C10" s="9"/>
      <c r="D10" s="6"/>
      <c r="E10" s="6"/>
      <c r="F10" s="1"/>
      <c r="G10" s="1"/>
      <c r="H10" s="1"/>
      <c r="I10" s="1"/>
      <c r="J10" s="1"/>
      <c r="K10" s="1"/>
      <c r="L10" s="1"/>
      <c r="M10" s="8"/>
    </row>
    <row r="11" spans="1:13" x14ac:dyDescent="0.15">
      <c r="A11" s="8">
        <v>10</v>
      </c>
      <c r="B11" s="3"/>
      <c r="C11" s="9"/>
      <c r="D11" s="6"/>
      <c r="E11" s="6"/>
      <c r="F11" s="1"/>
      <c r="G11" s="1"/>
      <c r="H11" s="1"/>
      <c r="I11" s="1"/>
      <c r="J11" s="1"/>
      <c r="K11" s="1"/>
      <c r="L11" s="1"/>
      <c r="M11" s="8"/>
    </row>
    <row r="12" spans="1:13" x14ac:dyDescent="0.15">
      <c r="A12" s="8"/>
      <c r="B12" s="3"/>
      <c r="C12" s="9"/>
      <c r="D12" s="6"/>
      <c r="E12" s="6"/>
      <c r="F12" s="1"/>
      <c r="G12" s="1"/>
      <c r="H12" s="1"/>
      <c r="I12" s="1"/>
      <c r="J12" s="1"/>
      <c r="K12" s="1"/>
      <c r="L12" s="1"/>
      <c r="M12" s="8"/>
    </row>
    <row r="13" spans="1:13" x14ac:dyDescent="0.15">
      <c r="A13" s="8"/>
      <c r="B13" s="3"/>
      <c r="C13" s="9"/>
      <c r="D13" s="6"/>
      <c r="E13" s="6"/>
      <c r="F13" s="1"/>
      <c r="G13" s="1"/>
      <c r="H13" s="1"/>
      <c r="I13" s="1"/>
      <c r="J13" s="1"/>
      <c r="K13" s="1"/>
      <c r="L13" s="1"/>
      <c r="M13" s="8"/>
    </row>
    <row r="14" spans="1:13" x14ac:dyDescent="0.15">
      <c r="A14" s="8"/>
      <c r="B14" s="3"/>
      <c r="C14" s="9"/>
      <c r="D14" s="6"/>
      <c r="E14" s="6"/>
      <c r="F14" s="1"/>
      <c r="G14" s="1"/>
      <c r="H14" s="1"/>
      <c r="I14" s="1"/>
      <c r="J14" s="1"/>
      <c r="K14" s="1"/>
      <c r="L14" s="1"/>
      <c r="M14" s="8"/>
    </row>
    <row r="15" spans="1:13" x14ac:dyDescent="0.15">
      <c r="A15" s="8"/>
      <c r="B15" s="3"/>
      <c r="C15" s="9"/>
      <c r="D15" s="6"/>
      <c r="E15" s="6"/>
      <c r="F15" s="1"/>
      <c r="G15" s="1"/>
      <c r="H15" s="1"/>
      <c r="I15" s="1"/>
      <c r="J15" s="1"/>
      <c r="K15" s="1"/>
      <c r="L15" s="1"/>
      <c r="M15" s="8"/>
    </row>
    <row r="16" spans="1:13" x14ac:dyDescent="0.15">
      <c r="A16" s="8"/>
      <c r="B16" s="3"/>
      <c r="C16" s="9"/>
      <c r="D16" s="6"/>
      <c r="E16" s="6"/>
      <c r="F16" s="1"/>
      <c r="G16" s="1"/>
      <c r="H16" s="1"/>
      <c r="I16" s="1"/>
      <c r="J16" s="1"/>
      <c r="K16" s="1"/>
      <c r="L16" s="1"/>
      <c r="M16" s="8"/>
    </row>
    <row r="17" spans="1:13" x14ac:dyDescent="0.15">
      <c r="A17" s="8"/>
      <c r="B17" s="3"/>
      <c r="C17" s="9"/>
      <c r="D17" s="6"/>
      <c r="E17" s="6"/>
      <c r="F17" s="1"/>
      <c r="G17" s="1"/>
      <c r="H17" s="1"/>
      <c r="I17" s="1"/>
      <c r="J17" s="1"/>
      <c r="K17" s="1"/>
      <c r="L17" s="1"/>
      <c r="M17" s="8"/>
    </row>
    <row r="18" spans="1:13" x14ac:dyDescent="0.15">
      <c r="A18" s="8"/>
      <c r="B18" s="3"/>
      <c r="C18" s="9"/>
      <c r="D18" s="6"/>
      <c r="E18" s="6"/>
      <c r="F18" s="1"/>
      <c r="G18" s="1"/>
      <c r="H18" s="1"/>
      <c r="I18" s="1"/>
      <c r="J18" s="1"/>
      <c r="K18" s="1"/>
      <c r="L18" s="1"/>
      <c r="M18" s="8"/>
    </row>
    <row r="19" spans="1:13" x14ac:dyDescent="0.15">
      <c r="A19" s="8"/>
      <c r="B19" s="3"/>
      <c r="C19" s="9"/>
      <c r="D19" s="6"/>
      <c r="E19" s="6"/>
      <c r="F19" s="1"/>
      <c r="G19" s="1"/>
      <c r="H19" s="1"/>
      <c r="I19" s="1"/>
      <c r="J19" s="1"/>
      <c r="K19" s="1"/>
      <c r="L19" s="1"/>
      <c r="M19" s="8"/>
    </row>
    <row r="20" spans="1:13" x14ac:dyDescent="0.15">
      <c r="A20" s="8"/>
      <c r="B20" s="3"/>
      <c r="C20" s="9"/>
      <c r="D20" s="6"/>
      <c r="E20" s="6"/>
      <c r="F20" s="1"/>
      <c r="G20" s="1"/>
      <c r="H20" s="1"/>
      <c r="I20" s="1"/>
      <c r="J20" s="1"/>
      <c r="K20" s="1"/>
      <c r="L20" s="1"/>
      <c r="M20" s="8"/>
    </row>
    <row r="21" spans="1:13" x14ac:dyDescent="0.15">
      <c r="A21" s="8"/>
      <c r="B21" s="3"/>
      <c r="C21" s="9"/>
      <c r="D21" s="6"/>
      <c r="E21" s="6"/>
      <c r="F21" s="1"/>
      <c r="G21" s="1"/>
      <c r="H21" s="1"/>
      <c r="I21" s="1"/>
      <c r="J21" s="1"/>
      <c r="K21" s="1"/>
      <c r="L21" s="1"/>
      <c r="M21" s="8"/>
    </row>
    <row r="22" spans="1:13" x14ac:dyDescent="0.15">
      <c r="A22" s="8"/>
      <c r="B22" s="3"/>
      <c r="C22" s="9"/>
      <c r="D22" s="6"/>
      <c r="E22" s="6"/>
      <c r="F22" s="1"/>
      <c r="G22" s="1"/>
      <c r="H22" s="1"/>
      <c r="I22" s="1"/>
      <c r="J22" s="1"/>
      <c r="K22" s="1"/>
      <c r="L22" s="1"/>
      <c r="M22" s="8"/>
    </row>
    <row r="23" spans="1:13" x14ac:dyDescent="0.15">
      <c r="A23" s="8"/>
      <c r="B23" s="3"/>
      <c r="C23" s="9"/>
      <c r="D23" s="6"/>
      <c r="E23" s="6"/>
      <c r="F23" s="1"/>
      <c r="G23" s="1"/>
      <c r="H23" s="1"/>
      <c r="I23" s="1"/>
      <c r="J23" s="1"/>
      <c r="K23" s="1"/>
      <c r="L23" s="1"/>
      <c r="M23" s="8"/>
    </row>
    <row r="24" spans="1:13" x14ac:dyDescent="0.15">
      <c r="A24" s="8"/>
      <c r="B24" s="3"/>
      <c r="C24" s="9"/>
      <c r="D24" s="6"/>
      <c r="E24" s="6"/>
      <c r="F24" s="1"/>
      <c r="G24" s="1"/>
      <c r="H24" s="1"/>
      <c r="I24" s="1"/>
      <c r="J24" s="1"/>
      <c r="K24" s="1"/>
      <c r="L24" s="1"/>
      <c r="M24" s="8"/>
    </row>
    <row r="25" spans="1:13" x14ac:dyDescent="0.15">
      <c r="A25" s="8"/>
      <c r="B25" s="3"/>
      <c r="C25" s="9"/>
      <c r="D25" s="6"/>
      <c r="E25" s="6"/>
      <c r="F25" s="1"/>
      <c r="G25" s="1"/>
      <c r="H25" s="1"/>
      <c r="I25" s="1"/>
      <c r="J25" s="1"/>
      <c r="K25" s="1"/>
      <c r="L25" s="1"/>
      <c r="M25" s="8"/>
    </row>
  </sheetData>
  <phoneticPr fontId="1" type="noConversion"/>
  <pageMargins left="0.7" right="0.7" top="0.75" bottom="0.75" header="0.3" footer="0.3"/>
  <pageSetup paperSize="9" orientation="portrait" verticalDpi="300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25" r:id="rId4">
          <objectPr defaultSize="0" autoPict="0" r:id="rId5">
            <anchor moveWithCells="1">
              <from>
                <xdr:col>12</xdr:col>
                <xdr:colOff>0</xdr:colOff>
                <xdr:row>1</xdr:row>
                <xdr:rowOff>0</xdr:rowOff>
              </from>
              <to>
                <xdr:col>12</xdr:col>
                <xdr:colOff>371475</xdr:colOff>
                <xdr:row>2</xdr:row>
                <xdr:rowOff>85725</xdr:rowOff>
              </to>
            </anchor>
          </objectPr>
        </oleObject>
      </mc:Choice>
      <mc:Fallback>
        <oleObject progId="Packager Shell Object" dvAspect="DVASPECT_ICON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3895-FA8B-4D2D-BD04-6F2A2AF7FA97}">
  <dimension ref="A1:G36"/>
  <sheetViews>
    <sheetView tabSelected="1" topLeftCell="A4" workbookViewId="0">
      <selection activeCell="B39" sqref="B39"/>
    </sheetView>
  </sheetViews>
  <sheetFormatPr defaultRowHeight="13.5" x14ac:dyDescent="0.15"/>
  <cols>
    <col min="1" max="1" width="26.125" bestFit="1" customWidth="1"/>
    <col min="2" max="2" width="33" bestFit="1" customWidth="1"/>
    <col min="3" max="3" width="24.375" customWidth="1"/>
    <col min="4" max="4" width="20.5" customWidth="1"/>
    <col min="5" max="5" width="43.75" customWidth="1"/>
  </cols>
  <sheetData>
    <row r="1" spans="1:7" x14ac:dyDescent="0.15">
      <c r="A1" s="14" t="s">
        <v>28</v>
      </c>
      <c r="B1" s="14" t="s">
        <v>29</v>
      </c>
      <c r="C1" s="14" t="s">
        <v>30</v>
      </c>
      <c r="D1" s="14" t="s">
        <v>31</v>
      </c>
      <c r="E1" s="14" t="s">
        <v>32</v>
      </c>
      <c r="F1" s="14" t="s">
        <v>77</v>
      </c>
      <c r="G1" s="14" t="s">
        <v>79</v>
      </c>
    </row>
    <row r="2" spans="1:7" x14ac:dyDescent="0.15">
      <c r="A2" s="8" t="s">
        <v>33</v>
      </c>
      <c r="B2" s="8" t="s">
        <v>34</v>
      </c>
      <c r="C2" s="8"/>
      <c r="D2" s="8"/>
      <c r="E2" s="8" t="s">
        <v>35</v>
      </c>
      <c r="F2" s="8"/>
      <c r="G2" s="8" t="str">
        <f>"http://www.51kpi.cn:7062/default.ashx/?func="&amp; A2</f>
        <v>http://www.51kpi.cn:7062/default.ashx/?func=Test</v>
      </c>
    </row>
    <row r="3" spans="1:7" x14ac:dyDescent="0.15">
      <c r="A3" s="8" t="s">
        <v>36</v>
      </c>
      <c r="B3" s="8" t="s">
        <v>37</v>
      </c>
      <c r="C3" s="8"/>
      <c r="D3" s="8"/>
      <c r="E3" s="8" t="s">
        <v>35</v>
      </c>
      <c r="F3" s="8"/>
      <c r="G3" s="8" t="str">
        <f t="shared" ref="G3:G30" si="0">"http://www.51kpi.cn:7062/default.ashx/?func="&amp; A3</f>
        <v>http://www.51kpi.cn:7062/default.ashx/?func=SetConfig</v>
      </c>
    </row>
    <row r="4" spans="1:7" x14ac:dyDescent="0.15">
      <c r="A4" s="8" t="s">
        <v>38</v>
      </c>
      <c r="B4" s="8" t="s">
        <v>39</v>
      </c>
      <c r="C4" s="8"/>
      <c r="D4" s="8"/>
      <c r="E4" s="8" t="s">
        <v>35</v>
      </c>
      <c r="F4" s="8"/>
      <c r="G4" s="8" t="str">
        <f t="shared" si="0"/>
        <v>http://www.51kpi.cn:7062/default.ashx/?func=GetConfig</v>
      </c>
    </row>
    <row r="5" spans="1:7" x14ac:dyDescent="0.15">
      <c r="A5" s="8" t="s">
        <v>40</v>
      </c>
      <c r="B5" s="8" t="s">
        <v>41</v>
      </c>
      <c r="C5" s="8"/>
      <c r="D5" s="8"/>
      <c r="E5" s="8" t="s">
        <v>42</v>
      </c>
      <c r="F5" s="8"/>
      <c r="G5" s="8" t="str">
        <f t="shared" si="0"/>
        <v>http://www.51kpi.cn:7062/default.ashx/?func=UploadofflineDatas</v>
      </c>
    </row>
    <row r="6" spans="1:7" x14ac:dyDescent="0.15">
      <c r="A6" s="8" t="s">
        <v>43</v>
      </c>
      <c r="B6" s="8" t="s">
        <v>44</v>
      </c>
      <c r="C6" s="8"/>
      <c r="D6" s="8"/>
      <c r="E6" s="8" t="s">
        <v>45</v>
      </c>
      <c r="F6" s="8"/>
      <c r="G6" s="8" t="str">
        <f t="shared" si="0"/>
        <v>http://www.51kpi.cn:7062/default.ashx/?func=UploadPhoneInfo</v>
      </c>
    </row>
    <row r="7" spans="1:7" x14ac:dyDescent="0.15">
      <c r="A7" s="8" t="s">
        <v>46</v>
      </c>
      <c r="B7" s="8" t="s">
        <v>47</v>
      </c>
      <c r="C7" s="8"/>
      <c r="D7" s="8"/>
      <c r="E7" s="8" t="s">
        <v>45</v>
      </c>
      <c r="F7" s="8"/>
      <c r="G7" s="8" t="str">
        <f t="shared" si="0"/>
        <v>http://www.51kpi.cn:7062/default.ashx/?func=UploadQoEVideoInfo</v>
      </c>
    </row>
    <row r="8" spans="1:7" x14ac:dyDescent="0.15">
      <c r="A8" s="8" t="s">
        <v>48</v>
      </c>
      <c r="B8" s="8" t="s">
        <v>49</v>
      </c>
      <c r="C8" s="8"/>
      <c r="D8" s="8"/>
      <c r="E8" s="8" t="s">
        <v>50</v>
      </c>
      <c r="F8" s="8"/>
      <c r="G8" s="8" t="str">
        <f t="shared" si="0"/>
        <v>http://www.51kpi.cn:7062/default.ashx/?func=UploadQoEHTTPInfo</v>
      </c>
    </row>
    <row r="9" spans="1:7" x14ac:dyDescent="0.15">
      <c r="A9" s="8" t="s">
        <v>51</v>
      </c>
      <c r="B9" s="8" t="s">
        <v>52</v>
      </c>
      <c r="C9" s="8"/>
      <c r="D9" s="8"/>
      <c r="E9" s="8" t="s">
        <v>50</v>
      </c>
      <c r="F9" s="8"/>
      <c r="G9" s="8" t="str">
        <f t="shared" si="0"/>
        <v>http://www.51kpi.cn:7062/default.ashx/?func=UploadVLCTestInfo</v>
      </c>
    </row>
    <row r="10" spans="1:7" x14ac:dyDescent="0.15">
      <c r="A10" s="8" t="s">
        <v>89</v>
      </c>
      <c r="B10" s="8" t="s">
        <v>93</v>
      </c>
      <c r="D10" s="8"/>
      <c r="E10" s="8" t="s">
        <v>35</v>
      </c>
      <c r="F10" s="8" t="s">
        <v>53</v>
      </c>
      <c r="G10" s="8" t="str">
        <f>"http://www.51kpi.cn:7062/default.ashx/?func="&amp; F10</f>
        <v>http://www.51kpi.cn:7062/default.ashx/?func=GetSdkDevices</v>
      </c>
    </row>
    <row r="11" spans="1:7" x14ac:dyDescent="0.15">
      <c r="A11" s="8" t="s">
        <v>54</v>
      </c>
      <c r="B11" s="8" t="s">
        <v>92</v>
      </c>
      <c r="C11" s="8"/>
      <c r="D11" s="8"/>
      <c r="E11" s="8" t="s">
        <v>35</v>
      </c>
      <c r="F11" s="8"/>
      <c r="G11" s="8" t="str">
        <f t="shared" si="0"/>
        <v>http://www.51kpi.cn:7062/default.ashx/?func=GetNewPointByPhoneModel</v>
      </c>
    </row>
    <row r="12" spans="1:7" x14ac:dyDescent="0.15">
      <c r="A12" s="8" t="s">
        <v>80</v>
      </c>
      <c r="B12" s="8" t="s">
        <v>81</v>
      </c>
      <c r="C12" s="8" t="s">
        <v>78</v>
      </c>
      <c r="D12" s="8"/>
      <c r="E12" s="8"/>
      <c r="F12" s="8"/>
      <c r="G12" s="8" t="str">
        <f t="shared" ref="G12:G14" si="1">"http://www.51kpi.cn:7062/default.ashx/?func="&amp; A12  &amp;"&amp;&amp;carrier=中国移动"</f>
        <v>http://www.51kpi.cn:7062/default.ashx/?func=GetQoeHttpPoint&amp;&amp;carrier=中国移动</v>
      </c>
    </row>
    <row r="13" spans="1:7" x14ac:dyDescent="0.15">
      <c r="A13" s="8" t="s">
        <v>98</v>
      </c>
      <c r="B13" s="8" t="s">
        <v>83</v>
      </c>
      <c r="C13" s="8" t="s">
        <v>78</v>
      </c>
      <c r="D13" s="8"/>
      <c r="E13" s="8"/>
      <c r="F13" s="8" t="s">
        <v>82</v>
      </c>
      <c r="G13" s="8" t="str">
        <f t="shared" si="1"/>
        <v>http://www.51kpi.cn:7062/default.ashx/?func=GetQoeVideoPoint&amp;&amp;carrier=中国移动</v>
      </c>
    </row>
    <row r="14" spans="1:7" x14ac:dyDescent="0.15">
      <c r="A14" s="8" t="s">
        <v>96</v>
      </c>
      <c r="B14" s="8" t="s">
        <v>94</v>
      </c>
      <c r="C14" s="8" t="s">
        <v>95</v>
      </c>
      <c r="D14" s="8"/>
      <c r="E14" s="8"/>
      <c r="F14" s="8" t="s">
        <v>101</v>
      </c>
      <c r="G14" s="8" t="str">
        <f t="shared" si="1"/>
        <v>http://www.51kpi.cn:7062/default.ashx/?func=GetUeQoeReportRSRPPoint&amp;&amp;carrier=中国移动</v>
      </c>
    </row>
    <row r="15" spans="1:7" x14ac:dyDescent="0.15">
      <c r="A15" s="8" t="s">
        <v>87</v>
      </c>
      <c r="B15" s="8" t="s">
        <v>90</v>
      </c>
      <c r="C15" s="8" t="s">
        <v>78</v>
      </c>
      <c r="D15" s="8"/>
      <c r="E15" s="8" t="s">
        <v>35</v>
      </c>
      <c r="F15" s="8" t="s">
        <v>55</v>
      </c>
      <c r="G15" s="8" t="str">
        <f>"http://www.51kpi.cn:7062/default.ashx/?func="&amp; A15  &amp;"&amp;&amp;carrier=中国移动"</f>
        <v>http://www.51kpi.cn:7062/default.ashx/?func=GetQoeReportProAndCity&amp;&amp;carrier=中国移动</v>
      </c>
    </row>
    <row r="16" spans="1:7" x14ac:dyDescent="0.15">
      <c r="A16" s="8" t="s">
        <v>88</v>
      </c>
      <c r="B16" s="8" t="s">
        <v>91</v>
      </c>
      <c r="C16" s="8" t="s">
        <v>78</v>
      </c>
      <c r="D16" s="8" t="s">
        <v>56</v>
      </c>
      <c r="E16" s="8" t="s">
        <v>35</v>
      </c>
      <c r="F16" s="8" t="s">
        <v>97</v>
      </c>
      <c r="G16" s="8" t="str">
        <f>"http://www.51kpi.cn:7062/default.ashx/?func="&amp; A16  &amp;"&amp;&amp;carrier=中国移动"</f>
        <v>http://www.51kpi.cn:7062/default.ashx/?func=GetQoeReportRSRPPoint&amp;&amp;carrier=中国移动</v>
      </c>
    </row>
    <row r="17" spans="1:7" x14ac:dyDescent="0.15">
      <c r="A17" s="8" t="s">
        <v>57</v>
      </c>
      <c r="B17" s="8" t="s">
        <v>58</v>
      </c>
      <c r="C17" s="8"/>
      <c r="D17" s="8"/>
      <c r="E17" s="8" t="s">
        <v>59</v>
      </c>
      <c r="F17" s="8"/>
      <c r="G17" s="8" t="str">
        <f t="shared" si="0"/>
        <v>http://www.51kpi.cn:7062/default.ashx/?func=GetMRGridlist</v>
      </c>
    </row>
    <row r="18" spans="1:7" x14ac:dyDescent="0.15">
      <c r="A18" s="8" t="s">
        <v>60</v>
      </c>
      <c r="B18" s="8" t="s">
        <v>61</v>
      </c>
      <c r="C18" s="8"/>
      <c r="D18" s="8"/>
      <c r="E18" s="8" t="s">
        <v>35</v>
      </c>
      <c r="F18" s="8"/>
      <c r="G18" s="8" t="str">
        <f t="shared" si="0"/>
        <v>http://www.51kpi.cn:7062/default.ashx/?func=GetMRProAndCity</v>
      </c>
    </row>
    <row r="19" spans="1:7" x14ac:dyDescent="0.15">
      <c r="A19" s="8" t="s">
        <v>62</v>
      </c>
      <c r="B19" s="8" t="s">
        <v>63</v>
      </c>
      <c r="C19" s="8"/>
      <c r="D19" s="8"/>
      <c r="E19" s="8" t="s">
        <v>59</v>
      </c>
      <c r="F19" s="8"/>
      <c r="G19" s="8" t="str">
        <f t="shared" si="0"/>
        <v>http://www.51kpi.cn:7062/default.ashx/?func=GetMRPoint</v>
      </c>
    </row>
    <row r="20" spans="1:7" x14ac:dyDescent="0.15">
      <c r="A20" s="8" t="s">
        <v>64</v>
      </c>
      <c r="B20" s="8" t="s">
        <v>65</v>
      </c>
      <c r="C20" s="8"/>
      <c r="D20" s="8"/>
      <c r="E20" s="8" t="s">
        <v>66</v>
      </c>
      <c r="F20" s="8"/>
      <c r="G20" s="8" t="str">
        <f t="shared" si="0"/>
        <v>http://www.51kpi.cn:7062/default.ashx/?func=GetENodeBIdYMData</v>
      </c>
    </row>
    <row r="21" spans="1:7" x14ac:dyDescent="0.15">
      <c r="A21" s="8" t="s">
        <v>67</v>
      </c>
      <c r="B21" s="8" t="s">
        <v>68</v>
      </c>
      <c r="C21" s="8"/>
      <c r="D21" s="8"/>
      <c r="E21" s="8" t="s">
        <v>50</v>
      </c>
      <c r="F21" s="8"/>
      <c r="G21" s="8" t="str">
        <f t="shared" si="0"/>
        <v>http://www.51kpi.cn:7062/default.ashx/?func=RunSQL</v>
      </c>
    </row>
    <row r="22" spans="1:7" x14ac:dyDescent="0.15">
      <c r="A22" s="8" t="s">
        <v>69</v>
      </c>
      <c r="B22" s="8" t="s">
        <v>70</v>
      </c>
      <c r="C22" s="8"/>
      <c r="D22" s="8"/>
      <c r="E22" s="8" t="s">
        <v>50</v>
      </c>
      <c r="F22" s="8"/>
      <c r="G22" s="8" t="str">
        <f t="shared" si="0"/>
        <v>http://www.51kpi.cn:7062/default.ashx/?func=UploadMRFile</v>
      </c>
    </row>
    <row r="23" spans="1:7" x14ac:dyDescent="0.15">
      <c r="A23" s="8" t="s">
        <v>71</v>
      </c>
      <c r="B23" s="8" t="s">
        <v>72</v>
      </c>
      <c r="C23" s="8"/>
      <c r="D23" s="8"/>
      <c r="E23" s="8" t="s">
        <v>50</v>
      </c>
      <c r="F23" s="8"/>
      <c r="G23" s="8" t="str">
        <f t="shared" si="0"/>
        <v>http://www.51kpi.cn:7062/default.ashx/?func=UploadMRData</v>
      </c>
    </row>
    <row r="24" spans="1:7" x14ac:dyDescent="0.15">
      <c r="A24" s="8" t="s">
        <v>73</v>
      </c>
      <c r="B24" s="8" t="s">
        <v>74</v>
      </c>
      <c r="C24" s="8"/>
      <c r="D24" s="8"/>
      <c r="E24" s="8" t="s">
        <v>35</v>
      </c>
      <c r="F24" s="8"/>
      <c r="G24" s="8" t="str">
        <f t="shared" si="0"/>
        <v>http://www.51kpi.cn:7062/default.ashx/?func=DeleteMMYMDataByTime</v>
      </c>
    </row>
    <row r="25" spans="1:7" x14ac:dyDescent="0.15">
      <c r="A25" s="8" t="s">
        <v>75</v>
      </c>
      <c r="B25" s="8" t="s">
        <v>76</v>
      </c>
      <c r="C25" s="8"/>
      <c r="D25" s="8"/>
      <c r="E25" s="8" t="s">
        <v>50</v>
      </c>
      <c r="F25" s="8"/>
      <c r="G25" s="8" t="str">
        <f t="shared" si="0"/>
        <v>http://www.51kpi.cn:7062/default.ashx/?func=UploadMMYMData</v>
      </c>
    </row>
    <row r="26" spans="1:7" x14ac:dyDescent="0.15">
      <c r="A26" s="8" t="s">
        <v>84</v>
      </c>
      <c r="B26" s="8" t="s">
        <v>85</v>
      </c>
      <c r="C26" s="8"/>
      <c r="D26" s="8"/>
      <c r="E26" s="8" t="s">
        <v>35</v>
      </c>
      <c r="F26" s="8"/>
      <c r="G26" s="8" t="s">
        <v>86</v>
      </c>
    </row>
    <row r="27" spans="1:7" x14ac:dyDescent="0.15">
      <c r="A27" s="8" t="s">
        <v>99</v>
      </c>
      <c r="B27" s="8" t="s">
        <v>100</v>
      </c>
      <c r="C27" s="8"/>
      <c r="D27" s="8"/>
      <c r="E27" s="8"/>
      <c r="F27" s="8" t="s">
        <v>101</v>
      </c>
      <c r="G27" s="8" t="str">
        <f t="shared" si="0"/>
        <v>http://www.51kpi.cn:7062/default.ashx/?func=UploadLTECellInfo</v>
      </c>
    </row>
    <row r="28" spans="1:7" x14ac:dyDescent="0.15">
      <c r="A28" s="13" t="s">
        <v>175</v>
      </c>
      <c r="B28" s="8" t="s">
        <v>152</v>
      </c>
      <c r="C28" s="8"/>
      <c r="D28" s="8"/>
      <c r="E28" s="8"/>
      <c r="F28" s="13" t="s">
        <v>147</v>
      </c>
      <c r="G28" s="8" t="str">
        <f t="shared" si="0"/>
        <v>http://www.51kpi.cn:7062/default.ashx/?func=UploadTtLteCellInfo</v>
      </c>
    </row>
    <row r="29" spans="1:7" x14ac:dyDescent="0.15">
      <c r="A29" s="13" t="s">
        <v>173</v>
      </c>
      <c r="B29" s="8" t="s">
        <v>153</v>
      </c>
      <c r="C29" s="8" t="s">
        <v>151</v>
      </c>
      <c r="D29" s="8"/>
      <c r="E29" s="8"/>
      <c r="F29" s="13" t="s">
        <v>147</v>
      </c>
      <c r="G29" s="8" t="str">
        <f t="shared" si="0"/>
        <v>http://www.51kpi.cn:7062/default.ashx/?func=GetLteCellInfo</v>
      </c>
    </row>
    <row r="30" spans="1:7" x14ac:dyDescent="0.15">
      <c r="A30" s="13" t="s">
        <v>174</v>
      </c>
      <c r="B30" s="8" t="s">
        <v>154</v>
      </c>
      <c r="C30" s="8" t="s">
        <v>151</v>
      </c>
      <c r="D30" s="8"/>
      <c r="E30" s="8"/>
      <c r="F30" s="13" t="s">
        <v>147</v>
      </c>
      <c r="G30" s="8" t="str">
        <f t="shared" si="0"/>
        <v>http://www.51kpi.cn:7062/default.ashx/?func=GetTtLteCellInfo</v>
      </c>
    </row>
    <row r="31" spans="1:7" x14ac:dyDescent="0.15">
      <c r="A31" t="s">
        <v>176</v>
      </c>
      <c r="B31" s="16" t="s">
        <v>177</v>
      </c>
      <c r="C31" t="s">
        <v>178</v>
      </c>
    </row>
    <row r="32" spans="1:7" x14ac:dyDescent="0.15">
      <c r="A32" t="s">
        <v>179</v>
      </c>
      <c r="B32" s="16" t="s">
        <v>180</v>
      </c>
    </row>
    <row r="33" spans="1:2" x14ac:dyDescent="0.15">
      <c r="A33" s="8" t="s">
        <v>181</v>
      </c>
      <c r="B33" s="17" t="s">
        <v>185</v>
      </c>
    </row>
    <row r="34" spans="1:2" x14ac:dyDescent="0.15">
      <c r="A34" s="8" t="s">
        <v>182</v>
      </c>
      <c r="B34" s="17"/>
    </row>
    <row r="35" spans="1:2" x14ac:dyDescent="0.15">
      <c r="A35" s="8" t="s">
        <v>183</v>
      </c>
      <c r="B35" s="17"/>
    </row>
    <row r="36" spans="1:2" x14ac:dyDescent="0.15">
      <c r="A36" s="8" t="s">
        <v>184</v>
      </c>
      <c r="B36" s="17"/>
    </row>
  </sheetData>
  <mergeCells count="1">
    <mergeCell ref="B33:B36"/>
  </mergeCells>
  <phoneticPr fontId="1" type="noConversion"/>
  <hyperlinks>
    <hyperlink ref="G26" r:id="rId1" xr:uid="{12E139AF-E3B9-40B0-BFDC-B8A4B74E82B5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C9D5-B315-4989-9635-FC06CD44AFDC}">
  <dimension ref="A2:D18"/>
  <sheetViews>
    <sheetView workbookViewId="0">
      <selection activeCell="E22" sqref="E22"/>
    </sheetView>
  </sheetViews>
  <sheetFormatPr defaultRowHeight="13.5" x14ac:dyDescent="0.15"/>
  <sheetData>
    <row r="2" spans="1:4" x14ac:dyDescent="0.15">
      <c r="A2" t="s">
        <v>102</v>
      </c>
      <c r="C2" t="s">
        <v>103</v>
      </c>
      <c r="D2" t="str">
        <f>"  row("""&amp;C2&amp;""""&amp;".ToUpper)=itm."&amp;C2</f>
        <v xml:space="preserve">  row("city".ToUpper)=itm.city</v>
      </c>
    </row>
    <row r="3" spans="1:4" x14ac:dyDescent="0.15">
      <c r="C3" t="s">
        <v>104</v>
      </c>
      <c r="D3" t="str">
        <f t="shared" ref="D3:D18" si="0">"  row("""&amp;C3&amp;""""&amp;".ToUpper)=itm."&amp;C3</f>
        <v xml:space="preserve">  row("district".ToUpper)=itm.district</v>
      </c>
    </row>
    <row r="4" spans="1:4" x14ac:dyDescent="0.15">
      <c r="C4" t="s">
        <v>105</v>
      </c>
      <c r="D4" t="str">
        <f t="shared" si="0"/>
        <v xml:space="preserve">  row("enodebName".ToUpper)=itm.enodebName</v>
      </c>
    </row>
    <row r="5" spans="1:4" x14ac:dyDescent="0.15">
      <c r="C5" t="s">
        <v>106</v>
      </c>
      <c r="D5" t="str">
        <f t="shared" si="0"/>
        <v xml:space="preserve">  row("ecellName".ToUpper)=itm.ecellName</v>
      </c>
    </row>
    <row r="6" spans="1:4" x14ac:dyDescent="0.15">
      <c r="C6" t="s">
        <v>107</v>
      </c>
      <c r="D6" t="str">
        <f t="shared" si="0"/>
        <v xml:space="preserve">  row("eNodeBId".ToUpper)=itm.eNodeBId</v>
      </c>
    </row>
    <row r="7" spans="1:4" x14ac:dyDescent="0.15">
      <c r="C7" t="s">
        <v>108</v>
      </c>
      <c r="D7" t="str">
        <f t="shared" si="0"/>
        <v xml:space="preserve">  row("cellId".ToUpper)=itm.cellId</v>
      </c>
    </row>
    <row r="8" spans="1:4" x14ac:dyDescent="0.15">
      <c r="C8" t="s">
        <v>109</v>
      </c>
      <c r="D8" t="str">
        <f t="shared" si="0"/>
        <v xml:space="preserve">  row("localCellid".ToUpper)=itm.localCellid</v>
      </c>
    </row>
    <row r="9" spans="1:4" x14ac:dyDescent="0.15">
      <c r="C9" t="s">
        <v>110</v>
      </c>
      <c r="D9" t="str">
        <f t="shared" si="0"/>
        <v xml:space="preserve">  row("lon".ToUpper)=itm.lon</v>
      </c>
    </row>
    <row r="10" spans="1:4" x14ac:dyDescent="0.15">
      <c r="C10" t="s">
        <v>111</v>
      </c>
      <c r="D10" t="str">
        <f t="shared" si="0"/>
        <v xml:space="preserve">  row("lat".ToUpper)=itm.lat</v>
      </c>
    </row>
    <row r="11" spans="1:4" x14ac:dyDescent="0.15">
      <c r="C11" t="s">
        <v>112</v>
      </c>
      <c r="D11" t="str">
        <f t="shared" si="0"/>
        <v xml:space="preserve">  row("siteType".ToUpper)=itm.siteType</v>
      </c>
    </row>
    <row r="12" spans="1:4" x14ac:dyDescent="0.15">
      <c r="C12" t="s">
        <v>113</v>
      </c>
      <c r="D12" t="str">
        <f t="shared" si="0"/>
        <v xml:space="preserve">  row("h".ToUpper)=itm.h</v>
      </c>
    </row>
    <row r="13" spans="1:4" x14ac:dyDescent="0.15">
      <c r="C13" t="s">
        <v>114</v>
      </c>
      <c r="D13" t="str">
        <f t="shared" si="0"/>
        <v xml:space="preserve">  row("amzimuth".ToUpper)=itm.amzimuth</v>
      </c>
    </row>
    <row r="14" spans="1:4" x14ac:dyDescent="0.15">
      <c r="C14" t="s">
        <v>115</v>
      </c>
      <c r="D14" t="str">
        <f t="shared" si="0"/>
        <v xml:space="preserve">  row("title".ToUpper)=itm.title</v>
      </c>
    </row>
    <row r="15" spans="1:4" x14ac:dyDescent="0.15">
      <c r="C15" t="s">
        <v>116</v>
      </c>
      <c r="D15" t="str">
        <f t="shared" si="0"/>
        <v xml:space="preserve">  row("Tac".ToUpper)=itm.Tac</v>
      </c>
    </row>
    <row r="16" spans="1:4" x14ac:dyDescent="0.15">
      <c r="C16" t="s">
        <v>117</v>
      </c>
      <c r="D16" t="str">
        <f t="shared" si="0"/>
        <v xml:space="preserve">  row("freq".ToUpper)=itm.freq</v>
      </c>
    </row>
    <row r="17" spans="3:4" x14ac:dyDescent="0.15">
      <c r="C17" t="s">
        <v>118</v>
      </c>
      <c r="D17" t="str">
        <f t="shared" si="0"/>
        <v xml:space="preserve">  row("pci".ToUpper)=itm.pci</v>
      </c>
    </row>
    <row r="18" spans="3:4" x14ac:dyDescent="0.15">
      <c r="C18" t="s">
        <v>119</v>
      </c>
      <c r="D18" t="str">
        <f t="shared" si="0"/>
        <v xml:space="preserve">  row("demo".ToUpper)=itm.demo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0FAAA-EFAE-49C4-85C2-E549D0C583BA}">
  <dimension ref="A1:E23"/>
  <sheetViews>
    <sheetView workbookViewId="0">
      <selection activeCell="F3" sqref="F3"/>
    </sheetView>
  </sheetViews>
  <sheetFormatPr defaultRowHeight="13.5" x14ac:dyDescent="0.15"/>
  <cols>
    <col min="1" max="2" width="12.75" bestFit="1" customWidth="1"/>
    <col min="3" max="3" width="27.25" bestFit="1" customWidth="1"/>
    <col min="4" max="4" width="23.875" customWidth="1"/>
  </cols>
  <sheetData>
    <row r="1" spans="1:5" x14ac:dyDescent="0.15">
      <c r="B1" t="s">
        <v>130</v>
      </c>
      <c r="C1" t="s">
        <v>139</v>
      </c>
      <c r="D1" t="str">
        <f>"CREATE TABLE "&amp;C1&amp;"("&amp;D23 &amp;")"</f>
        <v>CREATE TABLE LTE_CELINFO_Table(ID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number,title number,Tac number,freq number,pci number,demo varchar(50),)</v>
      </c>
    </row>
    <row r="2" spans="1:5" x14ac:dyDescent="0.15">
      <c r="A2" t="s">
        <v>128</v>
      </c>
      <c r="B2" t="s">
        <v>129</v>
      </c>
    </row>
    <row r="3" spans="1:5" x14ac:dyDescent="0.15">
      <c r="A3" t="s">
        <v>127</v>
      </c>
      <c r="B3" t="s">
        <v>124</v>
      </c>
      <c r="C3" t="str">
        <f>A3 &amp;" "&amp;B3 &amp;","</f>
        <v>ID number,</v>
      </c>
      <c r="D3" t="str">
        <f>C3</f>
        <v>ID number,</v>
      </c>
      <c r="E3" t="str">
        <f>A3 &amp;","</f>
        <v>ID,</v>
      </c>
    </row>
    <row r="4" spans="1:5" x14ac:dyDescent="0.15">
      <c r="A4" t="s">
        <v>121</v>
      </c>
      <c r="B4" t="s">
        <v>125</v>
      </c>
      <c r="C4" t="str">
        <f t="shared" ref="C4:C23" si="0">A4 &amp;" "&amp;B4 &amp;","</f>
        <v>carrier varchar(50),</v>
      </c>
      <c r="D4" t="str">
        <f>D3&amp;C4</f>
        <v>ID number,carrier varchar(50),</v>
      </c>
      <c r="E4" t="str">
        <f>E3&amp;A4 &amp;","</f>
        <v>ID,carrier,</v>
      </c>
    </row>
    <row r="5" spans="1:5" x14ac:dyDescent="0.15">
      <c r="A5" t="s">
        <v>103</v>
      </c>
      <c r="B5" t="s">
        <v>125</v>
      </c>
      <c r="C5" t="str">
        <f t="shared" si="0"/>
        <v>city varchar(50),</v>
      </c>
      <c r="D5" t="str">
        <f t="shared" ref="D5:D23" si="1">D4&amp;C5</f>
        <v>ID number,carrier varchar(50),city varchar(50),</v>
      </c>
      <c r="E5" t="str">
        <f t="shared" ref="E5:E23" si="2">E4&amp;A5 &amp;","</f>
        <v>ID,carrier,city,</v>
      </c>
    </row>
    <row r="6" spans="1:5" x14ac:dyDescent="0.15">
      <c r="A6" t="s">
        <v>104</v>
      </c>
      <c r="B6" t="s">
        <v>125</v>
      </c>
      <c r="C6" t="str">
        <f t="shared" si="0"/>
        <v>district varchar(50),</v>
      </c>
      <c r="D6" t="str">
        <f t="shared" si="1"/>
        <v>ID number,carrier varchar(50),city varchar(50),district varchar(50),</v>
      </c>
      <c r="E6" t="str">
        <f t="shared" si="2"/>
        <v>ID,carrier,city,district,</v>
      </c>
    </row>
    <row r="7" spans="1:5" x14ac:dyDescent="0.15">
      <c r="A7" t="s">
        <v>105</v>
      </c>
      <c r="B7" t="s">
        <v>148</v>
      </c>
      <c r="C7" t="str">
        <f t="shared" si="0"/>
        <v>enodebName varchar(200),</v>
      </c>
      <c r="D7" t="str">
        <f t="shared" si="1"/>
        <v>ID number,carrier varchar(50),city varchar(50),district varchar(50),enodebName varchar(200),</v>
      </c>
      <c r="E7" t="str">
        <f t="shared" si="2"/>
        <v>ID,carrier,city,district,enodebName,</v>
      </c>
    </row>
    <row r="8" spans="1:5" x14ac:dyDescent="0.15">
      <c r="A8" t="s">
        <v>106</v>
      </c>
      <c r="B8" t="s">
        <v>148</v>
      </c>
      <c r="C8" t="str">
        <f t="shared" si="0"/>
        <v>ecellName varchar(200),</v>
      </c>
      <c r="D8" t="str">
        <f t="shared" si="1"/>
        <v>ID number,carrier varchar(50),city varchar(50),district varchar(50),enodebName varchar(200),ecellName varchar(200),</v>
      </c>
      <c r="E8" t="str">
        <f t="shared" si="2"/>
        <v>ID,carrier,city,district,enodebName,ecellName,</v>
      </c>
    </row>
    <row r="9" spans="1:5" x14ac:dyDescent="0.15">
      <c r="A9" t="s">
        <v>107</v>
      </c>
      <c r="B9" t="s">
        <v>125</v>
      </c>
      <c r="C9" t="str">
        <f t="shared" si="0"/>
        <v>eNodeBId varchar(50),</v>
      </c>
      <c r="D9" t="str">
        <f t="shared" si="1"/>
        <v>ID number,carrier varchar(50),city varchar(50),district varchar(50),enodebName varchar(200),ecellName varchar(200),eNodeBId varchar(50),</v>
      </c>
      <c r="E9" t="str">
        <f t="shared" si="2"/>
        <v>ID,carrier,city,district,enodebName,ecellName,eNodeBId,</v>
      </c>
    </row>
    <row r="10" spans="1:5" x14ac:dyDescent="0.15">
      <c r="A10" t="s">
        <v>108</v>
      </c>
      <c r="B10" t="s">
        <v>125</v>
      </c>
      <c r="C10" t="str">
        <f t="shared" si="0"/>
        <v>cellId varchar(50),</v>
      </c>
      <c r="D10" t="str">
        <f t="shared" si="1"/>
        <v>ID number,carrier varchar(50),city varchar(50),district varchar(50),enodebName varchar(200),ecellName varchar(200),eNodeBId varchar(50),cellId varchar(50),</v>
      </c>
      <c r="E10" t="str">
        <f t="shared" si="2"/>
        <v>ID,carrier,city,district,enodebName,ecellName,eNodeBId,cellId,</v>
      </c>
    </row>
    <row r="11" spans="1:5" x14ac:dyDescent="0.15">
      <c r="A11" t="s">
        <v>109</v>
      </c>
      <c r="B11" t="s">
        <v>125</v>
      </c>
      <c r="C11" t="str">
        <f t="shared" si="0"/>
        <v>localCellid varchar(50),</v>
      </c>
      <c r="D11" t="str">
        <f t="shared" si="1"/>
        <v>ID number,carrier varchar(50),city varchar(50),district varchar(50),enodebName varchar(200),ecellName varchar(200),eNodeBId varchar(50),cellId varchar(50),localCellid varchar(50),</v>
      </c>
      <c r="E11" t="str">
        <f t="shared" si="2"/>
        <v>ID,carrier,city,district,enodebName,ecellName,eNodeBId,cellId,localCellid,</v>
      </c>
    </row>
    <row r="12" spans="1:5" x14ac:dyDescent="0.15">
      <c r="A12" t="s">
        <v>110</v>
      </c>
      <c r="B12" t="s">
        <v>126</v>
      </c>
      <c r="C12" t="str">
        <f t="shared" si="0"/>
        <v>lon number(16,6),</v>
      </c>
      <c r="D12" t="str">
        <f t="shared" si="1"/>
        <v>ID number,carrier varchar(50),city varchar(50),district varchar(50),enodebName varchar(200),ecellName varchar(200),eNodeBId varchar(50),cellId varchar(50),localCellid varchar(50),lon number(16,6),</v>
      </c>
      <c r="E12" t="str">
        <f t="shared" si="2"/>
        <v>ID,carrier,city,district,enodebName,ecellName,eNodeBId,cellId,localCellid,lon,</v>
      </c>
    </row>
    <row r="13" spans="1:5" x14ac:dyDescent="0.15">
      <c r="A13" t="s">
        <v>111</v>
      </c>
      <c r="B13" t="s">
        <v>126</v>
      </c>
      <c r="C13" t="str">
        <f t="shared" si="0"/>
        <v>lat number(16,6),</v>
      </c>
      <c r="D13" t="str">
        <f t="shared" si="1"/>
        <v>ID number,carrier varchar(50),city varchar(50),district varchar(50),enodebName varchar(200),ecellName varchar(200),eNodeBId varchar(50),cellId varchar(50),localCellid varchar(50),lon number(16,6),lat number(16,6),</v>
      </c>
      <c r="E13" t="str">
        <f t="shared" si="2"/>
        <v>ID,carrier,city,district,enodebName,ecellName,eNodeBId,cellId,localCellid,lon,lat,</v>
      </c>
    </row>
    <row r="14" spans="1:5" x14ac:dyDescent="0.15">
      <c r="A14" t="s">
        <v>122</v>
      </c>
      <c r="B14" t="s">
        <v>126</v>
      </c>
      <c r="C14" t="str">
        <f t="shared" si="0"/>
        <v>gdLon number(16,6),</v>
      </c>
      <c r="D14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</v>
      </c>
      <c r="E14" t="str">
        <f t="shared" si="2"/>
        <v>ID,carrier,city,district,enodebName,ecellName,eNodeBId,cellId,localCellid,lon,lat,gdLon,</v>
      </c>
    </row>
    <row r="15" spans="1:5" x14ac:dyDescent="0.15">
      <c r="A15" t="s">
        <v>138</v>
      </c>
      <c r="B15" t="s">
        <v>126</v>
      </c>
      <c r="C15" t="str">
        <f t="shared" si="0"/>
        <v>gdLat number(16,6),</v>
      </c>
      <c r="D15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</v>
      </c>
      <c r="E15" t="str">
        <f t="shared" si="2"/>
        <v>ID,carrier,city,district,enodebName,ecellName,eNodeBId,cellId,localCellid,lon,lat,gdLon,gdLat,</v>
      </c>
    </row>
    <row r="16" spans="1:5" x14ac:dyDescent="0.15">
      <c r="A16" t="s">
        <v>112</v>
      </c>
      <c r="B16" t="s">
        <v>125</v>
      </c>
      <c r="C16" t="str">
        <f t="shared" si="0"/>
        <v>siteType varchar(50),</v>
      </c>
      <c r="D16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</v>
      </c>
      <c r="E16" t="str">
        <f t="shared" si="2"/>
        <v>ID,carrier,city,district,enodebName,ecellName,eNodeBId,cellId,localCellid,lon,lat,gdLon,gdLat,siteType,</v>
      </c>
    </row>
    <row r="17" spans="1:5" x14ac:dyDescent="0.15">
      <c r="A17" t="s">
        <v>113</v>
      </c>
      <c r="B17" t="s">
        <v>150</v>
      </c>
      <c r="C17" t="str">
        <f t="shared" si="0"/>
        <v>h number(10,1),</v>
      </c>
      <c r="D17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</v>
      </c>
      <c r="E17" t="str">
        <f t="shared" si="2"/>
        <v>ID,carrier,city,district,enodebName,ecellName,eNodeBId,cellId,localCellid,lon,lat,gdLon,gdLat,siteType,h,</v>
      </c>
    </row>
    <row r="18" spans="1:5" x14ac:dyDescent="0.15">
      <c r="A18" t="s">
        <v>114</v>
      </c>
      <c r="B18" t="s">
        <v>124</v>
      </c>
      <c r="C18" t="str">
        <f t="shared" si="0"/>
        <v>amzimuth number,</v>
      </c>
      <c r="D18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</v>
      </c>
      <c r="E18" t="str">
        <f t="shared" si="2"/>
        <v>ID,carrier,city,district,enodebName,ecellName,eNodeBId,cellId,localCellid,lon,lat,gdLon,gdLat,siteType,h,amzimuth,</v>
      </c>
    </row>
    <row r="19" spans="1:5" x14ac:dyDescent="0.15">
      <c r="A19" t="s">
        <v>115</v>
      </c>
      <c r="B19" t="s">
        <v>124</v>
      </c>
      <c r="C19" t="str">
        <f t="shared" si="0"/>
        <v>title number,</v>
      </c>
      <c r="D19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number,title number,</v>
      </c>
      <c r="E19" t="str">
        <f t="shared" si="2"/>
        <v>ID,carrier,city,district,enodebName,ecellName,eNodeBId,cellId,localCellid,lon,lat,gdLon,gdLat,siteType,h,amzimuth,title,</v>
      </c>
    </row>
    <row r="20" spans="1:5" x14ac:dyDescent="0.15">
      <c r="A20" t="s">
        <v>116</v>
      </c>
      <c r="B20" t="s">
        <v>124</v>
      </c>
      <c r="C20" t="str">
        <f t="shared" si="0"/>
        <v>Tac number,</v>
      </c>
      <c r="D20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number,title number,Tac number,</v>
      </c>
      <c r="E20" t="str">
        <f t="shared" si="2"/>
        <v>ID,carrier,city,district,enodebName,ecellName,eNodeBId,cellId,localCellid,lon,lat,gdLon,gdLat,siteType,h,amzimuth,title,Tac,</v>
      </c>
    </row>
    <row r="21" spans="1:5" x14ac:dyDescent="0.15">
      <c r="A21" t="s">
        <v>117</v>
      </c>
      <c r="B21" t="s">
        <v>124</v>
      </c>
      <c r="C21" t="str">
        <f t="shared" si="0"/>
        <v>freq number,</v>
      </c>
      <c r="D21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number,title number,Tac number,freq number,</v>
      </c>
      <c r="E21" t="str">
        <f t="shared" si="2"/>
        <v>ID,carrier,city,district,enodebName,ecellName,eNodeBId,cellId,localCellid,lon,lat,gdLon,gdLat,siteType,h,amzimuth,title,Tac,freq,</v>
      </c>
    </row>
    <row r="22" spans="1:5" x14ac:dyDescent="0.15">
      <c r="A22" t="s">
        <v>118</v>
      </c>
      <c r="B22" t="s">
        <v>124</v>
      </c>
      <c r="C22" t="str">
        <f t="shared" si="0"/>
        <v>pci number,</v>
      </c>
      <c r="D22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number,title number,Tac number,freq number,pci number,</v>
      </c>
      <c r="E22" t="str">
        <f t="shared" si="2"/>
        <v>ID,carrier,city,district,enodebName,ecellName,eNodeBId,cellId,localCellid,lon,lat,gdLon,gdLat,siteType,h,amzimuth,title,Tac,freq,pci,</v>
      </c>
    </row>
    <row r="23" spans="1:5" x14ac:dyDescent="0.15">
      <c r="A23" t="s">
        <v>119</v>
      </c>
      <c r="B23" t="s">
        <v>125</v>
      </c>
      <c r="C23" t="str">
        <f t="shared" si="0"/>
        <v>demo varchar(50),</v>
      </c>
      <c r="D23" t="str">
        <f t="shared" si="1"/>
        <v>ID number,carrier varchar(50),city varchar(50),district varchar(50),enodebName varchar(200),ecellName varchar(200),eNodeBId varchar(50),cellId varchar(50),localCellid varchar(50),lon number(16,6),lat number(16,6),gdLon number(16,6),gdLat number(16,6),siteType varchar(50),h number(10,1),amzimuth number,title number,Tac number,freq number,pci number,demo varchar(50),</v>
      </c>
      <c r="E23" t="str">
        <f t="shared" si="2"/>
        <v>ID,carrier,city,district,enodebName,ecellName,eNodeBId,cellId,localCellid,lon,lat,gdLon,gdLat,siteType,h,amzimuth,title,Tac,freq,pci,demo,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D887-4149-458E-AB42-2FA42A4BF68A}">
  <dimension ref="A1:E34"/>
  <sheetViews>
    <sheetView topLeftCell="A4" workbookViewId="0">
      <selection activeCell="A33" sqref="A33"/>
    </sheetView>
  </sheetViews>
  <sheetFormatPr defaultRowHeight="13.5" x14ac:dyDescent="0.15"/>
  <cols>
    <col min="1" max="1" width="12.75" bestFit="1" customWidth="1"/>
    <col min="2" max="2" width="13.875" bestFit="1" customWidth="1"/>
    <col min="3" max="3" width="18.625" customWidth="1"/>
    <col min="4" max="4" width="62.375" customWidth="1"/>
  </cols>
  <sheetData>
    <row r="1" spans="1:5" x14ac:dyDescent="0.15">
      <c r="B1" t="s">
        <v>130</v>
      </c>
      <c r="C1" t="s">
        <v>143</v>
      </c>
      <c r="D1" t="str">
        <f>"CREATE TABLE "&amp;C1&amp;"("&amp;D18 &amp;")"</f>
        <v>CREATE TABLE TtLTE_CELINFO_Table(ID number,carrier varchar(50),province varchar(50),city varchar(50),district varchar(50),enodebName varchar(400),enodebName_Tt varchar(400),state varchar(50),lon number(16,6),lat number(16,6),gdLon number(16,6),gdLat number(16,6),siteType varchar(50),h number(10,1),address varchar(500),demo varchar(50),)</v>
      </c>
    </row>
    <row r="2" spans="1:5" x14ac:dyDescent="0.15">
      <c r="A2" t="s">
        <v>128</v>
      </c>
      <c r="B2" t="s">
        <v>129</v>
      </c>
    </row>
    <row r="3" spans="1:5" x14ac:dyDescent="0.15">
      <c r="A3" t="s">
        <v>127</v>
      </c>
      <c r="B3" t="s">
        <v>124</v>
      </c>
      <c r="C3" t="str">
        <f>A3 &amp;" "&amp;B3 &amp;","</f>
        <v>ID number,</v>
      </c>
      <c r="D3" t="str">
        <f>C3</f>
        <v>ID number,</v>
      </c>
      <c r="E3" t="str">
        <f>A3 &amp;","</f>
        <v>ID,</v>
      </c>
    </row>
    <row r="4" spans="1:5" x14ac:dyDescent="0.15">
      <c r="A4" t="s">
        <v>121</v>
      </c>
      <c r="B4" t="s">
        <v>125</v>
      </c>
      <c r="C4" t="str">
        <f t="shared" ref="C4:C18" si="0">A4 &amp;" "&amp;B4 &amp;","</f>
        <v>carrier varchar(50),</v>
      </c>
      <c r="D4" t="str">
        <f>D3&amp;C4</f>
        <v>ID number,carrier varchar(50),</v>
      </c>
      <c r="E4" t="str">
        <f>E3&amp;A4 &amp;","</f>
        <v>ID,carrier,</v>
      </c>
    </row>
    <row r="5" spans="1:5" x14ac:dyDescent="0.15">
      <c r="A5" t="s">
        <v>140</v>
      </c>
      <c r="B5" t="s">
        <v>125</v>
      </c>
      <c r="C5" t="str">
        <f t="shared" ref="C5" si="1">A5 &amp;" "&amp;B5 &amp;","</f>
        <v>province varchar(50),</v>
      </c>
      <c r="D5" t="str">
        <f>D4&amp;C5</f>
        <v>ID number,carrier varchar(50),province varchar(50),</v>
      </c>
      <c r="E5" t="str">
        <f t="shared" ref="E5:E18" si="2">E4&amp;A5 &amp;","</f>
        <v>ID,carrier,province,</v>
      </c>
    </row>
    <row r="6" spans="1:5" x14ac:dyDescent="0.15">
      <c r="A6" t="s">
        <v>103</v>
      </c>
      <c r="B6" t="s">
        <v>125</v>
      </c>
      <c r="C6" t="str">
        <f t="shared" si="0"/>
        <v>city varchar(50),</v>
      </c>
      <c r="D6" t="str">
        <f t="shared" ref="D6:D18" si="3">D5&amp;C6</f>
        <v>ID number,carrier varchar(50),province varchar(50),city varchar(50),</v>
      </c>
      <c r="E6" t="str">
        <f t="shared" si="2"/>
        <v>ID,carrier,province,city,</v>
      </c>
    </row>
    <row r="7" spans="1:5" x14ac:dyDescent="0.15">
      <c r="A7" t="s">
        <v>104</v>
      </c>
      <c r="B7" t="s">
        <v>125</v>
      </c>
      <c r="C7" t="str">
        <f t="shared" si="0"/>
        <v>district varchar(50),</v>
      </c>
      <c r="D7" t="str">
        <f t="shared" si="3"/>
        <v>ID number,carrier varchar(50),province varchar(50),city varchar(50),district varchar(50),</v>
      </c>
      <c r="E7" t="str">
        <f t="shared" si="2"/>
        <v>ID,carrier,province,city,district,</v>
      </c>
    </row>
    <row r="8" spans="1:5" x14ac:dyDescent="0.15">
      <c r="A8" t="s">
        <v>105</v>
      </c>
      <c r="B8" t="s">
        <v>149</v>
      </c>
      <c r="C8" t="str">
        <f t="shared" si="0"/>
        <v>enodebName varchar(400),</v>
      </c>
      <c r="D8" t="str">
        <f t="shared" si="3"/>
        <v>ID number,carrier varchar(50),province varchar(50),city varchar(50),district varchar(50),enodebName varchar(400),</v>
      </c>
      <c r="E8" t="str">
        <f t="shared" si="2"/>
        <v>ID,carrier,province,city,district,enodebName,</v>
      </c>
    </row>
    <row r="9" spans="1:5" x14ac:dyDescent="0.15">
      <c r="A9" t="s">
        <v>144</v>
      </c>
      <c r="B9" t="s">
        <v>149</v>
      </c>
      <c r="C9" t="str">
        <f t="shared" si="0"/>
        <v>enodebName_Tt varchar(400),</v>
      </c>
      <c r="D9" t="str">
        <f t="shared" si="3"/>
        <v>ID number,carrier varchar(50),province varchar(50),city varchar(50),district varchar(50),enodebName varchar(400),enodebName_Tt varchar(400),</v>
      </c>
      <c r="E9" t="str">
        <f t="shared" si="2"/>
        <v>ID,carrier,province,city,district,enodebName,enodebName_Tt,</v>
      </c>
    </row>
    <row r="10" spans="1:5" x14ac:dyDescent="0.15">
      <c r="A10" t="s">
        <v>145</v>
      </c>
      <c r="B10" t="s">
        <v>125</v>
      </c>
      <c r="C10" t="str">
        <f t="shared" si="0"/>
        <v>state varchar(50),</v>
      </c>
      <c r="D10" t="str">
        <f t="shared" si="3"/>
        <v>ID number,carrier varchar(50),province varchar(50),city varchar(50),district varchar(50),enodebName varchar(400),enodebName_Tt varchar(400),state varchar(50),</v>
      </c>
      <c r="E10" t="str">
        <f t="shared" si="2"/>
        <v>ID,carrier,province,city,district,enodebName,enodebName_Tt,state,</v>
      </c>
    </row>
    <row r="11" spans="1:5" x14ac:dyDescent="0.15">
      <c r="A11" t="s">
        <v>110</v>
      </c>
      <c r="B11" t="s">
        <v>126</v>
      </c>
      <c r="C11" t="str">
        <f t="shared" si="0"/>
        <v>lon number(16,6),</v>
      </c>
      <c r="D11" t="str">
        <f t="shared" si="3"/>
        <v>ID number,carrier varchar(50),province varchar(50),city varchar(50),district varchar(50),enodebName varchar(400),enodebName_Tt varchar(400),state varchar(50),lon number(16,6),</v>
      </c>
      <c r="E11" t="str">
        <f t="shared" si="2"/>
        <v>ID,carrier,province,city,district,enodebName,enodebName_Tt,state,lon,</v>
      </c>
    </row>
    <row r="12" spans="1:5" x14ac:dyDescent="0.15">
      <c r="A12" t="s">
        <v>111</v>
      </c>
      <c r="B12" t="s">
        <v>126</v>
      </c>
      <c r="C12" t="str">
        <f t="shared" si="0"/>
        <v>lat number(16,6),</v>
      </c>
      <c r="D12" t="str">
        <f t="shared" si="3"/>
        <v>ID number,carrier varchar(50),province varchar(50),city varchar(50),district varchar(50),enodebName varchar(400),enodebName_Tt varchar(400),state varchar(50),lon number(16,6),lat number(16,6),</v>
      </c>
      <c r="E12" t="str">
        <f t="shared" si="2"/>
        <v>ID,carrier,province,city,district,enodebName,enodebName_Tt,state,lon,lat,</v>
      </c>
    </row>
    <row r="13" spans="1:5" x14ac:dyDescent="0.15">
      <c r="A13" t="s">
        <v>122</v>
      </c>
      <c r="B13" t="s">
        <v>126</v>
      </c>
      <c r="C13" t="str">
        <f t="shared" si="0"/>
        <v>gdLon number(16,6),</v>
      </c>
      <c r="D13" t="str">
        <f t="shared" si="3"/>
        <v>ID number,carrier varchar(50),province varchar(50),city varchar(50),district varchar(50),enodebName varchar(400),enodebName_Tt varchar(400),state varchar(50),lon number(16,6),lat number(16,6),gdLon number(16,6),</v>
      </c>
      <c r="E13" t="str">
        <f t="shared" si="2"/>
        <v>ID,carrier,province,city,district,enodebName,enodebName_Tt,state,lon,lat,gdLon,</v>
      </c>
    </row>
    <row r="14" spans="1:5" x14ac:dyDescent="0.15">
      <c r="A14" t="s">
        <v>138</v>
      </c>
      <c r="B14" t="s">
        <v>126</v>
      </c>
      <c r="C14" t="str">
        <f t="shared" si="0"/>
        <v>gdLat number(16,6),</v>
      </c>
      <c r="D14" t="str">
        <f t="shared" si="3"/>
        <v>ID number,carrier varchar(50),province varchar(50),city varchar(50),district varchar(50),enodebName varchar(400),enodebName_Tt varchar(400),state varchar(50),lon number(16,6),lat number(16,6),gdLon number(16,6),gdLat number(16,6),</v>
      </c>
      <c r="E14" t="str">
        <f t="shared" si="2"/>
        <v>ID,carrier,province,city,district,enodebName,enodebName_Tt,state,lon,lat,gdLon,gdLat,</v>
      </c>
    </row>
    <row r="15" spans="1:5" x14ac:dyDescent="0.15">
      <c r="A15" t="s">
        <v>146</v>
      </c>
      <c r="B15" t="s">
        <v>125</v>
      </c>
      <c r="C15" t="str">
        <f t="shared" si="0"/>
        <v>siteType varchar(50),</v>
      </c>
      <c r="D15" t="str">
        <f t="shared" si="3"/>
        <v>ID number,carrier varchar(50),province varchar(50),city varchar(50),district varchar(50),enodebName varchar(400),enodebName_Tt varchar(400),state varchar(50),lon number(16,6),lat number(16,6),gdLon number(16,6),gdLat number(16,6),siteType varchar(50),</v>
      </c>
      <c r="E15" t="str">
        <f t="shared" si="2"/>
        <v>ID,carrier,province,city,district,enodebName,enodebName_Tt,state,lon,lat,gdLon,gdLat,siteType,</v>
      </c>
    </row>
    <row r="16" spans="1:5" x14ac:dyDescent="0.15">
      <c r="A16" t="s">
        <v>113</v>
      </c>
      <c r="B16" t="s">
        <v>150</v>
      </c>
      <c r="C16" t="str">
        <f t="shared" si="0"/>
        <v>h number(10,1),</v>
      </c>
      <c r="D16" t="str">
        <f t="shared" si="3"/>
        <v>ID number,carrier varchar(50),province varchar(50),city varchar(50),district varchar(50),enodebName varchar(400),enodebName_Tt varchar(400),state varchar(50),lon number(16,6),lat number(16,6),gdLon number(16,6),gdLat number(16,6),siteType varchar(50),h number(10,1),</v>
      </c>
      <c r="E16" t="str">
        <f t="shared" si="2"/>
        <v>ID,carrier,province,city,district,enodebName,enodebName_Tt,state,lon,lat,gdLon,gdLat,siteType,h,</v>
      </c>
    </row>
    <row r="17" spans="1:5" x14ac:dyDescent="0.15">
      <c r="A17" t="s">
        <v>141</v>
      </c>
      <c r="B17" t="s">
        <v>142</v>
      </c>
      <c r="C17" t="str">
        <f t="shared" si="0"/>
        <v>address varchar(500),</v>
      </c>
      <c r="D17" t="str">
        <f t="shared" si="3"/>
        <v>ID number,carrier varchar(50),province varchar(50),city varchar(50),district varchar(50),enodebName varchar(400),enodebName_Tt varchar(400),state varchar(50),lon number(16,6),lat number(16,6),gdLon number(16,6),gdLat number(16,6),siteType varchar(50),h number(10,1),address varchar(500),</v>
      </c>
      <c r="E17" t="str">
        <f t="shared" si="2"/>
        <v>ID,carrier,province,city,district,enodebName,enodebName_Tt,state,lon,lat,gdLon,gdLat,siteType,h,address,</v>
      </c>
    </row>
    <row r="18" spans="1:5" x14ac:dyDescent="0.15">
      <c r="A18" t="s">
        <v>119</v>
      </c>
      <c r="B18" t="s">
        <v>125</v>
      </c>
      <c r="C18" t="str">
        <f t="shared" si="0"/>
        <v>demo varchar(50),</v>
      </c>
      <c r="D18" t="str">
        <f t="shared" si="3"/>
        <v>ID number,carrier varchar(50),province varchar(50),city varchar(50),district varchar(50),enodebName varchar(400),enodebName_Tt varchar(400),state varchar(50),lon number(16,6),lat number(16,6),gdLon number(16,6),gdLat number(16,6),siteType varchar(50),h number(10,1),address varchar(500),demo varchar(50),</v>
      </c>
      <c r="E18" t="str">
        <f t="shared" si="2"/>
        <v>ID,carrier,province,city,district,enodebName,enodebName_Tt,state,lon,lat,gdLon,gdLat,siteType,h,address,demo,</v>
      </c>
    </row>
    <row r="23" spans="1:5" x14ac:dyDescent="0.15">
      <c r="A23" s="15" t="s">
        <v>159</v>
      </c>
      <c r="E23" t="str">
        <f>E22&amp;A23 &amp;","</f>
        <v>groupId,</v>
      </c>
    </row>
    <row r="24" spans="1:5" x14ac:dyDescent="0.15">
      <c r="A24" s="15" t="s">
        <v>160</v>
      </c>
      <c r="E24" t="str">
        <f t="shared" ref="E24:E34" si="4">E23&amp;A24 &amp;","</f>
        <v>groupId,line,</v>
      </c>
    </row>
    <row r="25" spans="1:5" x14ac:dyDescent="0.15">
      <c r="A25" s="15" t="s">
        <v>162</v>
      </c>
      <c r="E25" t="str">
        <f t="shared" si="4"/>
        <v>groupId,line,name_cm,</v>
      </c>
    </row>
    <row r="26" spans="1:5" x14ac:dyDescent="0.15">
      <c r="A26" s="15" t="s">
        <v>163</v>
      </c>
      <c r="E26" t="str">
        <f t="shared" si="4"/>
        <v>groupId,line,name_cm,imei_cm,</v>
      </c>
    </row>
    <row r="27" spans="1:5" x14ac:dyDescent="0.15">
      <c r="A27" s="15" t="s">
        <v>164</v>
      </c>
      <c r="E27" t="str">
        <f t="shared" si="4"/>
        <v>groupId,line,name_cm,imei_cm,phone_cm,</v>
      </c>
    </row>
    <row r="28" spans="1:5" x14ac:dyDescent="0.15">
      <c r="A28" s="15" t="s">
        <v>165</v>
      </c>
      <c r="E28" t="str">
        <f t="shared" si="4"/>
        <v>groupId,line,name_cm,imei_cm,phone_cm,name_cu,</v>
      </c>
    </row>
    <row r="29" spans="1:5" x14ac:dyDescent="0.15">
      <c r="A29" s="15" t="s">
        <v>166</v>
      </c>
      <c r="E29" t="str">
        <f t="shared" si="4"/>
        <v>groupId,line,name_cm,imei_cm,phone_cm,name_cu,imei_cu,</v>
      </c>
    </row>
    <row r="30" spans="1:5" x14ac:dyDescent="0.15">
      <c r="A30" s="15" t="s">
        <v>167</v>
      </c>
      <c r="E30" t="str">
        <f t="shared" si="4"/>
        <v>groupId,line,name_cm,imei_cm,phone_cm,name_cu,imei_cu,phone_cu,</v>
      </c>
    </row>
    <row r="31" spans="1:5" x14ac:dyDescent="0.15">
      <c r="A31" s="15" t="s">
        <v>168</v>
      </c>
      <c r="E31" t="str">
        <f t="shared" si="4"/>
        <v>groupId,line,name_cm,imei_cm,phone_cm,name_cu,imei_cu,phone_cu,name_ct,</v>
      </c>
    </row>
    <row r="32" spans="1:5" x14ac:dyDescent="0.15">
      <c r="A32" s="15" t="s">
        <v>169</v>
      </c>
      <c r="E32" t="str">
        <f t="shared" si="4"/>
        <v>groupId,line,name_cm,imei_cm,phone_cm,name_cu,imei_cu,phone_cu,name_ct,imei_ct,</v>
      </c>
    </row>
    <row r="33" spans="1:5" x14ac:dyDescent="0.15">
      <c r="A33" s="15" t="s">
        <v>170</v>
      </c>
      <c r="E33" t="str">
        <f t="shared" si="4"/>
        <v>groupId,line,name_cm,imei_cm,phone_cm,name_cu,imei_cu,phone_cu,name_ct,imei_ct,phone_ct,</v>
      </c>
    </row>
    <row r="34" spans="1:5" x14ac:dyDescent="0.15">
      <c r="E34" t="str">
        <f t="shared" si="4"/>
        <v>groupId,line,name_cm,imei_cm,phone_cm,name_cu,imei_cu,phone_cu,name_ct,imei_ct,phone_ct,,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304E-9E65-4714-B750-2605845229A5}">
  <dimension ref="A1:F18"/>
  <sheetViews>
    <sheetView workbookViewId="0">
      <selection activeCell="C18" sqref="C18"/>
    </sheetView>
  </sheetViews>
  <sheetFormatPr defaultRowHeight="13.5" x14ac:dyDescent="0.15"/>
  <sheetData>
    <row r="1" spans="1:6" x14ac:dyDescent="0.15">
      <c r="B1" t="s">
        <v>130</v>
      </c>
      <c r="C1" t="s">
        <v>171</v>
      </c>
      <c r="D1" t="str">
        <f>"CREATE TABLE "&amp;C1&amp;"("&amp;D18 &amp;")"</f>
        <v>CREATE TABLE test_Group(Id number,province varchar(50),city varchar(50),groupId varchar(50),line varchar(50),name_cm varchar(50),imei_cm varchar(50),phone_cm varchar(50),name_cu varchar(50),imei_cu varchar(50),phone_cu varchar(50),name_ct varchar(50),imei_ct varchar(50),phone_ct varchar(50),modified_datetime varchar(50),modified_by varchar(50),demo varchar(50),)</v>
      </c>
    </row>
    <row r="2" spans="1:6" x14ac:dyDescent="0.15">
      <c r="A2" s="15" t="s">
        <v>155</v>
      </c>
      <c r="B2" s="8" t="s">
        <v>124</v>
      </c>
      <c r="C2" t="str">
        <f>A2 &amp;" "&amp;B2 &amp;","</f>
        <v>Id number,</v>
      </c>
      <c r="D2" t="str">
        <f>C2</f>
        <v>Id number,</v>
      </c>
    </row>
    <row r="3" spans="1:6" x14ac:dyDescent="0.15">
      <c r="A3" s="15" t="s">
        <v>140</v>
      </c>
      <c r="B3" s="8" t="s">
        <v>125</v>
      </c>
      <c r="C3" t="str">
        <f t="shared" ref="C3:C10" si="0">A3 &amp;" "&amp;B3 &amp;","</f>
        <v>province varchar(50),</v>
      </c>
      <c r="D3" t="str">
        <f>D2&amp;C3</f>
        <v>Id number,province varchar(50),</v>
      </c>
      <c r="E3" t="str">
        <f>" row("""&amp; A3 &amp;""".ToUpper) = itm."&amp; A3</f>
        <v xml:space="preserve"> row("province".ToUpper) = itm.province</v>
      </c>
      <c r="F3" t="str">
        <f>A3 &amp;":"""&amp; ""&amp;""","</f>
        <v>province:"",</v>
      </c>
    </row>
    <row r="4" spans="1:6" x14ac:dyDescent="0.15">
      <c r="A4" s="15" t="s">
        <v>103</v>
      </c>
      <c r="B4" s="8" t="s">
        <v>125</v>
      </c>
      <c r="C4" t="str">
        <f t="shared" si="0"/>
        <v>city varchar(50),</v>
      </c>
      <c r="D4" t="str">
        <f>D3&amp;C4</f>
        <v>Id number,province varchar(50),city varchar(50),</v>
      </c>
      <c r="E4" t="str">
        <f t="shared" ref="E4:E18" si="1">" row("""&amp; A4 &amp;""".ToUpper) = itm."&amp; A4</f>
        <v xml:space="preserve"> row("city".ToUpper) = itm.city</v>
      </c>
      <c r="F4" t="str">
        <f t="shared" ref="F4:F18" si="2">A4 &amp;":"""&amp; ""&amp;""","</f>
        <v>city:"",</v>
      </c>
    </row>
    <row r="5" spans="1:6" x14ac:dyDescent="0.15">
      <c r="A5" s="15" t="s">
        <v>159</v>
      </c>
      <c r="B5" s="8" t="s">
        <v>125</v>
      </c>
      <c r="C5" t="str">
        <f t="shared" si="0"/>
        <v>groupId varchar(50),</v>
      </c>
      <c r="D5" t="str">
        <f t="shared" ref="D5:D10" si="3">D4&amp;C5</f>
        <v>Id number,province varchar(50),city varchar(50),groupId varchar(50),</v>
      </c>
      <c r="E5" t="str">
        <f t="shared" si="1"/>
        <v xml:space="preserve"> row("groupId".ToUpper) = itm.groupId</v>
      </c>
      <c r="F5" t="str">
        <f t="shared" si="2"/>
        <v>groupId:"",</v>
      </c>
    </row>
    <row r="6" spans="1:6" x14ac:dyDescent="0.15">
      <c r="A6" s="15" t="s">
        <v>160</v>
      </c>
      <c r="B6" s="8" t="s">
        <v>161</v>
      </c>
      <c r="C6" t="str">
        <f t="shared" si="0"/>
        <v>line varchar(50),</v>
      </c>
      <c r="D6" t="str">
        <f t="shared" si="3"/>
        <v>Id number,province varchar(50),city varchar(50),groupId varchar(50),line varchar(50),</v>
      </c>
      <c r="E6" t="str">
        <f t="shared" si="1"/>
        <v xml:space="preserve"> row("line".ToUpper) = itm.line</v>
      </c>
      <c r="F6" t="str">
        <f t="shared" si="2"/>
        <v>line:"",</v>
      </c>
    </row>
    <row r="7" spans="1:6" x14ac:dyDescent="0.15">
      <c r="A7" s="15" t="s">
        <v>162</v>
      </c>
      <c r="B7" s="8" t="s">
        <v>161</v>
      </c>
      <c r="C7" t="str">
        <f t="shared" si="0"/>
        <v>name_cm varchar(50),</v>
      </c>
      <c r="D7" t="str">
        <f t="shared" si="3"/>
        <v>Id number,province varchar(50),city varchar(50),groupId varchar(50),line varchar(50),name_cm varchar(50),</v>
      </c>
      <c r="E7" t="str">
        <f t="shared" si="1"/>
        <v xml:space="preserve"> row("name_cm".ToUpper) = itm.name_cm</v>
      </c>
      <c r="F7" t="str">
        <f t="shared" si="2"/>
        <v>name_cm:"",</v>
      </c>
    </row>
    <row r="8" spans="1:6" x14ac:dyDescent="0.15">
      <c r="A8" s="15" t="s">
        <v>163</v>
      </c>
      <c r="B8" s="8" t="s">
        <v>161</v>
      </c>
      <c r="C8" t="str">
        <f t="shared" si="0"/>
        <v>imei_cm varchar(50),</v>
      </c>
      <c r="D8" t="str">
        <f t="shared" si="3"/>
        <v>Id number,province varchar(50),city varchar(50),groupId varchar(50),line varchar(50),name_cm varchar(50),imei_cm varchar(50),</v>
      </c>
      <c r="E8" t="str">
        <f t="shared" si="1"/>
        <v xml:space="preserve"> row("imei_cm".ToUpper) = itm.imei_cm</v>
      </c>
      <c r="F8" t="str">
        <f t="shared" si="2"/>
        <v>imei_cm:"",</v>
      </c>
    </row>
    <row r="9" spans="1:6" x14ac:dyDescent="0.15">
      <c r="A9" s="15" t="s">
        <v>164</v>
      </c>
      <c r="B9" s="8" t="s">
        <v>161</v>
      </c>
      <c r="C9" t="str">
        <f t="shared" si="0"/>
        <v>phone_cm varchar(50),</v>
      </c>
      <c r="D9" t="str">
        <f t="shared" si="3"/>
        <v>Id number,province varchar(50),city varchar(50),groupId varchar(50),line varchar(50),name_cm varchar(50),imei_cm varchar(50),phone_cm varchar(50),</v>
      </c>
      <c r="E9" t="str">
        <f t="shared" si="1"/>
        <v xml:space="preserve"> row("phone_cm".ToUpper) = itm.phone_cm</v>
      </c>
      <c r="F9" t="str">
        <f t="shared" si="2"/>
        <v>phone_cm:"",</v>
      </c>
    </row>
    <row r="10" spans="1:6" x14ac:dyDescent="0.15">
      <c r="A10" s="15" t="s">
        <v>165</v>
      </c>
      <c r="B10" s="8" t="s">
        <v>161</v>
      </c>
      <c r="C10" t="str">
        <f t="shared" si="0"/>
        <v>name_cu varchar(50),</v>
      </c>
      <c r="D10" t="str">
        <f t="shared" si="3"/>
        <v>Id number,province varchar(50),city varchar(50),groupId varchar(50),line varchar(50),name_cm varchar(50),imei_cm varchar(50),phone_cm varchar(50),name_cu varchar(50),</v>
      </c>
      <c r="E10" t="str">
        <f t="shared" si="1"/>
        <v xml:space="preserve"> row("name_cu".ToUpper) = itm.name_cu</v>
      </c>
      <c r="F10" t="str">
        <f t="shared" si="2"/>
        <v>name_cu:"",</v>
      </c>
    </row>
    <row r="11" spans="1:6" x14ac:dyDescent="0.15">
      <c r="A11" s="15" t="s">
        <v>166</v>
      </c>
      <c r="B11" s="8" t="s">
        <v>161</v>
      </c>
      <c r="C11" t="str">
        <f t="shared" ref="C11:C18" si="4">A11 &amp;" "&amp;B11 &amp;","</f>
        <v>imei_cu varchar(50),</v>
      </c>
      <c r="D11" t="str">
        <f t="shared" ref="D11:D18" si="5">D10&amp;C11</f>
        <v>Id number,province varchar(50),city varchar(50),groupId varchar(50),line varchar(50),name_cm varchar(50),imei_cm varchar(50),phone_cm varchar(50),name_cu varchar(50),imei_cu varchar(50),</v>
      </c>
      <c r="E11" t="str">
        <f t="shared" si="1"/>
        <v xml:space="preserve"> row("imei_cu".ToUpper) = itm.imei_cu</v>
      </c>
      <c r="F11" t="str">
        <f t="shared" si="2"/>
        <v>imei_cu:"",</v>
      </c>
    </row>
    <row r="12" spans="1:6" x14ac:dyDescent="0.15">
      <c r="A12" s="15" t="s">
        <v>167</v>
      </c>
      <c r="B12" s="8" t="s">
        <v>161</v>
      </c>
      <c r="C12" t="str">
        <f t="shared" si="4"/>
        <v>phone_cu varchar(50),</v>
      </c>
      <c r="D12" t="str">
        <f t="shared" si="5"/>
        <v>Id number,province varchar(50),city varchar(50),groupId varchar(50),line varchar(50),name_cm varchar(50),imei_cm varchar(50),phone_cm varchar(50),name_cu varchar(50),imei_cu varchar(50),phone_cu varchar(50),</v>
      </c>
      <c r="E12" t="str">
        <f t="shared" si="1"/>
        <v xml:space="preserve"> row("phone_cu".ToUpper) = itm.phone_cu</v>
      </c>
      <c r="F12" t="str">
        <f t="shared" si="2"/>
        <v>phone_cu:"",</v>
      </c>
    </row>
    <row r="13" spans="1:6" x14ac:dyDescent="0.15">
      <c r="A13" s="15" t="s">
        <v>168</v>
      </c>
      <c r="B13" s="8" t="s">
        <v>161</v>
      </c>
      <c r="C13" t="str">
        <f t="shared" si="4"/>
        <v>name_ct varchar(50),</v>
      </c>
      <c r="D13" t="str">
        <f t="shared" si="5"/>
        <v>Id number,province varchar(50),city varchar(50),groupId varchar(50),line varchar(50),name_cm varchar(50),imei_cm varchar(50),phone_cm varchar(50),name_cu varchar(50),imei_cu varchar(50),phone_cu varchar(50),name_ct varchar(50),</v>
      </c>
      <c r="E13" t="str">
        <f t="shared" si="1"/>
        <v xml:space="preserve"> row("name_ct".ToUpper) = itm.name_ct</v>
      </c>
      <c r="F13" t="str">
        <f t="shared" si="2"/>
        <v>name_ct:"",</v>
      </c>
    </row>
    <row r="14" spans="1:6" x14ac:dyDescent="0.15">
      <c r="A14" s="15" t="s">
        <v>169</v>
      </c>
      <c r="B14" s="8" t="s">
        <v>161</v>
      </c>
      <c r="C14" t="str">
        <f t="shared" si="4"/>
        <v>imei_ct varchar(50),</v>
      </c>
      <c r="D14" t="str">
        <f t="shared" si="5"/>
        <v>Id number,province varchar(50),city varchar(50),groupId varchar(50),line varchar(50),name_cm varchar(50),imei_cm varchar(50),phone_cm varchar(50),name_cu varchar(50),imei_cu varchar(50),phone_cu varchar(50),name_ct varchar(50),imei_ct varchar(50),</v>
      </c>
      <c r="E14" t="str">
        <f t="shared" si="1"/>
        <v xml:space="preserve"> row("imei_ct".ToUpper) = itm.imei_ct</v>
      </c>
      <c r="F14" t="str">
        <f t="shared" si="2"/>
        <v>imei_ct:"",</v>
      </c>
    </row>
    <row r="15" spans="1:6" x14ac:dyDescent="0.15">
      <c r="A15" s="15" t="s">
        <v>170</v>
      </c>
      <c r="B15" s="8" t="s">
        <v>161</v>
      </c>
      <c r="C15" t="str">
        <f t="shared" si="4"/>
        <v>phone_ct varchar(50),</v>
      </c>
      <c r="D15" t="str">
        <f t="shared" si="5"/>
        <v>Id number,province varchar(50),city varchar(50),groupId varchar(50),line varchar(50),name_cm varchar(50),imei_cm varchar(50),phone_cm varchar(50),name_cu varchar(50),imei_cu varchar(50),phone_cu varchar(50),name_ct varchar(50),imei_ct varchar(50),phone_ct varchar(50),</v>
      </c>
      <c r="E15" t="str">
        <f t="shared" si="1"/>
        <v xml:space="preserve"> row("phone_ct".ToUpper) = itm.phone_ct</v>
      </c>
      <c r="F15" t="str">
        <f t="shared" si="2"/>
        <v>phone_ct:"",</v>
      </c>
    </row>
    <row r="16" spans="1:6" x14ac:dyDescent="0.15">
      <c r="A16" s="15" t="s">
        <v>156</v>
      </c>
      <c r="B16" s="8" t="s">
        <v>161</v>
      </c>
      <c r="C16" t="str">
        <f t="shared" si="4"/>
        <v>modified_datetime varchar(50),</v>
      </c>
      <c r="D16" t="str">
        <f t="shared" si="5"/>
        <v>Id number,province varchar(50),city varchar(50),groupId varchar(50),line varchar(50),name_cm varchar(50),imei_cm varchar(50),phone_cm varchar(50),name_cu varchar(50),imei_cu varchar(50),phone_cu varchar(50),name_ct varchar(50),imei_ct varchar(50),phone_ct varchar(50),modified_datetime varchar(50),</v>
      </c>
      <c r="E16" t="str">
        <f t="shared" si="1"/>
        <v xml:space="preserve"> row("modified_datetime".ToUpper) = itm.modified_datetime</v>
      </c>
      <c r="F16" t="str">
        <f t="shared" si="2"/>
        <v>modified_datetime:"",</v>
      </c>
    </row>
    <row r="17" spans="1:6" x14ac:dyDescent="0.15">
      <c r="A17" s="15" t="s">
        <v>157</v>
      </c>
      <c r="B17" s="8" t="s">
        <v>161</v>
      </c>
      <c r="C17" t="str">
        <f t="shared" si="4"/>
        <v>modified_by varchar(50),</v>
      </c>
      <c r="D17" t="str">
        <f t="shared" si="5"/>
        <v>Id number,province varchar(50),city varchar(50),groupId varchar(50),line varchar(50),name_cm varchar(50),imei_cm varchar(50),phone_cm varchar(50),name_cu varchar(50),imei_cu varchar(50),phone_cu varchar(50),name_ct varchar(50),imei_ct varchar(50),phone_ct varchar(50),modified_datetime varchar(50),modified_by varchar(50),</v>
      </c>
      <c r="E17" t="str">
        <f t="shared" si="1"/>
        <v xml:space="preserve"> row("modified_by".ToUpper) = itm.modified_by</v>
      </c>
      <c r="F17" t="str">
        <f t="shared" si="2"/>
        <v>modified_by:"",</v>
      </c>
    </row>
    <row r="18" spans="1:6" x14ac:dyDescent="0.15">
      <c r="A18" s="8" t="s">
        <v>158</v>
      </c>
      <c r="B18" s="15" t="s">
        <v>161</v>
      </c>
      <c r="C18" t="str">
        <f t="shared" si="4"/>
        <v>demo varchar(50),</v>
      </c>
      <c r="D18" t="str">
        <f t="shared" si="5"/>
        <v>Id number,province varchar(50),city varchar(50),groupId varchar(50),line varchar(50),name_cm varchar(50),imei_cm varchar(50),phone_cm varchar(50),name_cu varchar(50),imei_cu varchar(50),phone_cu varchar(50),name_ct varchar(50),imei_ct varchar(50),phone_ct varchar(50),modified_datetime varchar(50),modified_by varchar(50),demo varchar(50),</v>
      </c>
      <c r="E18" t="str">
        <f t="shared" si="1"/>
        <v xml:space="preserve"> row("demo".ToUpper) = itm.demo</v>
      </c>
      <c r="F18" t="str">
        <f t="shared" si="2"/>
        <v>demo:"",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807E-0ED0-4231-9EA5-57E9D04C0F0F}">
  <dimension ref="A1:C22"/>
  <sheetViews>
    <sheetView workbookViewId="0">
      <selection activeCell="G13" sqref="G13"/>
    </sheetView>
  </sheetViews>
  <sheetFormatPr defaultRowHeight="13.5" x14ac:dyDescent="0.15"/>
  <cols>
    <col min="2" max="2" width="14.875" customWidth="1"/>
    <col min="3" max="3" width="27.25" bestFit="1" customWidth="1"/>
  </cols>
  <sheetData>
    <row r="1" spans="1:3" x14ac:dyDescent="0.15">
      <c r="B1" t="s">
        <v>130</v>
      </c>
      <c r="C1" t="s">
        <v>131</v>
      </c>
    </row>
    <row r="2" spans="1:3" x14ac:dyDescent="0.15">
      <c r="A2" t="s">
        <v>128</v>
      </c>
      <c r="B2" t="s">
        <v>129</v>
      </c>
    </row>
    <row r="3" spans="1:3" x14ac:dyDescent="0.15">
      <c r="A3" t="s">
        <v>121</v>
      </c>
      <c r="B3" t="s">
        <v>132</v>
      </c>
      <c r="C3" t="str">
        <f>A3 &amp;":"""&amp;B3 &amp;""","</f>
        <v>carrier:"移动",</v>
      </c>
    </row>
    <row r="4" spans="1:3" x14ac:dyDescent="0.15">
      <c r="A4" t="s">
        <v>103</v>
      </c>
      <c r="B4" t="s">
        <v>133</v>
      </c>
      <c r="C4" t="str">
        <f t="shared" ref="C4:C22" si="0">A4 &amp;":"""&amp;B4 &amp;""","</f>
        <v>city:"茂名市",</v>
      </c>
    </row>
    <row r="5" spans="1:3" x14ac:dyDescent="0.15">
      <c r="A5" t="s">
        <v>104</v>
      </c>
      <c r="B5" t="s">
        <v>134</v>
      </c>
      <c r="C5" t="str">
        <f t="shared" si="0"/>
        <v>district:"茂南区",</v>
      </c>
    </row>
    <row r="6" spans="1:3" x14ac:dyDescent="0.15">
      <c r="A6" t="s">
        <v>105</v>
      </c>
      <c r="B6" t="s">
        <v>135</v>
      </c>
      <c r="C6" t="str">
        <f t="shared" si="0"/>
        <v>enodebName:"ccd",</v>
      </c>
    </row>
    <row r="7" spans="1:3" x14ac:dyDescent="0.15">
      <c r="A7" t="s">
        <v>106</v>
      </c>
      <c r="B7" t="s">
        <v>136</v>
      </c>
      <c r="C7" t="str">
        <f t="shared" si="0"/>
        <v>ecellName:"ddc_1",</v>
      </c>
    </row>
    <row r="8" spans="1:3" x14ac:dyDescent="0.15">
      <c r="A8" t="s">
        <v>107</v>
      </c>
      <c r="B8">
        <v>2233</v>
      </c>
      <c r="C8" t="str">
        <f t="shared" si="0"/>
        <v>eNodeBId:"2233",</v>
      </c>
    </row>
    <row r="9" spans="1:3" x14ac:dyDescent="0.15">
      <c r="A9" t="s">
        <v>108</v>
      </c>
      <c r="B9">
        <v>1</v>
      </c>
      <c r="C9" t="str">
        <f t="shared" si="0"/>
        <v>cellId:"1",</v>
      </c>
    </row>
    <row r="10" spans="1:3" x14ac:dyDescent="0.15">
      <c r="A10" t="s">
        <v>109</v>
      </c>
      <c r="B10">
        <v>2</v>
      </c>
      <c r="C10" t="str">
        <f t="shared" si="0"/>
        <v>localCellid:"2",</v>
      </c>
    </row>
    <row r="11" spans="1:3" x14ac:dyDescent="0.15">
      <c r="A11" t="s">
        <v>110</v>
      </c>
      <c r="B11">
        <v>113</v>
      </c>
      <c r="C11" t="str">
        <f t="shared" si="0"/>
        <v>lon:"113",</v>
      </c>
    </row>
    <row r="12" spans="1:3" x14ac:dyDescent="0.15">
      <c r="A12" t="s">
        <v>111</v>
      </c>
      <c r="B12">
        <v>23</v>
      </c>
      <c r="C12" t="str">
        <f t="shared" si="0"/>
        <v>lat:"23",</v>
      </c>
    </row>
    <row r="13" spans="1:3" x14ac:dyDescent="0.15">
      <c r="A13" t="s">
        <v>122</v>
      </c>
      <c r="B13">
        <v>114</v>
      </c>
      <c r="C13" t="str">
        <f t="shared" si="0"/>
        <v>gdLon:"114",</v>
      </c>
    </row>
    <row r="14" spans="1:3" x14ac:dyDescent="0.15">
      <c r="A14" t="s">
        <v>123</v>
      </c>
      <c r="B14">
        <v>25</v>
      </c>
      <c r="C14" t="str">
        <f t="shared" si="0"/>
        <v>glLat:"25",</v>
      </c>
    </row>
    <row r="15" spans="1:3" x14ac:dyDescent="0.15">
      <c r="A15" t="s">
        <v>112</v>
      </c>
      <c r="B15" t="s">
        <v>137</v>
      </c>
      <c r="C15" t="str">
        <f t="shared" si="0"/>
        <v>siteType:"宏站",</v>
      </c>
    </row>
    <row r="16" spans="1:3" x14ac:dyDescent="0.15">
      <c r="A16" t="s">
        <v>113</v>
      </c>
      <c r="B16">
        <v>23</v>
      </c>
      <c r="C16" t="str">
        <f t="shared" si="0"/>
        <v>h:"23",</v>
      </c>
    </row>
    <row r="17" spans="1:3" x14ac:dyDescent="0.15">
      <c r="A17" t="s">
        <v>114</v>
      </c>
      <c r="B17">
        <v>21</v>
      </c>
      <c r="C17" t="str">
        <f t="shared" si="0"/>
        <v>amzimuth:"21",</v>
      </c>
    </row>
    <row r="18" spans="1:3" x14ac:dyDescent="0.15">
      <c r="A18" t="s">
        <v>115</v>
      </c>
      <c r="B18">
        <v>2</v>
      </c>
      <c r="C18" t="str">
        <f t="shared" si="0"/>
        <v>title:"2",</v>
      </c>
    </row>
    <row r="19" spans="1:3" x14ac:dyDescent="0.15">
      <c r="A19" t="s">
        <v>116</v>
      </c>
      <c r="B19">
        <v>223</v>
      </c>
      <c r="C19" t="str">
        <f t="shared" si="0"/>
        <v>Tac:"223",</v>
      </c>
    </row>
    <row r="20" spans="1:3" x14ac:dyDescent="0.15">
      <c r="A20" t="s">
        <v>117</v>
      </c>
      <c r="B20">
        <v>4454</v>
      </c>
      <c r="C20" t="str">
        <f t="shared" si="0"/>
        <v>freq:"4454",</v>
      </c>
    </row>
    <row r="21" spans="1:3" x14ac:dyDescent="0.15">
      <c r="A21" t="s">
        <v>118</v>
      </c>
      <c r="B21">
        <v>9</v>
      </c>
      <c r="C21" t="str">
        <f t="shared" si="0"/>
        <v>pci:"9",</v>
      </c>
    </row>
    <row r="22" spans="1:3" x14ac:dyDescent="0.15">
      <c r="A22" t="s">
        <v>119</v>
      </c>
      <c r="C22" t="str">
        <f t="shared" si="0"/>
        <v>demo:"",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Version</vt:lpstr>
      <vt:lpstr>需求</vt:lpstr>
      <vt:lpstr>    Public Function Handle_</vt:lpstr>
      <vt:lpstr>公式</vt:lpstr>
      <vt:lpstr>Sheet1</vt:lpstr>
      <vt:lpstr>铁塔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SwDev</dc:creator>
  <cp:lastModifiedBy>梅子怀</cp:lastModifiedBy>
  <dcterms:created xsi:type="dcterms:W3CDTF">2017-09-26T02:07:31Z</dcterms:created>
  <dcterms:modified xsi:type="dcterms:W3CDTF">2019-01-08T03:15:31Z</dcterms:modified>
</cp:coreProperties>
</file>