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520" tabRatio="500"/>
  </bookViews>
  <sheets>
    <sheet name="Budget Calc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" l="1"/>
  <c r="I14" i="1"/>
  <c r="C24" i="1"/>
  <c r="B24" i="1"/>
  <c r="I12" i="1"/>
  <c r="I10" i="1"/>
  <c r="I9" i="1"/>
  <c r="I7" i="1"/>
  <c r="I6" i="1"/>
  <c r="I4" i="1"/>
  <c r="I3" i="1"/>
  <c r="B16" i="1"/>
  <c r="C16" i="1"/>
  <c r="C4" i="1"/>
  <c r="C15" i="1"/>
  <c r="B15" i="1"/>
  <c r="C7" i="1"/>
  <c r="C2" i="1"/>
</calcChain>
</file>

<file path=xl/sharedStrings.xml><?xml version="1.0" encoding="utf-8"?>
<sst xmlns="http://schemas.openxmlformats.org/spreadsheetml/2006/main" count="39" uniqueCount="34">
  <si>
    <t>GOAL</t>
  </si>
  <si>
    <t>Families</t>
  </si>
  <si>
    <t>Sessions</t>
  </si>
  <si>
    <t>Currently collected (v2 only)</t>
  </si>
  <si>
    <t>Complete (12 session) datasets (v2)</t>
  </si>
  <si>
    <t>Complete datasets (v1)</t>
  </si>
  <si>
    <t>*Significant attrition! Around 35% of families complete session 12, given they completed a session 1</t>
  </si>
  <si>
    <t>per session</t>
  </si>
  <si>
    <t>bonus (ie last session is session + bonus)</t>
  </si>
  <si>
    <t>Bonuses</t>
  </si>
  <si>
    <t>At this rate, anticiate we'll need to pay for about 1.5 as many sessions as we want</t>
  </si>
  <si>
    <t>(Session = collected at least 10 video)</t>
  </si>
  <si>
    <t>To collect (total)</t>
  </si>
  <si>
    <t>To collect (finishers)</t>
  </si>
  <si>
    <t>This means we still need:</t>
  </si>
  <si>
    <t>Collected v1</t>
  </si>
  <si>
    <t>Use v2 for projections since it's the current system</t>
  </si>
  <si>
    <t>PAY RATES</t>
  </si>
  <si>
    <t>v2 back pay</t>
  </si>
  <si>
    <t>v1 back pay</t>
  </si>
  <si>
    <t>Remaining subjects</t>
  </si>
  <si>
    <t>TOTAL SUBJ PAYMENTS</t>
  </si>
  <si>
    <t>BACK OF ENVELOPE - Subj Payments</t>
  </si>
  <si>
    <t>BACK OF ENVELOPE - FACEBOOK RECRUITMENT</t>
  </si>
  <si>
    <t>BACK OF ENVELOPE - PAPER/IN-LAB RECRUITMENT</t>
  </si>
  <si>
    <t>Plan on 6 months of recruiting to finish (maybe less! Who knows!)</t>
  </si>
  <si>
    <t>Minimum: $1/day for buying impressions, $5/day for buying clicks</t>
  </si>
  <si>
    <t>Impressions</t>
  </si>
  <si>
    <t>Clicks</t>
  </si>
  <si>
    <t>(minimums</t>
  </si>
  <si>
    <t>For 200 full-color glossy pamphlets</t>
  </si>
  <si>
    <t>For 200 full-color glossy flyers</t>
  </si>
  <si>
    <t>TOTAL RECRUITMENT COSTS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</si>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</sst>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1" fontId="0" fillId="0" borderId="0" xfId="0" applyNumberFormat="1"/>
    <xf numFmtId="44" fontId="0" fillId="0" borderId="0" xfId="1" applyFont="1"/>
    <xf numFmtId="44" fontId="2" fillId="0" borderId="0" xfId="1" applyFont="1"/>
  </cellXfs>
  <cellStyles count="34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26" sqref="E26"/>
    </sheetView>
  </sheetViews>
  <sheetFormatPr baseColWidth="10" defaultRowHeight="15" x14ac:dyDescent="0"/>
  <cols>
    <col min="1" max="1" width="55.5" customWidth="1"/>
    <col min="2" max="2" width="10.6640625" customWidth="1"/>
    <col min="8" max="8" width="24.83203125" customWidth="1"/>
    <col min="9" max="9" width="10.83203125" style="4"/>
  </cols>
  <sheetData>
    <row r="1" spans="1:9">
      <c r="A1" t="s">
        <v>22</v>
      </c>
      <c r="B1" t="s">
        <v>1</v>
      </c>
      <c r="C1" t="s">
        <v>2</v>
      </c>
      <c r="D1" t="s">
        <v>11</v>
      </c>
    </row>
    <row r="2" spans="1:9">
      <c r="A2" s="2" t="s">
        <v>0</v>
      </c>
      <c r="B2" s="2">
        <v>50</v>
      </c>
      <c r="C2" s="2">
        <f>B2*12</f>
        <v>600</v>
      </c>
      <c r="H2" s="2" t="s">
        <v>18</v>
      </c>
    </row>
    <row r="3" spans="1:9">
      <c r="A3" t="s">
        <v>3</v>
      </c>
      <c r="B3">
        <v>20</v>
      </c>
      <c r="C3">
        <v>126</v>
      </c>
      <c r="H3" t="s">
        <v>2</v>
      </c>
      <c r="I3" s="4">
        <f>C3*$A$19</f>
        <v>630</v>
      </c>
    </row>
    <row r="4" spans="1:9">
      <c r="A4" s="1" t="s">
        <v>4</v>
      </c>
      <c r="B4">
        <v>7</v>
      </c>
      <c r="C4">
        <f>7*12</f>
        <v>84</v>
      </c>
      <c r="H4" t="s">
        <v>9</v>
      </c>
      <c r="I4" s="4">
        <f>B4*$A$20</f>
        <v>35</v>
      </c>
    </row>
    <row r="5" spans="1:9">
      <c r="H5" s="2" t="s">
        <v>19</v>
      </c>
    </row>
    <row r="6" spans="1:9">
      <c r="A6" t="s">
        <v>15</v>
      </c>
      <c r="B6">
        <v>34</v>
      </c>
      <c r="C6">
        <v>191</v>
      </c>
      <c r="H6" t="s">
        <v>2</v>
      </c>
      <c r="I6" s="4">
        <f>C6*$A$19</f>
        <v>955</v>
      </c>
    </row>
    <row r="7" spans="1:9">
      <c r="A7" t="s">
        <v>5</v>
      </c>
      <c r="B7">
        <v>9</v>
      </c>
      <c r="C7">
        <f>B7*12</f>
        <v>108</v>
      </c>
      <c r="H7" t="s">
        <v>9</v>
      </c>
      <c r="I7" s="4">
        <f>B7*$A$20</f>
        <v>45</v>
      </c>
    </row>
    <row r="8" spans="1:9">
      <c r="H8" s="2" t="s">
        <v>20</v>
      </c>
    </row>
    <row r="9" spans="1:9">
      <c r="A9" t="s">
        <v>16</v>
      </c>
      <c r="H9" t="s">
        <v>2</v>
      </c>
      <c r="I9" s="4">
        <f>C15*$A$19</f>
        <v>3060</v>
      </c>
    </row>
    <row r="10" spans="1:9">
      <c r="H10" t="s">
        <v>9</v>
      </c>
      <c r="I10" s="4">
        <f>B16*A20</f>
        <v>170</v>
      </c>
    </row>
    <row r="11" spans="1:9">
      <c r="A11" t="s">
        <v>6</v>
      </c>
    </row>
    <row r="12" spans="1:9">
      <c r="A12" t="s">
        <v>10</v>
      </c>
      <c r="H12" t="s">
        <v>21</v>
      </c>
      <c r="I12" s="4">
        <f>SUM(I3:I10)</f>
        <v>4895</v>
      </c>
    </row>
    <row r="14" spans="1:9">
      <c r="A14" t="s">
        <v>14</v>
      </c>
      <c r="H14" t="s">
        <v>32</v>
      </c>
      <c r="I14" s="4">
        <f>C24+B28</f>
        <v>1100</v>
      </c>
    </row>
    <row r="15" spans="1:9">
      <c r="A15" t="s">
        <v>12</v>
      </c>
      <c r="B15" s="3">
        <f>B16*B3/B4</f>
        <v>97.142857142857139</v>
      </c>
      <c r="C15">
        <f>C16*C3/C4</f>
        <v>612</v>
      </c>
    </row>
    <row r="16" spans="1:9">
      <c r="A16" t="s">
        <v>13</v>
      </c>
      <c r="B16">
        <f>50-B4-B7</f>
        <v>34</v>
      </c>
      <c r="C16">
        <f>B16*12</f>
        <v>408</v>
      </c>
      <c r="H16" t="s">
        <v>33</v>
      </c>
      <c r="I16" s="4">
        <f>SUM(I12:I14)</f>
        <v>5995</v>
      </c>
    </row>
    <row r="18" spans="1:4">
      <c r="A18" t="s">
        <v>17</v>
      </c>
    </row>
    <row r="19" spans="1:4">
      <c r="A19" s="4">
        <v>5</v>
      </c>
      <c r="B19" t="s">
        <v>7</v>
      </c>
    </row>
    <row r="20" spans="1:4">
      <c r="A20" s="4">
        <v>5</v>
      </c>
      <c r="B20" t="s">
        <v>8</v>
      </c>
    </row>
    <row r="23" spans="1:4">
      <c r="A23" t="s">
        <v>23</v>
      </c>
      <c r="B23" t="s">
        <v>27</v>
      </c>
      <c r="C23" t="s">
        <v>28</v>
      </c>
    </row>
    <row r="24" spans="1:4">
      <c r="A24" t="s">
        <v>26</v>
      </c>
      <c r="B24" s="4">
        <f>1*30.5*6</f>
        <v>183</v>
      </c>
      <c r="C24" s="5">
        <f>5*30.5*6</f>
        <v>915</v>
      </c>
      <c r="D24" t="s">
        <v>29</v>
      </c>
    </row>
    <row r="25" spans="1:4">
      <c r="A25" t="s">
        <v>25</v>
      </c>
      <c r="B25" s="4"/>
      <c r="C25" s="4"/>
    </row>
    <row r="26" spans="1:4">
      <c r="B26" s="4"/>
      <c r="C26" s="4"/>
    </row>
    <row r="27" spans="1:4">
      <c r="A27" t="s">
        <v>24</v>
      </c>
      <c r="B27" s="4"/>
      <c r="C27" s="4"/>
    </row>
    <row r="28" spans="1:4">
      <c r="A28" t="s">
        <v>30</v>
      </c>
      <c r="B28" s="5">
        <v>185</v>
      </c>
      <c r="C28" s="4"/>
    </row>
    <row r="29" spans="1:4">
      <c r="A29" t="s">
        <v>31</v>
      </c>
      <c r="B29" s="4">
        <v>178</v>
      </c>
      <c r="C2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Calcs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2018-08-27T16:00:56Z</dcterms:created>
  <dcterms:modified xsi:type="dcterms:W3CDTF">2018-08-31T18:35:42Z</dcterms:modified>
</cp:coreProperties>
</file>