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<sst xmlns="http://schemas.openxmlformats.org/spreadsheetml/2006/main" count="549" uniqueCount="114">
  <si>
    <t xml:space="preserve">EUROC</t>
  </si>
  <si>
    <t xml:space="preserve">euroc/MH01</t>
  </si>
  <si>
    <t xml:space="preserve">euroc/MH02</t>
  </si>
  <si>
    <t xml:space="preserve">euroc/MH03</t>
  </si>
  <si>
    <t xml:space="preserve">euroc/MH04</t>
  </si>
  <si>
    <t xml:space="preserve">euroc/MH05</t>
  </si>
  <si>
    <t xml:space="preserve">euroc/V101</t>
  </si>
  <si>
    <t xml:space="preserve">euroc/V102</t>
  </si>
  <si>
    <t xml:space="preserve">euroc/V103</t>
  </si>
  <si>
    <t xml:space="preserve">euroc/V201</t>
  </si>
  <si>
    <t xml:space="preserve">euroc/V202</t>
  </si>
  <si>
    <t xml:space="preserve">euroc/V203</t>
  </si>
  <si>
    <t xml:space="preserve">parameter</t>
  </si>
  <si>
    <t xml:space="preserve">setting</t>
  </si>
  <si>
    <t xml:space="preserve">mean</t>
  </si>
  <si>
    <t xml:space="preserve">min</t>
  </si>
  <si>
    <t xml:space="preserve">max</t>
  </si>
  <si>
    <t xml:space="preserve">avg mean</t>
  </si>
  <si>
    <t xml:space="preserve">avg min</t>
  </si>
  <si>
    <t xml:space="preserve">std mean setting</t>
  </si>
  <si>
    <t xml:space="preserve">std min setting</t>
  </si>
  <si>
    <t xml:space="preserve">std mean per seqence</t>
  </si>
  <si>
    <t xml:space="preserve">std min </t>
  </si>
  <si>
    <t xml:space="preserve">coeff of variance mean</t>
  </si>
  <si>
    <t xml:space="preserve">coeff of variance min</t>
  </si>
  <si>
    <t xml:space="preserve">FAST Threshold</t>
  </si>
  <si>
    <t xml:space="preserve">Number of levels</t>
  </si>
  <si>
    <t xml:space="preserve">Scale factor</t>
  </si>
  <si>
    <t xml:space="preserve">Patch size</t>
  </si>
  <si>
    <t xml:space="preserve">KITTI</t>
  </si>
  <si>
    <t xml:space="preserve">kitti/00</t>
  </si>
  <si>
    <t xml:space="preserve">kitti/01</t>
  </si>
  <si>
    <t xml:space="preserve">kitti/02</t>
  </si>
  <si>
    <t xml:space="preserve">kitti/03</t>
  </si>
  <si>
    <t xml:space="preserve">kitti/04</t>
  </si>
  <si>
    <t xml:space="preserve">kitti/05</t>
  </si>
  <si>
    <t xml:space="preserve">kitti/06</t>
  </si>
  <si>
    <t xml:space="preserve">kitti/07</t>
  </si>
  <si>
    <t xml:space="preserve">kitti/08</t>
  </si>
  <si>
    <t xml:space="preserve">kitti/09</t>
  </si>
  <si>
    <t xml:space="preserve">kitti/10</t>
  </si>
  <si>
    <t xml:space="preserve">kitti/11</t>
  </si>
  <si>
    <t xml:space="preserve">kitti/12</t>
  </si>
  <si>
    <t xml:space="preserve">kitti/13</t>
  </si>
  <si>
    <t xml:space="preserve">kitti/14</t>
  </si>
  <si>
    <t xml:space="preserve">kitti/15</t>
  </si>
  <si>
    <t xml:space="preserve">kitti/16</t>
  </si>
  <si>
    <t xml:space="preserve">kitti/17</t>
  </si>
  <si>
    <t xml:space="preserve">kitti/18</t>
  </si>
  <si>
    <t xml:space="preserve">kitti/19</t>
  </si>
  <si>
    <t xml:space="preserve">kitti/20</t>
  </si>
  <si>
    <t xml:space="preserve">kitti/21</t>
  </si>
  <si>
    <t xml:space="preserve">ROSARIO</t>
  </si>
  <si>
    <t xml:space="preserve">rosario/sequence01</t>
  </si>
  <si>
    <t xml:space="preserve">rosario/sequence02</t>
  </si>
  <si>
    <t xml:space="preserve">rosario/sequence03</t>
  </si>
  <si>
    <t xml:space="preserve">rosario/sequence04</t>
  </si>
  <si>
    <t xml:space="preserve">rosario/sequence05</t>
  </si>
  <si>
    <t xml:space="preserve">rosario/sequence06</t>
  </si>
  <si>
    <t xml:space="preserve">FLOURISH</t>
  </si>
  <si>
    <t xml:space="preserve">flourish/DatasetA</t>
  </si>
  <si>
    <t xml:space="preserve">flourish/DatasetB</t>
  </si>
  <si>
    <t xml:space="preserve">OWN/IMOW</t>
  </si>
  <si>
    <t xml:space="preserve">own/mc0006_20220523_123903_barn_rainy_corrected</t>
  </si>
  <si>
    <t xml:space="preserve">own/mc0006_20220523_123903_grass_rainy_corrected</t>
  </si>
  <si>
    <t xml:space="preserve">own/mc0006_20220523_123903_road_rainy_corrected</t>
  </si>
  <si>
    <t xml:space="preserve">own/mc0006_20220523_232418_barn_dark_corrected</t>
  </si>
  <si>
    <t xml:space="preserve">own/mc0006_20220523_232418_grass_dark_corrected</t>
  </si>
  <si>
    <t xml:space="preserve">own/mc0006_20220523_232418_road_dark_corrected</t>
  </si>
  <si>
    <t xml:space="preserve">own/mc0006_20220523_232418_grass_normal_corrected</t>
  </si>
  <si>
    <t xml:space="preserve">own/mc0006_20220523_232418_road_normal_corrected</t>
  </si>
  <si>
    <t xml:space="preserve">OWN/JUNO</t>
  </si>
  <si>
    <t xml:space="preserve">own/den_boer_mc0038_20220613_095019_sunny</t>
  </si>
  <si>
    <t xml:space="preserve">own/den_boer_mc0038_20220615_005023_dark</t>
  </si>
  <si>
    <t xml:space="preserve">own/den_boer_mc0038_20220619_075057_rain</t>
  </si>
  <si>
    <t xml:space="preserve">own/den_boer_mc0038_20220619_080430_after_rain</t>
  </si>
  <si>
    <t xml:space="preserve">own/van_adrichem_mc0003_20220619_071337_after_rain</t>
  </si>
  <si>
    <t xml:space="preserve">own/van_adrichem_mc0003_20220621_161250_sunny</t>
  </si>
  <si>
    <t xml:space="preserve">own/van_adrichem_mc0003_20220622_000215_dark</t>
  </si>
  <si>
    <t xml:space="preserve">SEASONS</t>
  </si>
  <si>
    <t xml:space="preserve">seasons/highway/loop1</t>
  </si>
  <si>
    <t xml:space="preserve">seasons/highway/loop2</t>
  </si>
  <si>
    <t xml:space="preserve">seasons/office_loop/loop1</t>
  </si>
  <si>
    <t xml:space="preserve">seasons/office_loop/loop2</t>
  </si>
  <si>
    <t xml:space="preserve">seasons/office_loop/loop3</t>
  </si>
  <si>
    <t xml:space="preserve">seasons/office_loop/loop4</t>
  </si>
  <si>
    <t xml:space="preserve">seasons/office_loop/loop5</t>
  </si>
  <si>
    <t xml:space="preserve">seasons/office_loop/loop6</t>
  </si>
  <si>
    <t xml:space="preserve">seasons/neighborhood/loop1</t>
  </si>
  <si>
    <t xml:space="preserve">seasons/neighborhood/loop2</t>
  </si>
  <si>
    <t xml:space="preserve">seasons/neighborhood/loop3</t>
  </si>
  <si>
    <t xml:space="preserve">seasons/neighborhood/loop4</t>
  </si>
  <si>
    <t xml:space="preserve">seasons/neighborhood/loop5</t>
  </si>
  <si>
    <t xml:space="preserve">seasons/neighborhood/loop6</t>
  </si>
  <si>
    <t xml:space="preserve">seasons/neighborhood/loop7</t>
  </si>
  <si>
    <t xml:space="preserve">seasons/business_campus/loop1</t>
  </si>
  <si>
    <t xml:space="preserve">seasons/business_campus/loop2</t>
  </si>
  <si>
    <t xml:space="preserve">seasons/business_campus/loop3</t>
  </si>
  <si>
    <t xml:space="preserve">seasons/city_loop/loop1</t>
  </si>
  <si>
    <t xml:space="preserve">seasons/city_loop/loop2</t>
  </si>
  <si>
    <t xml:space="preserve">seasons/city_loop/loop3</t>
  </si>
  <si>
    <t xml:space="preserve">seasons/country_side/loop1</t>
  </si>
  <si>
    <t xml:space="preserve">seasons/country_side/loop2</t>
  </si>
  <si>
    <t xml:space="preserve">seasons/country_side/loop3</t>
  </si>
  <si>
    <t xml:space="preserve">seasons/country_side/loop4</t>
  </si>
  <si>
    <t xml:space="preserve">seasons/maximalaneum/loop1</t>
  </si>
  <si>
    <t xml:space="preserve">seasons/maximalaneum/loop2</t>
  </si>
  <si>
    <t xml:space="preserve">seasons/old_town/loop1</t>
  </si>
  <si>
    <t xml:space="preserve">seasons/old_town/loop2</t>
  </si>
  <si>
    <t xml:space="preserve">seasons/old_town/loop3</t>
  </si>
  <si>
    <t xml:space="preserve">seasons/old_town/loop4</t>
  </si>
  <si>
    <t xml:space="preserve">seasons/parking_garage/loop1</t>
  </si>
  <si>
    <t xml:space="preserve">seasons/parking_garage/loop2</t>
  </si>
  <si>
    <t xml:space="preserve">seasons/parking_garage/loop3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</si>
</sst>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44546A"/>
      <name val="Calibri"/>
      <family val="2"/>
      <charset val="1"/>
    </font>
    <font>
      <b val="true"/>
      <sz val="10"/>
      <color rgb="FF44546A"/>
      <name val="Arial"/>
      <family val="0"/>
      <charset val="1"/>
    </font>
    <font>
      <sz val="10"/>
      <color rgb="FF44546A"/>
      <name val="Arial"/>
      <family val="0"/>
      <charset val="1"/>
    </font>
    <font>
      <sz val="10"/>
      <color rgb="FF000000"/>
      <name val="Arial"/>
      <family val="0"/>
      <charset val="1"/>
    </font>
    <font>
      <b val="true"/>
      <sz val="11"/>
      <color rgb="FF000000"/>
      <name val="Calibri"/>
      <family val="2"/>
      <charset val="1"/>
    </font>
    <font>
      <b val="true"/>
      <sz val="9"/>
      <color rgb="FF44546A"/>
      <name val="Arial"/>
      <family val="0"/>
      <charset val="1"/>
    </font>
    <font>
      <b val="true"/>
      <sz val="10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4546A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J166"/>
  <sheetViews>
    <sheetView showFormulas="false" showGridLines="true" showRowColHeaders="true" showZeros="true" rightToLeft="false" tabSelected="true" showOutlineSymbols="true" defaultGridColor="true" view="normal" topLeftCell="CQ136" colorId="64" zoomScale="100" zoomScaleNormal="100" zoomScalePageLayoutView="100" workbookViewId="0">
      <selection pane="topLeft" activeCell="DA151" activeCellId="0" sqref="DA151"/>
    </sheetView>
  </sheetViews>
  <sheetFormatPr defaultColWidth="9.15625" defaultRowHeight="15" zeroHeight="false" outlineLevelRow="0" outlineLevelCol="0"/>
  <cols>
    <col collapsed="false" customWidth="true" hidden="false" outlineLevel="0" max="1" min="1" style="1" width="30.43"/>
    <col collapsed="false" customWidth="true" hidden="false" outlineLevel="0" max="2" min="2" style="1" width="16.42"/>
    <col collapsed="false" customWidth="false" hidden="false" outlineLevel="0" max="37" min="3" style="1" width="9.14"/>
    <col collapsed="false" customWidth="true" hidden="false" outlineLevel="0" max="38" min="38" style="1" width="6.42"/>
    <col collapsed="false" customWidth="true" hidden="false" outlineLevel="0" max="39" min="39" style="1" width="14.57"/>
    <col collapsed="false" customWidth="true" hidden="false" outlineLevel="0" max="40" min="40" style="1" width="13.14"/>
    <col collapsed="false" customWidth="false" hidden="false" outlineLevel="0" max="1024" min="41" style="1" width="9.14"/>
  </cols>
  <sheetData>
    <row r="1" customFormat="false" ht="15" hidden="false" customHeight="false" outlineLevel="0" collapsed="false">
      <c r="A1" s="2" t="s">
        <v>0</v>
      </c>
      <c r="B1" s="3"/>
      <c r="C1" s="4" t="s">
        <v>1</v>
      </c>
      <c r="D1" s="4"/>
      <c r="E1" s="4"/>
      <c r="F1" s="4" t="s">
        <v>2</v>
      </c>
      <c r="G1" s="2"/>
      <c r="H1" s="2"/>
      <c r="I1" s="4" t="s">
        <v>3</v>
      </c>
      <c r="J1" s="2"/>
      <c r="K1" s="2"/>
      <c r="L1" s="4" t="s">
        <v>4</v>
      </c>
      <c r="M1" s="2"/>
      <c r="N1" s="2"/>
      <c r="O1" s="4" t="s">
        <v>5</v>
      </c>
      <c r="P1" s="2"/>
      <c r="Q1" s="2"/>
      <c r="R1" s="4" t="s">
        <v>6</v>
      </c>
      <c r="S1" s="2"/>
      <c r="T1" s="2"/>
      <c r="U1" s="4" t="s">
        <v>7</v>
      </c>
      <c r="V1" s="2"/>
      <c r="W1" s="2"/>
      <c r="X1" s="4" t="s">
        <v>8</v>
      </c>
      <c r="Y1" s="2"/>
      <c r="Z1" s="2"/>
      <c r="AA1" s="4" t="s">
        <v>9</v>
      </c>
      <c r="AB1" s="2"/>
      <c r="AC1" s="2"/>
      <c r="AD1" s="4" t="s">
        <v>10</v>
      </c>
      <c r="AE1" s="2"/>
      <c r="AF1" s="2"/>
      <c r="AG1" s="4" t="s">
        <v>11</v>
      </c>
      <c r="AH1" s="2"/>
      <c r="AI1" s="2"/>
      <c r="AJ1" s="2"/>
      <c r="AK1" s="2"/>
      <c r="AL1" s="2"/>
      <c r="AM1" s="2"/>
      <c r="AN1" s="2"/>
      <c r="AO1" s="2"/>
    </row>
    <row r="2" customFormat="false" ht="15" hidden="false" customHeight="false" outlineLevel="0" collapsed="false">
      <c r="A2" s="5" t="s">
        <v>12</v>
      </c>
      <c r="B2" s="6" t="s">
        <v>13</v>
      </c>
      <c r="C2" s="5" t="s">
        <v>14</v>
      </c>
      <c r="D2" s="5" t="s">
        <v>15</v>
      </c>
      <c r="E2" s="5" t="s">
        <v>16</v>
      </c>
      <c r="F2" s="5" t="s">
        <v>14</v>
      </c>
      <c r="G2" s="5" t="s">
        <v>15</v>
      </c>
      <c r="H2" s="5" t="s">
        <v>16</v>
      </c>
      <c r="I2" s="5" t="s">
        <v>14</v>
      </c>
      <c r="J2" s="5" t="s">
        <v>15</v>
      </c>
      <c r="K2" s="5" t="s">
        <v>16</v>
      </c>
      <c r="L2" s="5" t="s">
        <v>14</v>
      </c>
      <c r="M2" s="5" t="s">
        <v>15</v>
      </c>
      <c r="N2" s="5" t="s">
        <v>16</v>
      </c>
      <c r="O2" s="5" t="s">
        <v>14</v>
      </c>
      <c r="P2" s="5" t="s">
        <v>15</v>
      </c>
      <c r="Q2" s="5" t="s">
        <v>16</v>
      </c>
      <c r="R2" s="5" t="s">
        <v>14</v>
      </c>
      <c r="S2" s="5" t="s">
        <v>15</v>
      </c>
      <c r="T2" s="5" t="s">
        <v>16</v>
      </c>
      <c r="U2" s="5" t="s">
        <v>14</v>
      </c>
      <c r="V2" s="5" t="s">
        <v>15</v>
      </c>
      <c r="W2" s="5" t="s">
        <v>16</v>
      </c>
      <c r="X2" s="5" t="s">
        <v>14</v>
      </c>
      <c r="Y2" s="5" t="s">
        <v>15</v>
      </c>
      <c r="Z2" s="5" t="s">
        <v>16</v>
      </c>
      <c r="AA2" s="5" t="s">
        <v>14</v>
      </c>
      <c r="AB2" s="5" t="s">
        <v>15</v>
      </c>
      <c r="AC2" s="5" t="s">
        <v>16</v>
      </c>
      <c r="AD2" s="5" t="s">
        <v>14</v>
      </c>
      <c r="AE2" s="5" t="s">
        <v>15</v>
      </c>
      <c r="AF2" s="5" t="s">
        <v>16</v>
      </c>
      <c r="AG2" s="5" t="s">
        <v>14</v>
      </c>
      <c r="AH2" s="5" t="s">
        <v>15</v>
      </c>
      <c r="AI2" s="2" t="s">
        <v>16</v>
      </c>
      <c r="AJ2" s="5" t="s">
        <v>17</v>
      </c>
      <c r="AK2" s="2" t="s">
        <v>18</v>
      </c>
      <c r="AL2" s="1" t="s">
        <v>19</v>
      </c>
      <c r="AM2" s="1" t="s">
        <v>20</v>
      </c>
      <c r="AN2" s="1" t="s">
        <v>21</v>
      </c>
      <c r="AO2" s="1" t="s">
        <v>22</v>
      </c>
      <c r="AP2" s="1" t="s">
        <v>23</v>
      </c>
      <c r="AQ2" s="1" t="s">
        <v>24</v>
      </c>
    </row>
    <row r="3" customFormat="false" ht="15" hidden="false" customHeight="false" outlineLevel="0" collapsed="false">
      <c r="A3" s="5"/>
      <c r="B3" s="6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J3" s="7"/>
    </row>
    <row r="4" customFormat="false" ht="13.8" hidden="false" customHeight="false" outlineLevel="0" collapsed="false">
      <c r="A4" s="5" t="s">
        <v>25</v>
      </c>
      <c r="B4" s="8" t="n">
        <v>5</v>
      </c>
      <c r="C4" s="0" t="n">
        <v>843.6</v>
      </c>
      <c r="D4" s="0" t="n">
        <v>78</v>
      </c>
      <c r="E4" s="7"/>
      <c r="F4" s="0" t="n">
        <v>784.1</v>
      </c>
      <c r="G4" s="0" t="n">
        <v>74</v>
      </c>
      <c r="H4" s="7"/>
      <c r="I4" s="0" t="n">
        <v>737.5</v>
      </c>
      <c r="J4" s="0" t="n">
        <v>50</v>
      </c>
      <c r="K4" s="7"/>
      <c r="L4" s="0" t="n">
        <v>731.3</v>
      </c>
      <c r="M4" s="0" t="n">
        <v>48</v>
      </c>
      <c r="N4" s="7"/>
      <c r="O4" s="0" t="n">
        <v>740.9</v>
      </c>
      <c r="P4" s="0" t="n">
        <v>36</v>
      </c>
      <c r="Q4" s="7"/>
      <c r="R4" s="0" t="n">
        <v>634.3</v>
      </c>
      <c r="S4" s="0" t="n">
        <v>110</v>
      </c>
      <c r="T4" s="7"/>
      <c r="U4" s="0" t="n">
        <v>556.4</v>
      </c>
      <c r="V4" s="0" t="n">
        <v>73</v>
      </c>
      <c r="W4" s="7"/>
      <c r="X4" s="0" t="n">
        <v>529.3</v>
      </c>
      <c r="Y4" s="0" t="n">
        <v>36</v>
      </c>
      <c r="Z4" s="7"/>
      <c r="AA4" s="0" t="n">
        <v>714</v>
      </c>
      <c r="AB4" s="0" t="n">
        <v>15</v>
      </c>
      <c r="AC4" s="7"/>
      <c r="AD4" s="0" t="n">
        <v>543</v>
      </c>
      <c r="AE4" s="0" t="n">
        <v>29</v>
      </c>
      <c r="AF4" s="7"/>
      <c r="AG4" s="0" t="n">
        <v>467.5</v>
      </c>
      <c r="AH4" s="0" t="n">
        <v>5</v>
      </c>
      <c r="AI4" s="7"/>
      <c r="AJ4" s="1" t="n">
        <f aca="false">AVERAGE(C4,F4,I4,L4,O4,R4,U4,X4,AA4,AD4,AG4)</f>
        <v>661.990909090909</v>
      </c>
      <c r="AK4" s="1" t="n">
        <f aca="false">AVERAGE(D4,G4,J4,M4,P4,S4,V4,Y4,AB4,AE4,AH4)</f>
        <v>50.3636363636364</v>
      </c>
      <c r="AL4" s="1" t="n">
        <f aca="false">_xlfn.STDEV.S(AJ4:AJ7)</f>
        <v>60.846338716982</v>
      </c>
      <c r="AM4" s="1" t="n">
        <f aca="false">_xlfn.STDEV.S(AK4:AK7)</f>
        <v>14.0458468122138</v>
      </c>
      <c r="AN4" s="1" t="n">
        <f aca="false">_xlfn.STDEV.S(A4,C4,F4,I4,L4,O4,R4,U4,X4,AA4,AD4,AG4)</f>
        <v>121.999225034796</v>
      </c>
      <c r="AO4" s="1" t="n">
        <f aca="false">_xlfn.STDEV.S(,D4,G4,J4,M4,P4,S4,V4,Y4,AB4,AE4,AH4)</f>
        <v>32.8905439114022</v>
      </c>
      <c r="AP4" s="1" t="n">
        <f aca="false">(AL4/AVERAGE(AJ4:AJ7))</f>
        <v>0.0974416622765615</v>
      </c>
      <c r="AQ4" s="1" t="n">
        <f aca="false">(AM4/AVERAGE(AK4:AK7))</f>
        <v>0.329961163767969</v>
      </c>
    </row>
    <row r="5" customFormat="false" ht="13.8" hidden="false" customHeight="false" outlineLevel="0" collapsed="false">
      <c r="A5" s="5" t="s">
        <v>25</v>
      </c>
      <c r="B5" s="8" t="n">
        <v>10</v>
      </c>
      <c r="C5" s="0" t="n">
        <v>843</v>
      </c>
      <c r="D5" s="0" t="n">
        <v>69</v>
      </c>
      <c r="E5" s="7"/>
      <c r="F5" s="0" t="n">
        <v>783.1</v>
      </c>
      <c r="G5" s="0" t="n">
        <v>78</v>
      </c>
      <c r="H5" s="7"/>
      <c r="I5" s="0" t="n">
        <v>736.8</v>
      </c>
      <c r="J5" s="0" t="n">
        <v>47</v>
      </c>
      <c r="K5" s="7"/>
      <c r="L5" s="0" t="n">
        <v>732.9</v>
      </c>
      <c r="M5" s="0" t="n">
        <v>46</v>
      </c>
      <c r="N5" s="7"/>
      <c r="O5" s="0" t="n">
        <v>739.9</v>
      </c>
      <c r="P5" s="0" t="n">
        <v>32</v>
      </c>
      <c r="Q5" s="7"/>
      <c r="R5" s="0" t="n">
        <v>632.2</v>
      </c>
      <c r="S5" s="0" t="n">
        <v>114</v>
      </c>
      <c r="T5" s="7"/>
      <c r="U5" s="0" t="n">
        <v>555.8</v>
      </c>
      <c r="V5" s="0" t="n">
        <v>72</v>
      </c>
      <c r="W5" s="7"/>
      <c r="X5" s="0" t="n">
        <v>526.5</v>
      </c>
      <c r="Y5" s="0" t="n">
        <v>36</v>
      </c>
      <c r="Z5" s="7"/>
      <c r="AA5" s="0" t="n">
        <v>712.2</v>
      </c>
      <c r="AB5" s="0" t="n">
        <v>18</v>
      </c>
      <c r="AC5" s="7"/>
      <c r="AD5" s="0" t="n">
        <v>543.5</v>
      </c>
      <c r="AE5" s="0" t="n">
        <v>34</v>
      </c>
      <c r="AF5" s="7"/>
      <c r="AG5" s="0" t="n">
        <v>456.3</v>
      </c>
      <c r="AH5" s="0" t="n">
        <v>5</v>
      </c>
      <c r="AI5" s="7"/>
      <c r="AJ5" s="1" t="n">
        <f aca="false">AVERAGE(C5,F5,I5,L5,O5,R5,U5,X5,AA5,AD5,AG5)</f>
        <v>660.2</v>
      </c>
      <c r="AK5" s="1" t="n">
        <f aca="false">AVERAGE(D5,G5,J5,M5,P5,S5,V5,Y5,AB5,AE5,AH5)</f>
        <v>50.0909090909091</v>
      </c>
      <c r="AN5" s="1" t="n">
        <f aca="false">_xlfn.STDEV.S(A5,C5,F5,I5,L5,O5,R5,U5,X5,AA5,AD5,AG5)</f>
        <v>123.887989732661</v>
      </c>
      <c r="AO5" s="1" t="n">
        <f aca="false">_xlfn.STDEV.S(,D5,G5,J5,M5,P5,S5,V5,Y5,AB5,AE5,AH5)</f>
        <v>32.8563217476923</v>
      </c>
    </row>
    <row r="6" customFormat="false" ht="13.8" hidden="false" customHeight="false" outlineLevel="0" collapsed="false">
      <c r="A6" s="5" t="s">
        <v>25</v>
      </c>
      <c r="B6" s="8" t="n">
        <v>20</v>
      </c>
      <c r="C6" s="0" t="n">
        <v>843.1</v>
      </c>
      <c r="D6" s="0" t="n">
        <v>69</v>
      </c>
      <c r="E6" s="7"/>
      <c r="F6" s="0" t="n">
        <v>782.2</v>
      </c>
      <c r="G6" s="0" t="n">
        <v>79</v>
      </c>
      <c r="H6" s="7"/>
      <c r="I6" s="0" t="n">
        <v>737</v>
      </c>
      <c r="J6" s="0" t="n">
        <v>55</v>
      </c>
      <c r="K6" s="7"/>
      <c r="L6" s="0" t="n">
        <v>721.3</v>
      </c>
      <c r="M6" s="0" t="n">
        <v>26</v>
      </c>
      <c r="N6" s="7"/>
      <c r="O6" s="0" t="n">
        <v>728.6</v>
      </c>
      <c r="P6" s="0" t="n">
        <v>27</v>
      </c>
      <c r="Q6" s="7"/>
      <c r="R6" s="0" t="n">
        <v>623.1</v>
      </c>
      <c r="S6" s="0" t="n">
        <v>116</v>
      </c>
      <c r="T6" s="7"/>
      <c r="U6" s="0" t="n">
        <v>536.9</v>
      </c>
      <c r="V6" s="0" t="n">
        <v>79</v>
      </c>
      <c r="W6" s="7"/>
      <c r="X6" s="0" t="n">
        <v>484.1</v>
      </c>
      <c r="Y6" s="0" t="n">
        <v>29</v>
      </c>
      <c r="Z6" s="7"/>
      <c r="AA6" s="0" t="n">
        <v>693.7</v>
      </c>
      <c r="AB6" s="0" t="n">
        <v>14</v>
      </c>
      <c r="AC6" s="7"/>
      <c r="AD6" s="0" t="n">
        <v>511</v>
      </c>
      <c r="AE6" s="0" t="n">
        <v>32</v>
      </c>
      <c r="AF6" s="7"/>
      <c r="AG6" s="0" t="n">
        <v>393.4</v>
      </c>
      <c r="AH6" s="0" t="n">
        <v>5</v>
      </c>
      <c r="AI6" s="7"/>
      <c r="AJ6" s="1" t="n">
        <f aca="false">AVERAGE(C6,F6,I6,L6,O6,R6,U6,X6,AA6,AD6,AG6)</f>
        <v>641.309090909091</v>
      </c>
      <c r="AK6" s="1" t="n">
        <f aca="false">AVERAGE(D6,G6,J6,M6,P6,S6,V6,Y6,AB6,AE6,AH6)</f>
        <v>48.2727272727273</v>
      </c>
      <c r="AN6" s="1" t="n">
        <f aca="false">_xlfn.STDEV.S(A6,C6,F6,I6,L6,O6,R6,U6,X6,AA6,AD6,AG6)</f>
        <v>141.730917266103</v>
      </c>
      <c r="AO6" s="1" t="n">
        <f aca="false">_xlfn.STDEV.S(,D6,G6,J6,M6,P6,S6,V6,Y6,AB6,AE6,AH6)</f>
        <v>35.3144961221824</v>
      </c>
    </row>
    <row r="7" customFormat="false" ht="13.8" hidden="false" customHeight="false" outlineLevel="0" collapsed="false">
      <c r="A7" s="5" t="s">
        <v>25</v>
      </c>
      <c r="B7" s="8" t="n">
        <v>40</v>
      </c>
      <c r="C7" s="0" t="n">
        <v>819.1</v>
      </c>
      <c r="D7" s="0" t="n">
        <v>41</v>
      </c>
      <c r="E7" s="7"/>
      <c r="F7" s="0" t="n">
        <v>762</v>
      </c>
      <c r="G7" s="0" t="n">
        <v>21</v>
      </c>
      <c r="H7" s="7"/>
      <c r="I7" s="0" t="n">
        <v>696.7</v>
      </c>
      <c r="J7" s="0" t="n">
        <v>26</v>
      </c>
      <c r="K7" s="7"/>
      <c r="L7" s="0" t="n">
        <v>585.6</v>
      </c>
      <c r="M7" s="0" t="n">
        <v>11</v>
      </c>
      <c r="N7" s="7"/>
      <c r="O7" s="0" t="n">
        <v>601.1</v>
      </c>
      <c r="P7" s="0" t="n">
        <v>13</v>
      </c>
      <c r="Q7" s="7"/>
      <c r="R7" s="0" t="n">
        <v>562.7</v>
      </c>
      <c r="S7" s="0" t="n">
        <v>54</v>
      </c>
      <c r="T7" s="7"/>
      <c r="U7" s="0" t="n">
        <v>391.3</v>
      </c>
      <c r="V7" s="0" t="n">
        <v>45</v>
      </c>
      <c r="W7" s="7"/>
      <c r="X7" s="0" t="n">
        <v>331.7</v>
      </c>
      <c r="Y7" s="0" t="n">
        <v>0</v>
      </c>
      <c r="Z7" s="7"/>
      <c r="AA7" s="0" t="n">
        <v>536.1</v>
      </c>
      <c r="AB7" s="0" t="n">
        <v>6</v>
      </c>
      <c r="AC7" s="7"/>
      <c r="AD7" s="0" t="n">
        <v>383.4</v>
      </c>
      <c r="AE7" s="0" t="n">
        <v>20</v>
      </c>
      <c r="AF7" s="7"/>
      <c r="AG7" s="0" t="n">
        <v>207.1</v>
      </c>
      <c r="AH7" s="0" t="n">
        <v>0</v>
      </c>
      <c r="AI7" s="7"/>
      <c r="AJ7" s="1" t="n">
        <f aca="false">AVERAGE(C7,F7,I7,L7,O7,R7,U7,X7,AA7,AD7,AG7)</f>
        <v>534.254545454546</v>
      </c>
      <c r="AK7" s="1" t="n">
        <f aca="false">AVERAGE(D7,G7,J7,M7,P7,S7,V7,Y7,AB7,AE7,AH7)</f>
        <v>21.5454545454545</v>
      </c>
      <c r="AN7" s="1" t="n">
        <f aca="false">_xlfn.STDEV.S(A7,C7,F7,I7,L7,O7,R7,U7,X7,AA7,AD7,AG7)</f>
        <v>189.35738889009</v>
      </c>
      <c r="AO7" s="1" t="n">
        <f aca="false">_xlfn.STDEV.S(,D7,G7,J7,M7,P7,S7,V7,Y7,AB7,AE7,AH7)</f>
        <v>18.5478496670834</v>
      </c>
    </row>
    <row r="8" customFormat="false" ht="13.8" hidden="false" customHeight="false" outlineLevel="0" collapsed="false">
      <c r="A8" s="5"/>
      <c r="B8" s="8"/>
      <c r="C8" s="0"/>
      <c r="D8" s="0"/>
      <c r="E8" s="7"/>
      <c r="F8" s="0"/>
      <c r="G8" s="0"/>
      <c r="H8" s="7"/>
      <c r="I8" s="0"/>
      <c r="J8" s="0"/>
      <c r="K8" s="7"/>
      <c r="L8" s="0"/>
      <c r="M8" s="0"/>
      <c r="N8" s="7"/>
      <c r="O8" s="0"/>
      <c r="P8" s="0"/>
      <c r="Q8" s="7"/>
      <c r="R8" s="0"/>
      <c r="S8" s="0"/>
      <c r="T8" s="7"/>
      <c r="U8" s="0"/>
      <c r="V8" s="0"/>
      <c r="W8" s="7"/>
      <c r="X8" s="0"/>
      <c r="Y8" s="0"/>
      <c r="Z8" s="7"/>
      <c r="AA8" s="0"/>
      <c r="AB8" s="0"/>
      <c r="AC8" s="7"/>
      <c r="AD8" s="0"/>
      <c r="AE8" s="0"/>
      <c r="AF8" s="7"/>
      <c r="AG8" s="0"/>
      <c r="AH8" s="0"/>
      <c r="AI8" s="7"/>
    </row>
    <row r="9" customFormat="false" ht="13.8" hidden="false" customHeight="false" outlineLevel="0" collapsed="false">
      <c r="A9" s="5" t="s">
        <v>26</v>
      </c>
      <c r="B9" s="8" t="n">
        <v>4</v>
      </c>
      <c r="C9" s="0" t="n">
        <v>735.8</v>
      </c>
      <c r="D9" s="0" t="n">
        <v>52</v>
      </c>
      <c r="E9" s="7"/>
      <c r="F9" s="0" t="n">
        <v>674</v>
      </c>
      <c r="G9" s="0" t="n">
        <v>43</v>
      </c>
      <c r="H9" s="7"/>
      <c r="I9" s="0" t="n">
        <v>644.9</v>
      </c>
      <c r="J9" s="0" t="n">
        <v>50</v>
      </c>
      <c r="K9" s="7"/>
      <c r="L9" s="0" t="n">
        <v>627.2</v>
      </c>
      <c r="M9" s="0" t="n">
        <v>35</v>
      </c>
      <c r="N9" s="7"/>
      <c r="O9" s="0" t="n">
        <v>633.6</v>
      </c>
      <c r="P9" s="0" t="n">
        <v>42</v>
      </c>
      <c r="Q9" s="7"/>
      <c r="R9" s="0" t="n">
        <v>555.1</v>
      </c>
      <c r="S9" s="0" t="n">
        <v>91</v>
      </c>
      <c r="T9" s="7"/>
      <c r="U9" s="0" t="n">
        <v>456.8</v>
      </c>
      <c r="V9" s="0" t="n">
        <v>86</v>
      </c>
      <c r="W9" s="7"/>
      <c r="X9" s="0" t="n">
        <v>430.5</v>
      </c>
      <c r="Y9" s="0" t="n">
        <v>35</v>
      </c>
      <c r="Z9" s="7"/>
      <c r="AA9" s="0" t="n">
        <v>400</v>
      </c>
      <c r="AB9" s="0" t="n">
        <v>12</v>
      </c>
      <c r="AC9" s="7"/>
      <c r="AD9" s="0" t="n">
        <v>485.6</v>
      </c>
      <c r="AE9" s="0" t="n">
        <v>27</v>
      </c>
      <c r="AF9" s="7"/>
      <c r="AG9" s="0" t="n">
        <v>154</v>
      </c>
      <c r="AH9" s="0" t="n">
        <v>8</v>
      </c>
      <c r="AI9" s="7"/>
      <c r="AJ9" s="1" t="n">
        <f aca="false">AVERAGE(C9,F9,I9,L9,O9,R9,U9,X9,AA9,AD9,AG9)</f>
        <v>527.045454545454</v>
      </c>
      <c r="AK9" s="1" t="n">
        <f aca="false">AVERAGE(D9,G9,J9,M9,P9,S9,V9,Y9,AB9,AE9,AH9)</f>
        <v>43.7272727272727</v>
      </c>
      <c r="AL9" s="1" t="n">
        <f aca="false">_xlfn.STDEV.S(AJ9:AJ12)</f>
        <v>15.0511915730482</v>
      </c>
      <c r="AM9" s="1" t="n">
        <f aca="false">_xlfn.STDEV.S(AK9:AK12)</f>
        <v>11.2080254599436</v>
      </c>
      <c r="AN9" s="1" t="n">
        <f aca="false">_xlfn.STDEV.S(A9,C9,F9,I9,L9,O9,R9,U9,X9,AA9,AD9,AG9)</f>
        <v>165.079461857836</v>
      </c>
      <c r="AO9" s="1" t="n">
        <f aca="false">_xlfn.STDEV.S(,D9,G9,J9,M9,P9,S9,V9,Y9,AB9,AE9,AH9)</f>
        <v>27.9625019472778</v>
      </c>
      <c r="AP9" s="1" t="n">
        <f aca="false">(AL9/AVERAGE(AJ9:AJ12))</f>
        <v>0.0275439278480304</v>
      </c>
      <c r="AQ9" s="1" t="n">
        <f aca="false">(AM9/AVERAGE(AK9:AK12))</f>
        <v>0.185395909863729</v>
      </c>
    </row>
    <row r="10" customFormat="false" ht="13.8" hidden="false" customHeight="false" outlineLevel="0" collapsed="false">
      <c r="A10" s="5" t="s">
        <v>26</v>
      </c>
      <c r="B10" s="8" t="n">
        <v>8</v>
      </c>
      <c r="C10" s="0" t="n">
        <v>756.9</v>
      </c>
      <c r="D10" s="0" t="n">
        <v>93</v>
      </c>
      <c r="E10" s="7"/>
      <c r="F10" s="0" t="n">
        <v>692</v>
      </c>
      <c r="G10" s="0" t="n">
        <v>101</v>
      </c>
      <c r="H10" s="7"/>
      <c r="I10" s="0" t="n">
        <v>666.4</v>
      </c>
      <c r="J10" s="0" t="n">
        <v>62</v>
      </c>
      <c r="K10" s="7"/>
      <c r="L10" s="0" t="n">
        <v>660.2</v>
      </c>
      <c r="M10" s="0" t="n">
        <v>52</v>
      </c>
      <c r="N10" s="7"/>
      <c r="O10" s="0" t="n">
        <v>664.9</v>
      </c>
      <c r="P10" s="0" t="n">
        <v>56</v>
      </c>
      <c r="Q10" s="7"/>
      <c r="R10" s="0" t="n">
        <v>537.3</v>
      </c>
      <c r="S10" s="0" t="n">
        <v>121</v>
      </c>
      <c r="T10" s="7"/>
      <c r="U10" s="0" t="n">
        <v>501.5</v>
      </c>
      <c r="V10" s="0" t="n">
        <v>92</v>
      </c>
      <c r="W10" s="7"/>
      <c r="X10" s="0" t="n">
        <v>493.9</v>
      </c>
      <c r="Y10" s="0" t="n">
        <v>61</v>
      </c>
      <c r="Z10" s="7"/>
      <c r="AA10" s="0" t="n">
        <v>425.7</v>
      </c>
      <c r="AB10" s="0" t="n">
        <v>20</v>
      </c>
      <c r="AC10" s="7"/>
      <c r="AD10" s="0" t="n">
        <v>520.2</v>
      </c>
      <c r="AE10" s="0" t="n">
        <v>41</v>
      </c>
      <c r="AF10" s="7"/>
      <c r="AG10" s="0" t="n">
        <v>223.2</v>
      </c>
      <c r="AH10" s="0" t="n">
        <v>10</v>
      </c>
      <c r="AI10" s="7"/>
      <c r="AJ10" s="1" t="n">
        <f aca="false">AVERAGE(C10,F10,I10,L10,O10,R10,U10,X10,AA10,AD10,AG10)</f>
        <v>558.381818181818</v>
      </c>
      <c r="AK10" s="1" t="n">
        <f aca="false">AVERAGE(D10,G10,J10,M10,P10,S10,V10,Y10,AB10,AE10,AH10)</f>
        <v>64.4545454545455</v>
      </c>
      <c r="AN10" s="1" t="n">
        <f aca="false">_xlfn.STDEV.S(A10,C10,F10,I10,L10,O10,R10,U10,X10,AA10,AD10,AG10)</f>
        <v>151.621679308612</v>
      </c>
      <c r="AO10" s="1" t="n">
        <f aca="false">_xlfn.STDEV.S(,D10,G10,J10,M10,P10,S10,V10,Y10,AB10,AE10,AH10)</f>
        <v>37.7201617979113</v>
      </c>
    </row>
    <row r="11" customFormat="false" ht="13.8" hidden="false" customHeight="false" outlineLevel="0" collapsed="false">
      <c r="A11" s="5" t="s">
        <v>26</v>
      </c>
      <c r="B11" s="8" t="n">
        <v>12</v>
      </c>
      <c r="C11" s="0" t="n">
        <v>754.3</v>
      </c>
      <c r="D11" s="0" t="n">
        <v>110</v>
      </c>
      <c r="E11" s="7"/>
      <c r="F11" s="0" t="n">
        <v>682.8</v>
      </c>
      <c r="G11" s="0" t="n">
        <v>98</v>
      </c>
      <c r="H11" s="7"/>
      <c r="I11" s="0" t="n">
        <v>656.6</v>
      </c>
      <c r="J11" s="0" t="n">
        <v>64</v>
      </c>
      <c r="K11" s="7"/>
      <c r="L11" s="0" t="n">
        <v>659</v>
      </c>
      <c r="M11" s="0" t="n">
        <v>53</v>
      </c>
      <c r="N11" s="7"/>
      <c r="O11" s="0" t="n">
        <v>664.1</v>
      </c>
      <c r="P11" s="0" t="n">
        <v>60</v>
      </c>
      <c r="Q11" s="7"/>
      <c r="R11" s="0" t="n">
        <v>500.9</v>
      </c>
      <c r="S11" s="0" t="n">
        <v>105</v>
      </c>
      <c r="T11" s="7"/>
      <c r="U11" s="0" t="n">
        <v>512.1</v>
      </c>
      <c r="V11" s="0" t="n">
        <v>98</v>
      </c>
      <c r="W11" s="7"/>
      <c r="X11" s="0" t="n">
        <v>496.4</v>
      </c>
      <c r="Y11" s="0" t="n">
        <v>63</v>
      </c>
      <c r="Z11" s="7"/>
      <c r="AA11" s="0" t="n">
        <v>428.7</v>
      </c>
      <c r="AB11" s="0" t="n">
        <v>21</v>
      </c>
      <c r="AC11" s="7"/>
      <c r="AD11" s="0" t="n">
        <v>532.8</v>
      </c>
      <c r="AE11" s="0" t="n">
        <v>51</v>
      </c>
      <c r="AF11" s="7"/>
      <c r="AG11" s="0" t="n">
        <v>253.9</v>
      </c>
      <c r="AH11" s="0" t="n">
        <v>10</v>
      </c>
      <c r="AI11" s="7"/>
      <c r="AJ11" s="1" t="n">
        <f aca="false">AVERAGE(C11,F11,I11,L11,O11,R11,U11,X11,AA11,AD11,AG11)</f>
        <v>558.327272727273</v>
      </c>
      <c r="AK11" s="1" t="n">
        <f aca="false">AVERAGE(D11,G11,J11,M11,P11,S11,V11,Y11,AB11,AE11,AH11)</f>
        <v>66.6363636363636</v>
      </c>
      <c r="AN11" s="1" t="n">
        <f aca="false">_xlfn.STDEV.S(A11,C11,F11,I11,L11,O11,R11,U11,X11,AA11,AD11,AG11)</f>
        <v>142.926499228863</v>
      </c>
      <c r="AO11" s="1" t="n">
        <f aca="false">_xlfn.STDEV.S(,D11,G11,J11,M11,P11,S11,V11,Y11,AB11,AE11,AH11)</f>
        <v>37.1421307787784</v>
      </c>
    </row>
    <row r="12" customFormat="false" ht="13.8" hidden="false" customHeight="false" outlineLevel="0" collapsed="false">
      <c r="A12" s="5" t="s">
        <v>26</v>
      </c>
      <c r="B12" s="8" t="n">
        <v>16</v>
      </c>
      <c r="C12" s="0" t="n">
        <v>717.3</v>
      </c>
      <c r="D12" s="0" t="n">
        <v>99</v>
      </c>
      <c r="E12" s="7"/>
      <c r="F12" s="0" t="n">
        <v>650.5</v>
      </c>
      <c r="G12" s="0" t="n">
        <v>106</v>
      </c>
      <c r="H12" s="7"/>
      <c r="I12" s="0" t="n">
        <v>624.4</v>
      </c>
      <c r="J12" s="0" t="n">
        <v>63</v>
      </c>
      <c r="K12" s="7"/>
      <c r="L12" s="0" t="n">
        <v>627.2</v>
      </c>
      <c r="M12" s="0" t="n">
        <v>49</v>
      </c>
      <c r="N12" s="7"/>
      <c r="O12" s="0" t="n">
        <v>632.1</v>
      </c>
      <c r="P12" s="0" t="n">
        <v>53</v>
      </c>
      <c r="Q12" s="7"/>
      <c r="R12" s="0" t="n">
        <v>489.1</v>
      </c>
      <c r="S12" s="0" t="n">
        <v>91</v>
      </c>
      <c r="T12" s="7"/>
      <c r="U12" s="0" t="n">
        <v>516.5</v>
      </c>
      <c r="V12" s="0" t="n">
        <v>129</v>
      </c>
      <c r="W12" s="7"/>
      <c r="X12" s="0" t="n">
        <v>472.7</v>
      </c>
      <c r="Y12" s="0" t="n">
        <v>59</v>
      </c>
      <c r="Z12" s="7"/>
      <c r="AA12" s="0" t="n">
        <v>426.3</v>
      </c>
      <c r="AB12" s="0" t="n">
        <v>21</v>
      </c>
      <c r="AC12" s="7"/>
      <c r="AD12" s="0" t="n">
        <v>537.2</v>
      </c>
      <c r="AE12" s="0" t="n">
        <v>57</v>
      </c>
      <c r="AF12" s="7"/>
      <c r="AG12" s="0" t="n">
        <v>268.9</v>
      </c>
      <c r="AH12" s="0" t="n">
        <v>10</v>
      </c>
      <c r="AI12" s="7"/>
      <c r="AJ12" s="1" t="n">
        <f aca="false">AVERAGE(C12,F12,I12,L12,O12,R12,U12,X12,AA12,AD12,AG12)</f>
        <v>542.018181818182</v>
      </c>
      <c r="AK12" s="1" t="n">
        <f aca="false">AVERAGE(D12,G12,J12,M12,P12,S12,V12,Y12,AB12,AE12,AH12)</f>
        <v>67</v>
      </c>
      <c r="AN12" s="1" t="n">
        <f aca="false">_xlfn.STDEV.S(A12,C12,F12,I12,L12,O12,R12,U12,X12,AA12,AD12,AG12)</f>
        <v>126.851659966922</v>
      </c>
      <c r="AO12" s="1" t="n">
        <f aca="false">_xlfn.STDEV.S(,D12,G12,J12,M12,P12,S12,V12,Y12,AB12,AE12,AH12)</f>
        <v>39.4794729939343</v>
      </c>
    </row>
    <row r="13" customFormat="false" ht="13.8" hidden="false" customHeight="false" outlineLevel="0" collapsed="false">
      <c r="A13" s="5"/>
      <c r="B13" s="8"/>
      <c r="C13" s="0"/>
      <c r="D13" s="0"/>
      <c r="E13" s="7"/>
      <c r="F13" s="0"/>
      <c r="G13" s="0"/>
      <c r="H13" s="7"/>
      <c r="I13" s="0"/>
      <c r="J13" s="0"/>
      <c r="K13" s="7"/>
      <c r="L13" s="0"/>
      <c r="M13" s="0"/>
      <c r="N13" s="7"/>
      <c r="O13" s="0"/>
      <c r="P13" s="0"/>
      <c r="Q13" s="7"/>
      <c r="R13" s="0"/>
      <c r="S13" s="0"/>
      <c r="T13" s="7"/>
      <c r="U13" s="0"/>
      <c r="V13" s="0"/>
      <c r="W13" s="7"/>
      <c r="X13" s="0"/>
      <c r="Y13" s="0"/>
      <c r="Z13" s="7"/>
      <c r="AA13" s="0"/>
      <c r="AB13" s="0"/>
      <c r="AC13" s="7"/>
      <c r="AD13" s="0"/>
      <c r="AE13" s="0"/>
      <c r="AF13" s="7"/>
      <c r="AG13" s="0"/>
      <c r="AH13" s="0"/>
      <c r="AI13" s="7"/>
    </row>
    <row r="14" customFormat="false" ht="13.8" hidden="false" customHeight="false" outlineLevel="0" collapsed="false">
      <c r="A14" s="5" t="s">
        <v>27</v>
      </c>
      <c r="B14" s="8" t="n">
        <v>1.1</v>
      </c>
      <c r="C14" s="0" t="n">
        <v>753.1</v>
      </c>
      <c r="D14" s="0" t="n">
        <v>67</v>
      </c>
      <c r="E14" s="7"/>
      <c r="F14" s="0" t="n">
        <v>691.9</v>
      </c>
      <c r="G14" s="0" t="n">
        <v>72</v>
      </c>
      <c r="H14" s="7"/>
      <c r="I14" s="0" t="n">
        <v>667.8</v>
      </c>
      <c r="J14" s="0" t="n">
        <v>49</v>
      </c>
      <c r="K14" s="7"/>
      <c r="L14" s="0" t="n">
        <v>667.9</v>
      </c>
      <c r="M14" s="0" t="n">
        <v>44</v>
      </c>
      <c r="N14" s="7"/>
      <c r="O14" s="0" t="n">
        <v>672.9</v>
      </c>
      <c r="P14" s="0" t="n">
        <v>50</v>
      </c>
      <c r="Q14" s="7"/>
      <c r="R14" s="0" t="n">
        <v>536.5</v>
      </c>
      <c r="S14" s="0" t="n">
        <v>96</v>
      </c>
      <c r="T14" s="7"/>
      <c r="U14" s="0" t="n">
        <v>501.5</v>
      </c>
      <c r="V14" s="0" t="n">
        <v>92</v>
      </c>
      <c r="W14" s="7"/>
      <c r="X14" s="0" t="n">
        <v>500</v>
      </c>
      <c r="Y14" s="0" t="n">
        <v>54</v>
      </c>
      <c r="Z14" s="7"/>
      <c r="AA14" s="0" t="n">
        <v>493.2</v>
      </c>
      <c r="AB14" s="0" t="n">
        <v>11</v>
      </c>
      <c r="AC14" s="7"/>
      <c r="AD14" s="0" t="n">
        <v>520.2</v>
      </c>
      <c r="AE14" s="0" t="n">
        <v>41</v>
      </c>
      <c r="AF14" s="7"/>
      <c r="AG14" s="0" t="n">
        <v>223.2</v>
      </c>
      <c r="AH14" s="0" t="n">
        <v>10</v>
      </c>
      <c r="AI14" s="7"/>
      <c r="AJ14" s="1" t="n">
        <f aca="false">AVERAGE(C14,F14,I14,L14,O14,R14,U14,X14,AA14,AD14,AG14)</f>
        <v>566.2</v>
      </c>
      <c r="AK14" s="1" t="n">
        <f aca="false">AVERAGE(D14,G14,J14,M14,P14,S14,V14,Y14,AB14,AE14,AH14)</f>
        <v>53.2727272727273</v>
      </c>
      <c r="AL14" s="1" t="n">
        <f aca="false">_xlfn.STDEV.S(AJ14:AJ17)</f>
        <v>30.8574161402732</v>
      </c>
      <c r="AM14" s="1" t="n">
        <f aca="false">_xlfn.STDEV.S(AK14:AK17)</f>
        <v>5.69053876227538</v>
      </c>
      <c r="AN14" s="1" t="n">
        <f aca="false">_xlfn.STDEV.S(A14,C14,F14,I14,L14,O14,R14,U14,X14,AA14,AD14,AG14)</f>
        <v>147.420168226739</v>
      </c>
      <c r="AO14" s="1" t="n">
        <f aca="false">_xlfn.STDEV.S(,D14,G14,J14,M14,P14,S14,V14,Y14,AB14,AE14,AH14)</f>
        <v>30.7359231144433</v>
      </c>
      <c r="AP14" s="1" t="n">
        <f aca="false">(AL14/AVERAGE(AJ14:AJ17))</f>
        <v>0.0575602876971677</v>
      </c>
      <c r="AQ14" s="1" t="n">
        <f aca="false">(AM14/AVERAGE(AK14:AK17))</f>
        <v>0.103421604931895</v>
      </c>
    </row>
    <row r="15" customFormat="false" ht="13.8" hidden="false" customHeight="false" outlineLevel="0" collapsed="false">
      <c r="A15" s="5" t="s">
        <v>27</v>
      </c>
      <c r="B15" s="8" t="n">
        <v>1.2</v>
      </c>
      <c r="C15" s="0" t="n">
        <v>756.9</v>
      </c>
      <c r="D15" s="0" t="n">
        <v>93</v>
      </c>
      <c r="E15" s="7"/>
      <c r="F15" s="0" t="n">
        <v>692</v>
      </c>
      <c r="G15" s="0" t="n">
        <v>101</v>
      </c>
      <c r="H15" s="7"/>
      <c r="I15" s="0" t="n">
        <v>666.4</v>
      </c>
      <c r="J15" s="0" t="n">
        <v>62</v>
      </c>
      <c r="K15" s="7"/>
      <c r="L15" s="0" t="n">
        <v>660.2</v>
      </c>
      <c r="M15" s="0" t="n">
        <v>52</v>
      </c>
      <c r="N15" s="7"/>
      <c r="O15" s="0" t="n">
        <v>664.9</v>
      </c>
      <c r="P15" s="0" t="n">
        <v>56</v>
      </c>
      <c r="Q15" s="7"/>
      <c r="R15" s="0" t="n">
        <v>549.4</v>
      </c>
      <c r="S15" s="0" t="n">
        <v>115</v>
      </c>
      <c r="T15" s="7"/>
      <c r="U15" s="0" t="n">
        <v>492.7</v>
      </c>
      <c r="V15" s="0" t="n">
        <v>74</v>
      </c>
      <c r="W15" s="7"/>
      <c r="X15" s="0" t="n">
        <v>493.9</v>
      </c>
      <c r="Y15" s="0" t="n">
        <v>61</v>
      </c>
      <c r="Z15" s="7"/>
      <c r="AA15" s="0" t="n">
        <v>425.7</v>
      </c>
      <c r="AB15" s="0" t="n">
        <v>20</v>
      </c>
      <c r="AC15" s="7"/>
      <c r="AD15" s="0" t="n">
        <v>504.4</v>
      </c>
      <c r="AE15" s="0" t="n">
        <v>39</v>
      </c>
      <c r="AF15" s="7"/>
      <c r="AG15" s="0" t="n">
        <v>177.8</v>
      </c>
      <c r="AH15" s="0" t="n">
        <v>8</v>
      </c>
      <c r="AI15" s="7"/>
      <c r="AJ15" s="1" t="n">
        <f aca="false">AVERAGE(C15,F15,I15,L15,O15,R15,U15,X15,AA15,AD15,AG15)</f>
        <v>553.118181818182</v>
      </c>
      <c r="AK15" s="1" t="n">
        <f aca="false">AVERAGE(D15,G15,J15,M15,P15,S15,V15,Y15,AB15,AE15,AH15)</f>
        <v>61.9090909090909</v>
      </c>
      <c r="AN15" s="1" t="n">
        <f aca="false">_xlfn.STDEV.S(A15,C15,F15,I15,L15,O15,R15,U15,X15,AA15,AD15,AG15)</f>
        <v>162.55867136626</v>
      </c>
      <c r="AO15" s="1" t="n">
        <f aca="false">_xlfn.STDEV.S(,D15,G15,J15,M15,P15,S15,V15,Y15,AB15,AE15,AH15)</f>
        <v>36.0482631027803</v>
      </c>
    </row>
    <row r="16" customFormat="false" ht="13.8" hidden="false" customHeight="false" outlineLevel="0" collapsed="false">
      <c r="A16" s="5" t="s">
        <v>27</v>
      </c>
      <c r="B16" s="8" t="n">
        <v>1.3</v>
      </c>
      <c r="C16" s="0" t="n">
        <v>742.9</v>
      </c>
      <c r="D16" s="0" t="n">
        <v>91</v>
      </c>
      <c r="E16" s="7"/>
      <c r="F16" s="0" t="n">
        <v>674.5</v>
      </c>
      <c r="G16" s="0" t="n">
        <v>82</v>
      </c>
      <c r="H16" s="7"/>
      <c r="I16" s="0" t="n">
        <v>648.3</v>
      </c>
      <c r="J16" s="0" t="n">
        <v>61</v>
      </c>
      <c r="K16" s="7"/>
      <c r="L16" s="0" t="n">
        <v>638.1</v>
      </c>
      <c r="M16" s="0" t="n">
        <v>36</v>
      </c>
      <c r="N16" s="7"/>
      <c r="O16" s="0" t="n">
        <v>643.9</v>
      </c>
      <c r="P16" s="0" t="n">
        <v>44</v>
      </c>
      <c r="Q16" s="7"/>
      <c r="R16" s="0" t="n">
        <v>537.3</v>
      </c>
      <c r="S16" s="0" t="n">
        <v>121</v>
      </c>
      <c r="T16" s="7"/>
      <c r="U16" s="0" t="n">
        <v>460.4</v>
      </c>
      <c r="V16" s="0" t="n">
        <v>82</v>
      </c>
      <c r="W16" s="7"/>
      <c r="X16" s="0" t="n">
        <v>460</v>
      </c>
      <c r="Y16" s="0" t="n">
        <v>49</v>
      </c>
      <c r="Z16" s="7"/>
      <c r="AA16" s="0" t="n">
        <v>388.8</v>
      </c>
      <c r="AB16" s="0" t="n">
        <v>12</v>
      </c>
      <c r="AC16" s="7"/>
      <c r="AD16" s="0" t="n">
        <v>478.2</v>
      </c>
      <c r="AE16" s="0" t="n">
        <v>36</v>
      </c>
      <c r="AF16" s="7"/>
      <c r="AG16" s="0" t="n">
        <v>147.5</v>
      </c>
      <c r="AH16" s="0" t="n">
        <v>8</v>
      </c>
      <c r="AI16" s="7"/>
      <c r="AJ16" s="1" t="n">
        <f aca="false">AVERAGE(C16,F16,I16,L16,O16,R16,U16,X16,AA16,AD16,AG16)</f>
        <v>529.081818181818</v>
      </c>
      <c r="AK16" s="1" t="n">
        <f aca="false">AVERAGE(D16,G16,J16,M16,P16,S16,V16,Y16,AB16,AE16,AH16)</f>
        <v>56.5454545454545</v>
      </c>
      <c r="AN16" s="1" t="n">
        <f aca="false">_xlfn.STDEV.S(A16,C16,F16,I16,L16,O16,R16,U16,X16,AA16,AD16,AG16)</f>
        <v>168.396994142899</v>
      </c>
      <c r="AO16" s="1" t="n">
        <f aca="false">_xlfn.STDEV.S(,D16,G16,J16,M16,P16,S16,V16,Y16,AB16,AE16,AH16)</f>
        <v>36.9122628880316</v>
      </c>
    </row>
    <row r="17" customFormat="false" ht="13.8" hidden="false" customHeight="false" outlineLevel="0" collapsed="false">
      <c r="A17" s="5" t="s">
        <v>27</v>
      </c>
      <c r="B17" s="8" t="n">
        <v>1.4</v>
      </c>
      <c r="C17" s="0" t="n">
        <v>702.8</v>
      </c>
      <c r="D17" s="0" t="n">
        <v>81</v>
      </c>
      <c r="E17" s="7"/>
      <c r="F17" s="0" t="n">
        <v>638.1</v>
      </c>
      <c r="G17" s="0" t="n">
        <v>68</v>
      </c>
      <c r="H17" s="7"/>
      <c r="I17" s="0" t="n">
        <v>613.2</v>
      </c>
      <c r="J17" s="0" t="n">
        <v>49</v>
      </c>
      <c r="K17" s="7"/>
      <c r="L17" s="0" t="n">
        <v>598.5</v>
      </c>
      <c r="M17" s="0" t="n">
        <v>37</v>
      </c>
      <c r="N17" s="7"/>
      <c r="O17" s="0" t="n">
        <v>603.2</v>
      </c>
      <c r="P17" s="0" t="n">
        <v>39</v>
      </c>
      <c r="Q17" s="7"/>
      <c r="R17" s="0" t="n">
        <v>515.8</v>
      </c>
      <c r="S17" s="0" t="n">
        <v>88</v>
      </c>
      <c r="T17" s="7"/>
      <c r="U17" s="0" t="n">
        <v>427.3</v>
      </c>
      <c r="V17" s="0" t="n">
        <v>76</v>
      </c>
      <c r="W17" s="7"/>
      <c r="X17" s="0" t="n">
        <v>416.1</v>
      </c>
      <c r="Y17" s="0" t="n">
        <v>49</v>
      </c>
      <c r="Z17" s="7"/>
      <c r="AA17" s="0" t="n">
        <v>367</v>
      </c>
      <c r="AB17" s="0" t="n">
        <v>13</v>
      </c>
      <c r="AC17" s="7"/>
      <c r="AD17" s="0" t="n">
        <v>444.3</v>
      </c>
      <c r="AE17" s="0" t="n">
        <v>25</v>
      </c>
      <c r="AF17" s="7"/>
      <c r="AG17" s="0" t="n">
        <v>129.2</v>
      </c>
      <c r="AH17" s="0" t="n">
        <v>7</v>
      </c>
      <c r="AI17" s="7"/>
      <c r="AJ17" s="1" t="n">
        <f aca="false">AVERAGE(C17,F17,I17,L17,O17,R17,U17,X17,AA17,AD17,AG17)</f>
        <v>495.954545454545</v>
      </c>
      <c r="AK17" s="1" t="n">
        <f aca="false">AVERAGE(D17,G17,J17,M17,P17,S17,V17,Y17,AB17,AE17,AH17)</f>
        <v>48.3636363636364</v>
      </c>
      <c r="AN17" s="1" t="n">
        <f aca="false">_xlfn.STDEV.S(A17,C17,F17,I17,L17,O17,R17,U17,X17,AA17,AD17,AG17)</f>
        <v>162.494439065688</v>
      </c>
      <c r="AO17" s="1" t="n">
        <f aca="false">_xlfn.STDEV.S(,D17,G17,J17,M17,P17,S17,V17,Y17,AB17,AE17,AH17)</f>
        <v>29.6259509500871</v>
      </c>
    </row>
    <row r="18" customFormat="false" ht="13.8" hidden="false" customHeight="false" outlineLevel="0" collapsed="false">
      <c r="A18" s="5"/>
      <c r="B18" s="8"/>
      <c r="C18" s="0"/>
      <c r="D18" s="0"/>
      <c r="E18" s="7"/>
      <c r="F18" s="0"/>
      <c r="G18" s="0"/>
      <c r="H18" s="7"/>
      <c r="I18" s="0"/>
      <c r="J18" s="0"/>
      <c r="K18" s="7"/>
      <c r="L18" s="0"/>
      <c r="M18" s="0"/>
      <c r="N18" s="7"/>
      <c r="O18" s="0"/>
      <c r="P18" s="0"/>
      <c r="Q18" s="7"/>
      <c r="R18" s="0"/>
      <c r="S18" s="0"/>
      <c r="T18" s="7"/>
      <c r="U18" s="0"/>
      <c r="V18" s="0"/>
      <c r="W18" s="7"/>
      <c r="X18" s="0"/>
      <c r="Y18" s="0"/>
      <c r="Z18" s="7"/>
      <c r="AA18" s="0"/>
      <c r="AB18" s="0"/>
      <c r="AC18" s="7"/>
      <c r="AD18" s="0"/>
      <c r="AE18" s="0"/>
      <c r="AF18" s="7"/>
      <c r="AG18" s="0"/>
      <c r="AH18" s="0"/>
      <c r="AI18" s="7"/>
    </row>
    <row r="19" customFormat="false" ht="13.8" hidden="false" customHeight="false" outlineLevel="0" collapsed="false">
      <c r="A19" s="5" t="s">
        <v>28</v>
      </c>
      <c r="B19" s="8" t="n">
        <v>6</v>
      </c>
      <c r="C19" s="0" t="n">
        <v>314.6</v>
      </c>
      <c r="D19" s="0" t="n">
        <v>16</v>
      </c>
      <c r="E19" s="7"/>
      <c r="F19" s="0" t="n">
        <v>254.3</v>
      </c>
      <c r="G19" s="0" t="n">
        <v>14</v>
      </c>
      <c r="H19" s="7"/>
      <c r="I19" s="0" t="n">
        <v>267</v>
      </c>
      <c r="J19" s="0" t="n">
        <v>13</v>
      </c>
      <c r="K19" s="7"/>
      <c r="L19" s="0" t="n">
        <v>244.4</v>
      </c>
      <c r="M19" s="0" t="n">
        <v>12</v>
      </c>
      <c r="N19" s="7"/>
      <c r="O19" s="0" t="n">
        <v>246.1</v>
      </c>
      <c r="P19" s="0" t="n">
        <v>11</v>
      </c>
      <c r="Q19" s="7"/>
      <c r="R19" s="0" t="n">
        <v>179.9</v>
      </c>
      <c r="S19" s="0" t="n">
        <v>12</v>
      </c>
      <c r="T19" s="7"/>
      <c r="U19" s="0" t="n">
        <v>182.9</v>
      </c>
      <c r="V19" s="0" t="n">
        <v>20</v>
      </c>
      <c r="W19" s="7"/>
      <c r="X19" s="0" t="n">
        <v>201.9</v>
      </c>
      <c r="Y19" s="0" t="n">
        <v>15</v>
      </c>
      <c r="Z19" s="7"/>
      <c r="AA19" s="0" t="n">
        <v>242.1</v>
      </c>
      <c r="AB19" s="0" t="n">
        <v>9</v>
      </c>
      <c r="AC19" s="7"/>
      <c r="AD19" s="0" t="n">
        <v>191.4</v>
      </c>
      <c r="AE19" s="0" t="n">
        <v>15</v>
      </c>
      <c r="AF19" s="7"/>
      <c r="AG19" s="0" t="n">
        <v>177.8</v>
      </c>
      <c r="AH19" s="0" t="n">
        <v>8</v>
      </c>
      <c r="AI19" s="7"/>
      <c r="AJ19" s="1" t="n">
        <f aca="false">AVERAGE(C19,F19,I19,L19,O19,R19,U19,X19,AA19,AD19,AG19)</f>
        <v>227.490909090909</v>
      </c>
      <c r="AK19" s="1" t="n">
        <f aca="false">AVERAGE(D19,G19,J19,M19,P19,S19,V19,Y19,AB19,AE19,AH19)</f>
        <v>13.1818181818182</v>
      </c>
      <c r="AL19" s="1" t="n">
        <f aca="false">_xlfn.STDEV.S(AJ19:AJ22)</f>
        <v>213.757456654691</v>
      </c>
      <c r="AM19" s="1" t="n">
        <f aca="false">_xlfn.STDEV.S(AK19:AK22)</f>
        <v>20.0629003997874</v>
      </c>
      <c r="AN19" s="1" t="n">
        <f aca="false">_xlfn.STDEV.S(A19,C19,F19,I19,L19,O19,R19,U19,X19,AA19,AD19,AG19)</f>
        <v>44.0377214339129</v>
      </c>
      <c r="AO19" s="1" t="n">
        <f aca="false">_xlfn.STDEV.S(,D19,G19,J19,M19,P19,S19,V19,Y19,AB19,AE19,AH19)</f>
        <v>4.98102459947811</v>
      </c>
      <c r="AP19" s="1" t="n">
        <f aca="false">(AL19/AVERAGE(AJ19:AJ22))</f>
        <v>0.444204902982346</v>
      </c>
      <c r="AQ19" s="1" t="n">
        <f aca="false">(AM19/AVERAGE(AK19:AK22))</f>
        <v>0.523276596082185</v>
      </c>
    </row>
    <row r="20" customFormat="false" ht="13.8" hidden="false" customHeight="false" outlineLevel="0" collapsed="false">
      <c r="A20" s="5" t="s">
        <v>28</v>
      </c>
      <c r="B20" s="8" t="n">
        <v>12</v>
      </c>
      <c r="C20" s="0" t="n">
        <v>514</v>
      </c>
      <c r="D20" s="0" t="n">
        <v>47</v>
      </c>
      <c r="E20" s="7"/>
      <c r="F20" s="0" t="n">
        <v>449</v>
      </c>
      <c r="G20" s="0" t="n">
        <v>36</v>
      </c>
      <c r="H20" s="7"/>
      <c r="I20" s="0" t="n">
        <v>449.1</v>
      </c>
      <c r="J20" s="0" t="n">
        <v>30</v>
      </c>
      <c r="K20" s="7"/>
      <c r="L20" s="0" t="n">
        <v>429</v>
      </c>
      <c r="M20" s="0" t="n">
        <v>17</v>
      </c>
      <c r="N20" s="7"/>
      <c r="O20" s="0" t="n">
        <v>431.9</v>
      </c>
      <c r="P20" s="0" t="n">
        <v>22</v>
      </c>
      <c r="Q20" s="7"/>
      <c r="R20" s="0" t="n">
        <v>340</v>
      </c>
      <c r="S20" s="0" t="n">
        <v>75</v>
      </c>
      <c r="T20" s="7"/>
      <c r="U20" s="0" t="n">
        <v>323.4</v>
      </c>
      <c r="V20" s="0" t="n">
        <v>67</v>
      </c>
      <c r="W20" s="7"/>
      <c r="X20" s="0" t="n">
        <v>326.6</v>
      </c>
      <c r="Y20" s="0" t="n">
        <v>35</v>
      </c>
      <c r="Z20" s="7"/>
      <c r="AA20" s="0" t="n">
        <v>425.7</v>
      </c>
      <c r="AB20" s="0" t="n">
        <v>20</v>
      </c>
      <c r="AC20" s="7"/>
      <c r="AD20" s="0" t="n">
        <v>334.1</v>
      </c>
      <c r="AE20" s="0" t="n">
        <v>32</v>
      </c>
      <c r="AF20" s="7"/>
      <c r="AG20" s="0" t="n">
        <v>293.5</v>
      </c>
      <c r="AH20" s="0" t="n">
        <v>6</v>
      </c>
      <c r="AI20" s="7"/>
      <c r="AJ20" s="1" t="n">
        <f aca="false">AVERAGE(C20,F20,I20,L20,O20,R20,U20,X20,AA20,AD20,AG20)</f>
        <v>392.390909090909</v>
      </c>
      <c r="AK20" s="1" t="n">
        <f aca="false">AVERAGE(D20,G20,J20,M20,P20,S20,V20,Y20,AB20,AE20,AH20)</f>
        <v>35.1818181818182</v>
      </c>
      <c r="AM20" s="9"/>
      <c r="AN20" s="1" t="n">
        <f aca="false">_xlfn.STDEV.S(A20,C20,F20,I20,L20,O20,R20,U20,X20,AA20,AD20,AG20)</f>
        <v>70.8732735880805</v>
      </c>
      <c r="AO20" s="1" t="n">
        <f aca="false">_xlfn.STDEV.S(,D20,G20,J20,M20,P20,S20,V20,Y20,AB20,AE20,AH20)</f>
        <v>22.3530555161725</v>
      </c>
    </row>
    <row r="21" customFormat="false" ht="13.8" hidden="false" customHeight="false" outlineLevel="0" collapsed="false">
      <c r="A21" s="5" t="s">
        <v>28</v>
      </c>
      <c r="B21" s="8" t="n">
        <v>24</v>
      </c>
      <c r="C21" s="0" t="n">
        <v>756.9</v>
      </c>
      <c r="D21" s="0" t="n">
        <v>93</v>
      </c>
      <c r="E21" s="7"/>
      <c r="F21" s="0" t="n">
        <v>692</v>
      </c>
      <c r="G21" s="0" t="n">
        <v>101</v>
      </c>
      <c r="H21" s="7"/>
      <c r="I21" s="0" t="n">
        <v>666.4</v>
      </c>
      <c r="J21" s="0" t="n">
        <v>62</v>
      </c>
      <c r="K21" s="7"/>
      <c r="L21" s="0" t="n">
        <v>660.2</v>
      </c>
      <c r="M21" s="0" t="n">
        <v>52</v>
      </c>
      <c r="N21" s="7"/>
      <c r="O21" s="0" t="n">
        <v>664.9</v>
      </c>
      <c r="P21" s="0" t="n">
        <v>56</v>
      </c>
      <c r="Q21" s="7"/>
      <c r="R21" s="0" t="n">
        <v>549.4</v>
      </c>
      <c r="S21" s="0" t="n">
        <v>115</v>
      </c>
      <c r="T21" s="7"/>
      <c r="U21" s="0" t="n">
        <v>492.7</v>
      </c>
      <c r="V21" s="0" t="n">
        <v>74</v>
      </c>
      <c r="W21" s="7"/>
      <c r="X21" s="0" t="n">
        <v>493.9</v>
      </c>
      <c r="Y21" s="0" t="n">
        <v>61</v>
      </c>
      <c r="Z21" s="7"/>
      <c r="AA21" s="0" t="n">
        <v>640.8</v>
      </c>
      <c r="AB21" s="0" t="n">
        <v>18</v>
      </c>
      <c r="AC21" s="7"/>
      <c r="AD21" s="0" t="n">
        <v>504.4</v>
      </c>
      <c r="AE21" s="0" t="n">
        <v>39</v>
      </c>
      <c r="AF21" s="7"/>
      <c r="AG21" s="0" t="n">
        <v>446.1</v>
      </c>
      <c r="AH21" s="0" t="n">
        <v>6</v>
      </c>
      <c r="AI21" s="7"/>
      <c r="AJ21" s="1" t="n">
        <f aca="false">AVERAGE(C21,F21,I21,L21,O21,R21,U21,X21,AA21,AD21,AG21)</f>
        <v>597.063636363636</v>
      </c>
      <c r="AK21" s="1" t="n">
        <f aca="false">AVERAGE(D21,G21,J21,M21,P21,S21,V21,Y21,AB21,AE21,AH21)</f>
        <v>61.5454545454545</v>
      </c>
      <c r="AM21" s="9"/>
      <c r="AN21" s="1" t="n">
        <f aca="false">_xlfn.STDEV.S(A21,C21,F21,I21,L21,O21,R21,U21,X21,AA21,AD21,AG21)</f>
        <v>102.49480252898</v>
      </c>
      <c r="AO21" s="1" t="n">
        <f aca="false">_xlfn.STDEV.S(,D21,G21,J21,M21,P21,S21,V21,Y21,AB21,AE21,AH21)</f>
        <v>36.485260618834</v>
      </c>
    </row>
    <row r="22" customFormat="false" ht="13.8" hidden="false" customHeight="false" outlineLevel="0" collapsed="false">
      <c r="A22" s="5" t="s">
        <v>28</v>
      </c>
      <c r="B22" s="8" t="n">
        <v>48</v>
      </c>
      <c r="C22" s="0" t="n">
        <v>914.4</v>
      </c>
      <c r="D22" s="0" t="n">
        <v>65</v>
      </c>
      <c r="E22" s="7"/>
      <c r="F22" s="0" t="n">
        <v>850.5</v>
      </c>
      <c r="G22" s="0" t="n">
        <v>70</v>
      </c>
      <c r="H22" s="7"/>
      <c r="I22" s="0" t="n">
        <v>796.6</v>
      </c>
      <c r="J22" s="0" t="n">
        <v>42</v>
      </c>
      <c r="K22" s="7"/>
      <c r="L22" s="0" t="n">
        <v>806.4</v>
      </c>
      <c r="M22" s="0" t="n">
        <v>35</v>
      </c>
      <c r="N22" s="7"/>
      <c r="O22" s="0" t="n">
        <v>818</v>
      </c>
      <c r="P22" s="0" t="n">
        <v>37</v>
      </c>
      <c r="Q22" s="7"/>
      <c r="R22" s="0" t="n">
        <v>677.8</v>
      </c>
      <c r="S22" s="0" t="n">
        <v>91</v>
      </c>
      <c r="T22" s="7"/>
      <c r="U22" s="0" t="n">
        <v>533.4</v>
      </c>
      <c r="V22" s="0" t="n">
        <v>53</v>
      </c>
      <c r="W22" s="7"/>
      <c r="X22" s="0" t="n">
        <v>572.6</v>
      </c>
      <c r="Y22" s="0" t="n">
        <v>46</v>
      </c>
      <c r="Z22" s="7"/>
      <c r="AA22" s="0" t="n">
        <v>755.3</v>
      </c>
      <c r="AB22" s="0" t="n">
        <v>15</v>
      </c>
      <c r="AC22" s="7"/>
      <c r="AD22" s="0" t="n">
        <v>566.9</v>
      </c>
      <c r="AE22" s="0" t="n">
        <v>19</v>
      </c>
      <c r="AF22" s="7"/>
      <c r="AG22" s="0" t="n">
        <v>495.1</v>
      </c>
      <c r="AH22" s="0" t="n">
        <v>5</v>
      </c>
      <c r="AI22" s="7"/>
      <c r="AJ22" s="1" t="n">
        <f aca="false">AVERAGE(C22,F22,I22,L22,O22,R22,U22,X22,AA22,AD22,AG22)</f>
        <v>707.909090909091</v>
      </c>
      <c r="AK22" s="1" t="n">
        <f aca="false">AVERAGE(D22,G22,J22,M22,P22,S22,V22,Y22,AB22,AE22,AH22)</f>
        <v>43.4545454545455</v>
      </c>
      <c r="AM22" s="9"/>
      <c r="AN22" s="1" t="n">
        <f aca="false">_xlfn.STDEV.S(A22,C22,F22,I22,L22,O22,R22,U22,X22,AA22,AD22,AG22)</f>
        <v>144.825035505229</v>
      </c>
      <c r="AO22" s="1" t="n">
        <f aca="false">_xlfn.STDEV.S(,D22,G22,J22,M22,P22,S22,V22,Y22,AB22,AE22,AH22)</f>
        <v>27.4021675762847</v>
      </c>
    </row>
    <row r="25" customFormat="false" ht="15" hidden="false" customHeight="false" outlineLevel="0" collapsed="false">
      <c r="A25" s="2" t="s">
        <v>29</v>
      </c>
      <c r="B25" s="3"/>
      <c r="C25" s="4" t="s">
        <v>30</v>
      </c>
      <c r="D25" s="4"/>
      <c r="F25" s="4" t="s">
        <v>31</v>
      </c>
      <c r="G25" s="2"/>
      <c r="I25" s="4" t="s">
        <v>32</v>
      </c>
      <c r="J25" s="2"/>
      <c r="L25" s="4" t="s">
        <v>33</v>
      </c>
      <c r="M25" s="2"/>
      <c r="O25" s="4" t="s">
        <v>34</v>
      </c>
      <c r="R25" s="4" t="s">
        <v>35</v>
      </c>
      <c r="U25" s="4" t="s">
        <v>36</v>
      </c>
      <c r="X25" s="4" t="s">
        <v>37</v>
      </c>
      <c r="AA25" s="4" t="s">
        <v>38</v>
      </c>
      <c r="AD25" s="4" t="s">
        <v>39</v>
      </c>
      <c r="AG25" s="4" t="s">
        <v>40</v>
      </c>
      <c r="AJ25" s="4" t="s">
        <v>41</v>
      </c>
      <c r="AM25" s="4" t="s">
        <v>42</v>
      </c>
      <c r="AP25" s="4" t="s">
        <v>43</v>
      </c>
      <c r="AS25" s="4" t="s">
        <v>44</v>
      </c>
      <c r="AV25" s="4" t="s">
        <v>45</v>
      </c>
      <c r="AY25" s="4" t="s">
        <v>46</v>
      </c>
      <c r="BB25" s="4" t="s">
        <v>47</v>
      </c>
      <c r="BE25" s="4" t="s">
        <v>48</v>
      </c>
      <c r="BH25" s="4" t="s">
        <v>49</v>
      </c>
      <c r="BK25" s="4" t="s">
        <v>50</v>
      </c>
      <c r="BN25" s="4" t="s">
        <v>51</v>
      </c>
    </row>
    <row r="26" customFormat="false" ht="15" hidden="false" customHeight="false" outlineLevel="0" collapsed="false">
      <c r="A26" s="5" t="s">
        <v>12</v>
      </c>
      <c r="B26" s="6" t="s">
        <v>13</v>
      </c>
      <c r="C26" s="5" t="s">
        <v>14</v>
      </c>
      <c r="D26" s="5" t="s">
        <v>15</v>
      </c>
      <c r="E26" s="1" t="s">
        <v>16</v>
      </c>
      <c r="F26" s="5" t="s">
        <v>14</v>
      </c>
      <c r="G26" s="5" t="s">
        <v>15</v>
      </c>
      <c r="H26" s="1" t="s">
        <v>16</v>
      </c>
      <c r="I26" s="5" t="s">
        <v>14</v>
      </c>
      <c r="J26" s="5" t="s">
        <v>15</v>
      </c>
      <c r="K26" s="1" t="s">
        <v>16</v>
      </c>
      <c r="L26" s="5" t="s">
        <v>14</v>
      </c>
      <c r="M26" s="5" t="s">
        <v>15</v>
      </c>
      <c r="N26" s="1" t="s">
        <v>16</v>
      </c>
      <c r="O26" s="5" t="s">
        <v>14</v>
      </c>
      <c r="P26" s="5" t="s">
        <v>15</v>
      </c>
      <c r="Q26" s="1" t="s">
        <v>16</v>
      </c>
      <c r="R26" s="5" t="s">
        <v>14</v>
      </c>
      <c r="S26" s="5" t="s">
        <v>15</v>
      </c>
      <c r="T26" s="1" t="s">
        <v>16</v>
      </c>
      <c r="U26" s="5" t="s">
        <v>14</v>
      </c>
      <c r="V26" s="5" t="s">
        <v>15</v>
      </c>
      <c r="W26" s="1" t="s">
        <v>16</v>
      </c>
      <c r="X26" s="5" t="s">
        <v>14</v>
      </c>
      <c r="Y26" s="5" t="s">
        <v>15</v>
      </c>
      <c r="Z26" s="1" t="s">
        <v>16</v>
      </c>
      <c r="AA26" s="5" t="s">
        <v>14</v>
      </c>
      <c r="AB26" s="5" t="s">
        <v>15</v>
      </c>
      <c r="AC26" s="1" t="s">
        <v>16</v>
      </c>
      <c r="AD26" s="5" t="s">
        <v>14</v>
      </c>
      <c r="AE26" s="5" t="s">
        <v>15</v>
      </c>
      <c r="AF26" s="1" t="s">
        <v>16</v>
      </c>
      <c r="AG26" s="5" t="s">
        <v>14</v>
      </c>
      <c r="AH26" s="5" t="s">
        <v>15</v>
      </c>
      <c r="AI26" s="1" t="s">
        <v>16</v>
      </c>
      <c r="AJ26" s="5" t="s">
        <v>14</v>
      </c>
      <c r="AK26" s="5" t="s">
        <v>15</v>
      </c>
      <c r="AL26" s="1" t="s">
        <v>16</v>
      </c>
      <c r="AM26" s="5" t="s">
        <v>14</v>
      </c>
      <c r="AN26" s="5" t="s">
        <v>15</v>
      </c>
      <c r="AO26" s="1" t="s">
        <v>16</v>
      </c>
      <c r="AP26" s="5" t="s">
        <v>14</v>
      </c>
      <c r="AQ26" s="5" t="s">
        <v>15</v>
      </c>
      <c r="AR26" s="1" t="s">
        <v>16</v>
      </c>
      <c r="AS26" s="5" t="s">
        <v>14</v>
      </c>
      <c r="AT26" s="5" t="s">
        <v>15</v>
      </c>
      <c r="AU26" s="1" t="s">
        <v>16</v>
      </c>
      <c r="AV26" s="5" t="s">
        <v>14</v>
      </c>
      <c r="AW26" s="5" t="s">
        <v>15</v>
      </c>
      <c r="AX26" s="1" t="s">
        <v>16</v>
      </c>
      <c r="AY26" s="5" t="s">
        <v>14</v>
      </c>
      <c r="AZ26" s="5" t="s">
        <v>15</v>
      </c>
      <c r="BA26" s="1" t="s">
        <v>16</v>
      </c>
      <c r="BB26" s="5" t="s">
        <v>14</v>
      </c>
      <c r="BC26" s="5" t="s">
        <v>15</v>
      </c>
      <c r="BD26" s="1" t="s">
        <v>16</v>
      </c>
      <c r="BE26" s="5" t="s">
        <v>14</v>
      </c>
      <c r="BF26" s="5" t="s">
        <v>15</v>
      </c>
      <c r="BG26" s="1" t="s">
        <v>16</v>
      </c>
      <c r="BH26" s="5" t="s">
        <v>14</v>
      </c>
      <c r="BI26" s="5" t="s">
        <v>15</v>
      </c>
      <c r="BJ26" s="1" t="s">
        <v>16</v>
      </c>
      <c r="BK26" s="5" t="s">
        <v>14</v>
      </c>
      <c r="BL26" s="5" t="s">
        <v>15</v>
      </c>
      <c r="BM26" s="1" t="s">
        <v>16</v>
      </c>
      <c r="BN26" s="5" t="s">
        <v>14</v>
      </c>
      <c r="BO26" s="5" t="s">
        <v>15</v>
      </c>
      <c r="BP26" s="1" t="s">
        <v>16</v>
      </c>
      <c r="BW26" s="1" t="s">
        <v>17</v>
      </c>
      <c r="BX26" s="1" t="s">
        <v>18</v>
      </c>
      <c r="BY26" s="1" t="s">
        <v>19</v>
      </c>
      <c r="BZ26" s="1" t="s">
        <v>20</v>
      </c>
      <c r="CA26" s="1" t="s">
        <v>21</v>
      </c>
      <c r="CB26" s="1" t="s">
        <v>22</v>
      </c>
      <c r="CC26" s="1" t="s">
        <v>23</v>
      </c>
      <c r="CD26" s="1" t="s">
        <v>24</v>
      </c>
    </row>
    <row r="27" customFormat="false" ht="15" hidden="false" customHeight="false" outlineLevel="0" collapsed="false">
      <c r="A27" s="5"/>
      <c r="B27" s="6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</row>
    <row r="28" customFormat="false" ht="13.8" hidden="false" customHeight="false" outlineLevel="0" collapsed="false">
      <c r="A28" s="5" t="s">
        <v>25</v>
      </c>
      <c r="B28" s="8" t="n">
        <v>5</v>
      </c>
      <c r="C28" s="0" t="n">
        <v>274.4</v>
      </c>
      <c r="D28" s="0" t="n">
        <v>5</v>
      </c>
      <c r="E28" s="7"/>
      <c r="F28" s="0" t="n">
        <v>280.8</v>
      </c>
      <c r="G28" s="0" t="n">
        <v>64</v>
      </c>
      <c r="H28" s="7"/>
      <c r="I28" s="0" t="n">
        <v>195.6</v>
      </c>
      <c r="J28" s="0" t="n">
        <v>10</v>
      </c>
      <c r="K28" s="7"/>
      <c r="L28" s="0" t="n">
        <v>318.3</v>
      </c>
      <c r="M28" s="0" t="n">
        <v>64</v>
      </c>
      <c r="N28" s="7"/>
      <c r="O28" s="0" t="n">
        <v>269</v>
      </c>
      <c r="P28" s="0" t="n">
        <v>35</v>
      </c>
      <c r="Q28" s="7"/>
      <c r="R28" s="0" t="n">
        <v>321.6</v>
      </c>
      <c r="S28" s="0" t="n">
        <v>28</v>
      </c>
      <c r="T28" s="7"/>
      <c r="U28" s="0" t="n">
        <v>229.1</v>
      </c>
      <c r="V28" s="0" t="n">
        <v>95</v>
      </c>
      <c r="W28" s="7"/>
      <c r="X28" s="0" t="n">
        <v>394.8</v>
      </c>
      <c r="Y28" s="0" t="n">
        <v>68</v>
      </c>
      <c r="Z28" s="7"/>
      <c r="AA28" s="0" t="n">
        <v>233.8</v>
      </c>
      <c r="AB28" s="0" t="n">
        <v>19</v>
      </c>
      <c r="AC28" s="7"/>
      <c r="AD28" s="0" t="n">
        <v>211.7</v>
      </c>
      <c r="AE28" s="0" t="n">
        <v>23</v>
      </c>
      <c r="AF28" s="7"/>
      <c r="AG28" s="0" t="n">
        <v>230.4</v>
      </c>
      <c r="AH28" s="0" t="n">
        <v>16</v>
      </c>
      <c r="AI28" s="7"/>
      <c r="AJ28" s="0" t="n">
        <v>225.2</v>
      </c>
      <c r="AK28" s="0" t="n">
        <v>14</v>
      </c>
      <c r="AL28" s="7"/>
      <c r="AM28" s="0" t="n">
        <v>270.4</v>
      </c>
      <c r="AN28" s="0" t="n">
        <v>19</v>
      </c>
      <c r="AO28" s="7"/>
      <c r="AP28" s="0" t="n">
        <v>240.1</v>
      </c>
      <c r="AQ28" s="0" t="n">
        <v>23</v>
      </c>
      <c r="AR28" s="7"/>
      <c r="AS28" s="0" t="n">
        <v>207.6</v>
      </c>
      <c r="AT28" s="0" t="n">
        <v>23</v>
      </c>
      <c r="AU28" s="7"/>
      <c r="AV28" s="0" t="n">
        <v>278.5</v>
      </c>
      <c r="AW28" s="0" t="n">
        <v>22</v>
      </c>
      <c r="AX28" s="7"/>
      <c r="AY28" s="0" t="n">
        <v>272.2</v>
      </c>
      <c r="AZ28" s="0" t="n">
        <v>37</v>
      </c>
      <c r="BA28" s="7"/>
      <c r="BB28" s="0" t="n">
        <v>177.5</v>
      </c>
      <c r="BC28" s="0" t="n">
        <v>22</v>
      </c>
      <c r="BD28" s="7"/>
      <c r="BE28" s="0" t="n">
        <v>255</v>
      </c>
      <c r="BF28" s="0" t="n">
        <v>31</v>
      </c>
      <c r="BG28" s="7"/>
      <c r="BH28" s="0" t="n">
        <v>272</v>
      </c>
      <c r="BI28" s="0" t="n">
        <v>45</v>
      </c>
      <c r="BJ28" s="7"/>
      <c r="BK28" s="0" t="n">
        <v>369.6</v>
      </c>
      <c r="BL28" s="0" t="n">
        <v>80</v>
      </c>
      <c r="BM28" s="7"/>
      <c r="BN28" s="0" t="n">
        <v>218.8</v>
      </c>
      <c r="BO28" s="0" t="n">
        <v>53</v>
      </c>
      <c r="BP28" s="7"/>
      <c r="BW28" s="10" t="n">
        <f aca="false">AVERAGE(C28,F28,I28,L28,O28,R28,U28,X28,AA28,AD28,AG28,AJ28,AM28,AP28,AS28,AV28,AY28,BB28,BE28,BH28,BK28,BN28)</f>
        <v>261.2</v>
      </c>
      <c r="BX28" s="10" t="n">
        <f aca="false">AVERAGE(D28,G28,J28,M28,P28,S28,V28,Y28,AB28,AE28,AH28,AK28,AN28,AQ28,AT28,AW28,AZ28,BC28,BF28,BI28,BL28,BO28)</f>
        <v>36.1818181818182</v>
      </c>
      <c r="BY28" s="1" t="n">
        <f aca="false">_xlfn.STDEV.S(BW28:BW31)</f>
        <v>5.29434228792471</v>
      </c>
      <c r="BZ28" s="1" t="n">
        <f aca="false">_xlfn.STDEV.S(BX28:BX31)</f>
        <v>1.03851451443599</v>
      </c>
      <c r="CA28" s="1" t="n">
        <f aca="false">_xlfn.STDEV.S(C28,F28,I28,L28,O28,R28,U28,X28,AA28,AD28,AG28,AJ28,AM28,AP28,AS28,AV28,AY28,BB28,BE28,BH28,BK28,BN28)</f>
        <v>53.7580027265044</v>
      </c>
      <c r="CB28" s="1" t="n">
        <f aca="false">_xlfn.STDEV.S(D28,G28,J28,M28,P28,S28,V28,Y28,AB28,AE28,AH28,AK28,AN28,AQ28,AT28,AW28,AZ28,BC28,BF28,BI28,BL28,BO28)</f>
        <v>24.3655423432283</v>
      </c>
      <c r="CC28" s="1" t="n">
        <f aca="false">(BY28/AVERAGE(BW28:BW31))</f>
        <v>0.0204688672248039</v>
      </c>
      <c r="CD28" s="1" t="n">
        <f aca="false">(BZ28/AVERAGE(BX28:BX31))</f>
        <v>0.0285591491469896</v>
      </c>
    </row>
    <row r="29" customFormat="false" ht="13.8" hidden="false" customHeight="false" outlineLevel="0" collapsed="false">
      <c r="A29" s="5" t="s">
        <v>25</v>
      </c>
      <c r="B29" s="8" t="n">
        <v>10</v>
      </c>
      <c r="C29" s="0" t="n">
        <v>275</v>
      </c>
      <c r="D29" s="0" t="n">
        <v>4</v>
      </c>
      <c r="E29" s="7"/>
      <c r="F29" s="0" t="n">
        <v>281.5</v>
      </c>
      <c r="G29" s="0" t="n">
        <v>73</v>
      </c>
      <c r="H29" s="7"/>
      <c r="I29" s="0" t="n">
        <v>196</v>
      </c>
      <c r="J29" s="0" t="n">
        <v>10</v>
      </c>
      <c r="K29" s="7"/>
      <c r="L29" s="0" t="n">
        <v>316.2</v>
      </c>
      <c r="M29" s="0" t="n">
        <v>67</v>
      </c>
      <c r="N29" s="7"/>
      <c r="O29" s="0" t="n">
        <v>270.5</v>
      </c>
      <c r="P29" s="0" t="n">
        <v>37</v>
      </c>
      <c r="Q29" s="7"/>
      <c r="R29" s="0" t="n">
        <v>322.1</v>
      </c>
      <c r="S29" s="0" t="n">
        <v>27</v>
      </c>
      <c r="T29" s="7"/>
      <c r="U29" s="0" t="n">
        <v>228.5</v>
      </c>
      <c r="V29" s="0" t="n">
        <v>91</v>
      </c>
      <c r="W29" s="7"/>
      <c r="X29" s="0" t="n">
        <v>394.9</v>
      </c>
      <c r="Y29" s="0" t="n">
        <v>85</v>
      </c>
      <c r="Z29" s="7"/>
      <c r="AA29" s="0" t="n">
        <v>233.7</v>
      </c>
      <c r="AB29" s="0" t="n">
        <v>21</v>
      </c>
      <c r="AC29" s="7"/>
      <c r="AD29" s="0" t="n">
        <v>210.5</v>
      </c>
      <c r="AE29" s="0" t="n">
        <v>23</v>
      </c>
      <c r="AF29" s="7"/>
      <c r="AG29" s="0" t="n">
        <v>229.9</v>
      </c>
      <c r="AH29" s="0" t="n">
        <v>16</v>
      </c>
      <c r="AI29" s="7"/>
      <c r="AJ29" s="0" t="n">
        <v>226.2</v>
      </c>
      <c r="AK29" s="0" t="n">
        <v>12</v>
      </c>
      <c r="AL29" s="7"/>
      <c r="AM29" s="0" t="n">
        <v>270.2</v>
      </c>
      <c r="AN29" s="0" t="n">
        <v>19</v>
      </c>
      <c r="AO29" s="7"/>
      <c r="AP29" s="0" t="n">
        <v>240.1</v>
      </c>
      <c r="AQ29" s="0" t="n">
        <v>23</v>
      </c>
      <c r="AR29" s="7"/>
      <c r="AS29" s="0" t="n">
        <v>209</v>
      </c>
      <c r="AT29" s="0" t="n">
        <v>23</v>
      </c>
      <c r="AU29" s="7"/>
      <c r="AV29" s="0" t="n">
        <v>279.2</v>
      </c>
      <c r="AW29" s="0" t="n">
        <v>22</v>
      </c>
      <c r="AX29" s="7"/>
      <c r="AY29" s="0" t="n">
        <v>272.1</v>
      </c>
      <c r="AZ29" s="0" t="n">
        <v>38</v>
      </c>
      <c r="BA29" s="7"/>
      <c r="BB29" s="0" t="n">
        <v>178.1</v>
      </c>
      <c r="BC29" s="0" t="n">
        <v>21</v>
      </c>
      <c r="BD29" s="7"/>
      <c r="BE29" s="0" t="n">
        <v>255</v>
      </c>
      <c r="BF29" s="0" t="n">
        <v>31</v>
      </c>
      <c r="BG29" s="7"/>
      <c r="BH29" s="0" t="n">
        <v>272.1</v>
      </c>
      <c r="BI29" s="0" t="n">
        <v>45</v>
      </c>
      <c r="BJ29" s="7"/>
      <c r="BK29" s="0" t="n">
        <v>372</v>
      </c>
      <c r="BL29" s="0" t="n">
        <v>82</v>
      </c>
      <c r="BM29" s="7"/>
      <c r="BN29" s="0" t="n">
        <v>219.2</v>
      </c>
      <c r="BO29" s="0" t="n">
        <v>53</v>
      </c>
      <c r="BP29" s="7"/>
      <c r="BW29" s="10" t="n">
        <f aca="false">AVERAGE(C29,F29,I29,L29,O29,R29,U29,X29,AA29,AD29,AG29,AJ29,AM29,AP29,AS29,AV29,AY29,BB29,BE29,BH29,BK29,BN29)</f>
        <v>261.454545454545</v>
      </c>
      <c r="BX29" s="10" t="n">
        <f aca="false">AVERAGE(D29,G29,J29,M29,P29,S29,V29,Y29,AB29,AE29,AH29,AK29,AN29,AQ29,AT29,AW29,AZ29,BC29,BF29,BI29,BL29,BO29)</f>
        <v>37.4090909090909</v>
      </c>
      <c r="CA29" s="1" t="n">
        <f aca="false">_xlfn.STDEV.S(C29,F29,I29,L29,O29,R29,U29,X29,AA29,AD29,AG29,AJ29,AM29,AP29,AS29,AV29,AY29,BB29,BE29,BH29,BK29,BN29)</f>
        <v>53.8720771145934</v>
      </c>
      <c r="CB29" s="1" t="n">
        <f aca="false">_xlfn.STDEV.S(D29,G29,J29,M29,P29,S29,V29,Y29,AB29,AE29,AH29,AK29,AN29,AQ29,AT29,AW29,AZ29,BC29,BF29,BI29,BL29,BO29)</f>
        <v>26.2109738757481</v>
      </c>
    </row>
    <row r="30" customFormat="false" ht="13.8" hidden="false" customHeight="false" outlineLevel="0" collapsed="false">
      <c r="A30" s="5" t="s">
        <v>25</v>
      </c>
      <c r="B30" s="8" t="n">
        <v>20</v>
      </c>
      <c r="C30" s="0" t="n">
        <v>275.2</v>
      </c>
      <c r="D30" s="0" t="n">
        <v>4</v>
      </c>
      <c r="E30" s="7"/>
      <c r="F30" s="0" t="n">
        <v>280.2</v>
      </c>
      <c r="G30" s="0" t="n">
        <v>72</v>
      </c>
      <c r="H30" s="7"/>
      <c r="I30" s="0" t="n">
        <v>195.2</v>
      </c>
      <c r="J30" s="0" t="n">
        <v>10</v>
      </c>
      <c r="K30" s="7"/>
      <c r="L30" s="0" t="n">
        <v>317.5</v>
      </c>
      <c r="M30" s="0" t="n">
        <v>60</v>
      </c>
      <c r="N30" s="7"/>
      <c r="O30" s="0" t="n">
        <v>268.4</v>
      </c>
      <c r="P30" s="0" t="n">
        <v>42</v>
      </c>
      <c r="Q30" s="7"/>
      <c r="R30" s="0" t="n">
        <v>322</v>
      </c>
      <c r="S30" s="0" t="n">
        <v>26</v>
      </c>
      <c r="T30" s="7"/>
      <c r="U30" s="0" t="n">
        <v>228.6</v>
      </c>
      <c r="V30" s="0" t="n">
        <v>90</v>
      </c>
      <c r="W30" s="7"/>
      <c r="X30" s="0" t="n">
        <v>394.9</v>
      </c>
      <c r="Y30" s="0" t="n">
        <v>76</v>
      </c>
      <c r="Z30" s="7"/>
      <c r="AA30" s="0" t="n">
        <v>233.8</v>
      </c>
      <c r="AB30" s="0" t="n">
        <v>20</v>
      </c>
      <c r="AC30" s="7"/>
      <c r="AD30" s="0" t="n">
        <v>211.4</v>
      </c>
      <c r="AE30" s="0" t="n">
        <v>24</v>
      </c>
      <c r="AF30" s="7"/>
      <c r="AG30" s="0" t="n">
        <v>230.9</v>
      </c>
      <c r="AH30" s="0" t="n">
        <v>16</v>
      </c>
      <c r="AI30" s="7"/>
      <c r="AJ30" s="0" t="n">
        <v>226.4</v>
      </c>
      <c r="AK30" s="0" t="n">
        <v>14</v>
      </c>
      <c r="AL30" s="7"/>
      <c r="AM30" s="0" t="n">
        <v>270</v>
      </c>
      <c r="AN30" s="0" t="n">
        <v>18</v>
      </c>
      <c r="AO30" s="7"/>
      <c r="AP30" s="0" t="n">
        <v>240.1</v>
      </c>
      <c r="AQ30" s="0" t="n">
        <v>24</v>
      </c>
      <c r="AR30" s="7"/>
      <c r="AS30" s="0" t="n">
        <v>207.1</v>
      </c>
      <c r="AT30" s="0" t="n">
        <v>26</v>
      </c>
      <c r="AU30" s="7"/>
      <c r="AV30" s="0" t="n">
        <v>277.8</v>
      </c>
      <c r="AW30" s="0" t="n">
        <v>21</v>
      </c>
      <c r="AX30" s="7"/>
      <c r="AY30" s="0" t="n">
        <v>272.1</v>
      </c>
      <c r="AZ30" s="0" t="n">
        <v>40</v>
      </c>
      <c r="BA30" s="7"/>
      <c r="BB30" s="0" t="n">
        <v>178.1</v>
      </c>
      <c r="BC30" s="0" t="n">
        <v>22</v>
      </c>
      <c r="BD30" s="7"/>
      <c r="BE30" s="0" t="n">
        <v>255.1</v>
      </c>
      <c r="BF30" s="0" t="n">
        <v>32</v>
      </c>
      <c r="BG30" s="7"/>
      <c r="BH30" s="0" t="n">
        <v>272.2</v>
      </c>
      <c r="BI30" s="0" t="n">
        <v>41</v>
      </c>
      <c r="BJ30" s="7"/>
      <c r="BK30" s="0" t="n">
        <v>371.7</v>
      </c>
      <c r="BL30" s="0" t="n">
        <v>84</v>
      </c>
      <c r="BM30" s="7"/>
      <c r="BN30" s="0" t="n">
        <v>218.7</v>
      </c>
      <c r="BO30" s="0" t="n">
        <v>49</v>
      </c>
      <c r="BP30" s="7"/>
      <c r="BW30" s="10" t="n">
        <f aca="false">AVERAGE(C30,F30,I30,L30,O30,R30,U30,X30,AA30,AD30,AG30,AJ30,AM30,AP30,AS30,AV30,AY30,BB30,BE30,BH30,BK30,BN30)</f>
        <v>261.245454545455</v>
      </c>
      <c r="BX30" s="10" t="n">
        <f aca="false">AVERAGE(D30,G30,J30,M30,P30,S30,V30,Y30,AB30,AE30,AH30,AK30,AN30,AQ30,AT30,AW30,AZ30,BC30,BF30,BI30,BL30,BO30)</f>
        <v>36.8636363636364</v>
      </c>
      <c r="CA30" s="1" t="n">
        <f aca="false">_xlfn.STDEV.S(C30,F30,I30,L30,O30,R30,U30,X30,AA30,AD30,AG30,AJ30,AM30,AP30,AS30,AV30,AY30,BB30,BE30,BH30,BK30,BN30)</f>
        <v>53.9195408281347</v>
      </c>
      <c r="CB30" s="1" t="n">
        <f aca="false">_xlfn.STDEV.S(D30,G30,J30,M30,P30,S30,V30,Y30,AB30,AE30,AH30,AK30,AN30,AQ30,AT30,AW30,AZ30,BC30,BF30,BI30,BL30,BO30)</f>
        <v>24.8908004702932</v>
      </c>
    </row>
    <row r="31" customFormat="false" ht="13.8" hidden="false" customHeight="false" outlineLevel="0" collapsed="false">
      <c r="A31" s="5" t="s">
        <v>25</v>
      </c>
      <c r="B31" s="8" t="n">
        <v>40</v>
      </c>
      <c r="C31" s="0" t="n">
        <v>271</v>
      </c>
      <c r="D31" s="0" t="n">
        <v>5</v>
      </c>
      <c r="E31" s="7"/>
      <c r="F31" s="0" t="n">
        <v>259.1</v>
      </c>
      <c r="G31" s="0" t="n">
        <v>64</v>
      </c>
      <c r="H31" s="7"/>
      <c r="I31" s="0" t="n">
        <v>187.1</v>
      </c>
      <c r="J31" s="0" t="n">
        <v>8</v>
      </c>
      <c r="K31" s="7"/>
      <c r="L31" s="0" t="n">
        <v>305.4</v>
      </c>
      <c r="M31" s="0" t="n">
        <v>61</v>
      </c>
      <c r="N31" s="7"/>
      <c r="O31" s="0" t="n">
        <v>234.5</v>
      </c>
      <c r="P31" s="0" t="n">
        <v>21</v>
      </c>
      <c r="Q31" s="7"/>
      <c r="R31" s="0" t="n">
        <v>319.3</v>
      </c>
      <c r="S31" s="0" t="n">
        <v>32</v>
      </c>
      <c r="T31" s="7"/>
      <c r="U31" s="0" t="n">
        <v>227.6</v>
      </c>
      <c r="V31" s="0" t="n">
        <v>93</v>
      </c>
      <c r="W31" s="7"/>
      <c r="X31" s="0" t="n">
        <v>388</v>
      </c>
      <c r="Y31" s="0" t="n">
        <v>87</v>
      </c>
      <c r="Z31" s="7"/>
      <c r="AA31" s="0" t="n">
        <v>230.9</v>
      </c>
      <c r="AB31" s="0" t="n">
        <v>19</v>
      </c>
      <c r="AC31" s="7"/>
      <c r="AD31" s="0" t="n">
        <v>204.1</v>
      </c>
      <c r="AE31" s="0" t="n">
        <v>22</v>
      </c>
      <c r="AF31" s="7"/>
      <c r="AG31" s="0" t="n">
        <v>219.9</v>
      </c>
      <c r="AH31" s="0" t="n">
        <v>16</v>
      </c>
      <c r="AI31" s="7"/>
      <c r="AJ31" s="0" t="n">
        <v>219.7</v>
      </c>
      <c r="AK31" s="0" t="n">
        <v>20</v>
      </c>
      <c r="AL31" s="7"/>
      <c r="AM31" s="0" t="n">
        <v>253.5</v>
      </c>
      <c r="AN31" s="0" t="n">
        <v>20</v>
      </c>
      <c r="AO31" s="7"/>
      <c r="AP31" s="0" t="n">
        <v>239.8</v>
      </c>
      <c r="AQ31" s="0" t="n">
        <v>29</v>
      </c>
      <c r="AR31" s="7"/>
      <c r="AS31" s="0" t="n">
        <v>190.7</v>
      </c>
      <c r="AT31" s="0" t="n">
        <v>15</v>
      </c>
      <c r="AU31" s="7"/>
      <c r="AV31" s="0" t="n">
        <v>272.4</v>
      </c>
      <c r="AW31" s="0" t="n">
        <v>24</v>
      </c>
      <c r="AX31" s="7"/>
      <c r="AY31" s="0" t="n">
        <v>270.3</v>
      </c>
      <c r="AZ31" s="0" t="n">
        <v>39</v>
      </c>
      <c r="BA31" s="7"/>
      <c r="BB31" s="0" t="n">
        <v>167.1</v>
      </c>
      <c r="BC31" s="0" t="n">
        <v>22</v>
      </c>
      <c r="BD31" s="7"/>
      <c r="BE31" s="0" t="n">
        <v>254.9</v>
      </c>
      <c r="BF31" s="0" t="n">
        <v>42</v>
      </c>
      <c r="BG31" s="7"/>
      <c r="BH31" s="0" t="n">
        <v>269.1</v>
      </c>
      <c r="BI31" s="0" t="n">
        <v>36</v>
      </c>
      <c r="BJ31" s="7"/>
      <c r="BK31" s="0" t="n">
        <v>329.5</v>
      </c>
      <c r="BL31" s="0" t="n">
        <v>53</v>
      </c>
      <c r="BM31" s="7"/>
      <c r="BN31" s="0" t="n">
        <v>201.8</v>
      </c>
      <c r="BO31" s="0" t="n">
        <v>42</v>
      </c>
      <c r="BP31" s="7"/>
      <c r="BW31" s="10" t="n">
        <f aca="false">AVERAGE(C31,F31,I31,L31,O31,R31,U31,X31,AA31,AD31,AG31,AJ31,AM31,AP31,AS31,AV31,AY31,BB31,BE31,BH31,BK31,BN31)</f>
        <v>250.713636363636</v>
      </c>
      <c r="BX31" s="10" t="n">
        <f aca="false">AVERAGE(D31,G31,J31,M31,P31,S31,V31,Y31,AB31,AE31,AH31,AK31,AN31,AQ31,AT31,AW31,AZ31,BC31,BF31,BI31,BL31,BO31)</f>
        <v>35</v>
      </c>
      <c r="CA31" s="1" t="n">
        <f aca="false">_xlfn.STDEV.S(C31,F31,I31,L31,O31,R31,U31,X31,AA31,AD31,AG31,AJ31,AM31,AP31,AS31,AV31,AY31,BB31,BE31,BH31,BK31,BN31)</f>
        <v>52.0410762255991</v>
      </c>
      <c r="CB31" s="1" t="n">
        <f aca="false">_xlfn.STDEV.S(D31,G31,J31,M31,P31,S31,V31,Y31,AB31,AE31,AH31,AK31,AN31,AQ31,AT31,AW31,AZ31,BC31,BF31,BI31,BL31,BO31)</f>
        <v>23.72461048905</v>
      </c>
    </row>
    <row r="32" customFormat="false" ht="13.8" hidden="false" customHeight="false" outlineLevel="0" collapsed="false">
      <c r="A32" s="5"/>
      <c r="B32" s="8"/>
      <c r="C32" s="0"/>
      <c r="D32" s="0"/>
      <c r="E32" s="7"/>
      <c r="F32" s="0"/>
      <c r="G32" s="0"/>
      <c r="H32" s="7"/>
      <c r="I32" s="0"/>
      <c r="J32" s="0"/>
      <c r="K32" s="7"/>
      <c r="L32" s="0"/>
      <c r="M32" s="0"/>
      <c r="N32" s="7"/>
      <c r="O32" s="0"/>
      <c r="P32" s="0"/>
      <c r="Q32" s="7"/>
      <c r="R32" s="0"/>
      <c r="S32" s="0"/>
      <c r="T32" s="7"/>
      <c r="U32" s="0"/>
      <c r="V32" s="0"/>
      <c r="W32" s="7"/>
      <c r="X32" s="0"/>
      <c r="Y32" s="0"/>
      <c r="Z32" s="7"/>
      <c r="AA32" s="0"/>
      <c r="AB32" s="0"/>
      <c r="AC32" s="7"/>
      <c r="AD32" s="0"/>
      <c r="AE32" s="0"/>
      <c r="AF32" s="7"/>
      <c r="AG32" s="0"/>
      <c r="AH32" s="0"/>
      <c r="AI32" s="7"/>
      <c r="AJ32" s="0"/>
      <c r="AK32" s="0"/>
      <c r="AL32" s="7"/>
      <c r="AM32" s="0"/>
      <c r="AN32" s="0"/>
      <c r="AO32" s="7"/>
      <c r="AP32" s="0"/>
      <c r="AQ32" s="0"/>
      <c r="AR32" s="7"/>
      <c r="AS32" s="0"/>
      <c r="AT32" s="0"/>
      <c r="AU32" s="7"/>
      <c r="AV32" s="0"/>
      <c r="AW32" s="0"/>
      <c r="AX32" s="7"/>
      <c r="AY32" s="0"/>
      <c r="AZ32" s="0"/>
      <c r="BA32" s="7"/>
      <c r="BB32" s="0"/>
      <c r="BC32" s="0"/>
      <c r="BD32" s="7"/>
      <c r="BE32" s="0"/>
      <c r="BF32" s="0"/>
      <c r="BG32" s="7"/>
      <c r="BH32" s="0"/>
      <c r="BI32" s="0"/>
      <c r="BJ32" s="7"/>
      <c r="BK32" s="0"/>
      <c r="BL32" s="0"/>
      <c r="BM32" s="7"/>
      <c r="BN32" s="0"/>
      <c r="BO32" s="0"/>
      <c r="BP32" s="7"/>
      <c r="BW32" s="10"/>
      <c r="BX32" s="10"/>
    </row>
    <row r="33" customFormat="false" ht="13.8" hidden="false" customHeight="false" outlineLevel="0" collapsed="false">
      <c r="A33" s="5" t="s">
        <v>26</v>
      </c>
      <c r="B33" s="8" t="n">
        <v>4</v>
      </c>
      <c r="C33" s="0" t="n">
        <v>270.1</v>
      </c>
      <c r="D33" s="0" t="n">
        <v>0</v>
      </c>
      <c r="E33" s="7"/>
      <c r="F33" s="0" t="n">
        <v>226.9</v>
      </c>
      <c r="G33" s="0" t="n">
        <v>57</v>
      </c>
      <c r="H33" s="7"/>
      <c r="I33" s="0" t="n">
        <v>149.9</v>
      </c>
      <c r="J33" s="0" t="n">
        <v>7</v>
      </c>
      <c r="K33" s="7"/>
      <c r="L33" s="0" t="n">
        <v>318.7</v>
      </c>
      <c r="M33" s="0" t="n">
        <v>52</v>
      </c>
      <c r="N33" s="7"/>
      <c r="O33" s="0" t="n">
        <v>231.9</v>
      </c>
      <c r="P33" s="0" t="n">
        <v>23</v>
      </c>
      <c r="Q33" s="7"/>
      <c r="R33" s="0" t="n">
        <v>265.4</v>
      </c>
      <c r="S33" s="0" t="n">
        <v>32</v>
      </c>
      <c r="T33" s="7"/>
      <c r="U33" s="0" t="n">
        <v>214.4</v>
      </c>
      <c r="V33" s="0" t="n">
        <v>74</v>
      </c>
      <c r="W33" s="7"/>
      <c r="X33" s="0" t="n">
        <v>329.8</v>
      </c>
      <c r="Y33" s="0" t="n">
        <v>68</v>
      </c>
      <c r="Z33" s="7"/>
      <c r="AA33" s="0" t="n">
        <v>189.2</v>
      </c>
      <c r="AB33" s="0" t="n">
        <v>15</v>
      </c>
      <c r="AC33" s="7"/>
      <c r="AD33" s="0" t="n">
        <v>192.3</v>
      </c>
      <c r="AE33" s="0" t="n">
        <v>22</v>
      </c>
      <c r="AF33" s="7"/>
      <c r="AG33" s="0" t="n">
        <v>183.9</v>
      </c>
      <c r="AH33" s="0" t="n">
        <v>10</v>
      </c>
      <c r="AI33" s="7"/>
      <c r="AJ33" s="0" t="n">
        <v>200.8</v>
      </c>
      <c r="AK33" s="0" t="n">
        <v>9</v>
      </c>
      <c r="AL33" s="7"/>
      <c r="AM33" s="0" t="n">
        <v>219.6</v>
      </c>
      <c r="AN33" s="0" t="n">
        <v>11</v>
      </c>
      <c r="AO33" s="7"/>
      <c r="AP33" s="0" t="n">
        <v>241.7</v>
      </c>
      <c r="AQ33" s="0" t="n">
        <v>23</v>
      </c>
      <c r="AR33" s="7"/>
      <c r="AS33" s="0" t="n">
        <v>188.1</v>
      </c>
      <c r="AT33" s="0" t="n">
        <v>26</v>
      </c>
      <c r="AU33" s="7"/>
      <c r="AV33" s="0" t="n">
        <v>254.5</v>
      </c>
      <c r="AW33" s="0" t="n">
        <v>11</v>
      </c>
      <c r="AX33" s="7"/>
      <c r="AY33" s="0" t="n">
        <v>268.3</v>
      </c>
      <c r="AZ33" s="0" t="n">
        <v>31</v>
      </c>
      <c r="BA33" s="7"/>
      <c r="BB33" s="0" t="n">
        <v>152.2</v>
      </c>
      <c r="BC33" s="0" t="n">
        <v>23</v>
      </c>
      <c r="BD33" s="7"/>
      <c r="BE33" s="0" t="n">
        <v>230.7</v>
      </c>
      <c r="BF33" s="0" t="n">
        <v>51</v>
      </c>
      <c r="BG33" s="7"/>
      <c r="BH33" s="0" t="n">
        <v>230.9</v>
      </c>
      <c r="BI33" s="0" t="n">
        <v>36</v>
      </c>
      <c r="BJ33" s="7"/>
      <c r="BK33" s="0" t="n">
        <v>305.7</v>
      </c>
      <c r="BL33" s="0" t="n">
        <v>55</v>
      </c>
      <c r="BM33" s="7"/>
      <c r="BN33" s="0" t="n">
        <v>163.9</v>
      </c>
      <c r="BO33" s="0" t="n">
        <v>27</v>
      </c>
      <c r="BP33" s="7"/>
      <c r="BW33" s="10" t="n">
        <f aca="false">AVERAGE(C33,F33,I33,L33,O33,R33,U33,X33,AA33,AD33,AG33,AJ33,AM33,AP33,AS33,AV33,AY33,BB33,BE33,BH33,BK33,BN33)</f>
        <v>228.586363636364</v>
      </c>
      <c r="BX33" s="10" t="n">
        <f aca="false">AVERAGE(D33,G33,J33,M33,P33,S33,V33,Y33,AB33,AE33,AH33,AK33,AN33,AQ33,AT33,AW33,AZ33,BC33,BF33,BI33,BL33,BO33)</f>
        <v>30.1363636363636</v>
      </c>
      <c r="BY33" s="1" t="n">
        <f aca="false">_xlfn.STDEV.S(BW33:BW36)</f>
        <v>9.03821422959506</v>
      </c>
      <c r="BZ33" s="1" t="n">
        <f aca="false">_xlfn.STDEV.S(BX33:BX36)</f>
        <v>4.3926395674066</v>
      </c>
      <c r="CA33" s="1" t="n">
        <f aca="false">_xlfn.STDEV.S(C33,F33,I33,L33,O33,R33,U33,X33,AA33,AD33,AG33,AJ33,AM33,AP33,AS33,AV33,AY33,BB33,BE33,BH33,BK33,BN33)</f>
        <v>50.5224824584683</v>
      </c>
      <c r="CB33" s="1" t="n">
        <f aca="false">_xlfn.STDEV.S(D33,G33,J33,M33,P33,S33,V33,Y33,AB33,AE33,AH33,AK33,AN33,AQ33,AT33,AW33,AZ33,BC33,BF33,BI33,BL33,BO33)</f>
        <v>20.8767253739101</v>
      </c>
      <c r="CC33" s="1" t="n">
        <f aca="false">(BY33/AVERAGE(BW33:BW36))</f>
        <v>0.0391101149265786</v>
      </c>
      <c r="CD33" s="1" t="n">
        <f aca="false">(BZ33/AVERAGE(BX33:BX36))</f>
        <v>0.121672106368203</v>
      </c>
    </row>
    <row r="34" customFormat="false" ht="13.8" hidden="false" customHeight="false" outlineLevel="0" collapsed="false">
      <c r="A34" s="5" t="s">
        <v>26</v>
      </c>
      <c r="B34" s="8" t="n">
        <v>8</v>
      </c>
      <c r="C34" s="0" t="n">
        <v>277.2</v>
      </c>
      <c r="D34" s="0" t="n">
        <v>13</v>
      </c>
      <c r="E34" s="7"/>
      <c r="F34" s="0" t="n">
        <v>259.4</v>
      </c>
      <c r="G34" s="0" t="n">
        <v>75</v>
      </c>
      <c r="H34" s="7"/>
      <c r="I34" s="0" t="n">
        <v>164.3</v>
      </c>
      <c r="J34" s="0" t="n">
        <v>11</v>
      </c>
      <c r="K34" s="7"/>
      <c r="L34" s="0" t="n">
        <v>338.9</v>
      </c>
      <c r="M34" s="0" t="n">
        <v>67</v>
      </c>
      <c r="N34" s="7"/>
      <c r="O34" s="0" t="n">
        <v>253.2</v>
      </c>
      <c r="P34" s="0" t="n">
        <v>48</v>
      </c>
      <c r="Q34" s="7"/>
      <c r="R34" s="0" t="n">
        <v>270.1</v>
      </c>
      <c r="S34" s="0" t="n">
        <v>39</v>
      </c>
      <c r="T34" s="7"/>
      <c r="U34" s="0" t="n">
        <v>232.5</v>
      </c>
      <c r="V34" s="0" t="n">
        <v>85</v>
      </c>
      <c r="W34" s="7"/>
      <c r="X34" s="0" t="n">
        <v>350.1</v>
      </c>
      <c r="Y34" s="0" t="n">
        <v>85</v>
      </c>
      <c r="Z34" s="7"/>
      <c r="AA34" s="0" t="n">
        <v>209.6</v>
      </c>
      <c r="AB34" s="0" t="n">
        <v>23</v>
      </c>
      <c r="AC34" s="7"/>
      <c r="AD34" s="0" t="n">
        <v>198.7</v>
      </c>
      <c r="AE34" s="0" t="n">
        <v>31</v>
      </c>
      <c r="AF34" s="7"/>
      <c r="AG34" s="0" t="n">
        <v>199.1</v>
      </c>
      <c r="AH34" s="0" t="n">
        <v>19</v>
      </c>
      <c r="AI34" s="7"/>
      <c r="AJ34" s="0" t="n">
        <v>197.7</v>
      </c>
      <c r="AK34" s="0" t="n">
        <v>13</v>
      </c>
      <c r="AL34" s="7"/>
      <c r="AM34" s="0" t="n">
        <v>240.1</v>
      </c>
      <c r="AN34" s="0" t="n">
        <v>26</v>
      </c>
      <c r="AO34" s="7"/>
      <c r="AP34" s="0" t="n">
        <v>238</v>
      </c>
      <c r="AQ34" s="0" t="n">
        <v>23</v>
      </c>
      <c r="AR34" s="7"/>
      <c r="AS34" s="0" t="n">
        <v>207.2</v>
      </c>
      <c r="AT34" s="0" t="n">
        <v>21</v>
      </c>
      <c r="AU34" s="7"/>
      <c r="AV34" s="0" t="n">
        <v>260.7</v>
      </c>
      <c r="AW34" s="0" t="n">
        <v>18</v>
      </c>
      <c r="AX34" s="7"/>
      <c r="AY34" s="0" t="n">
        <v>280.4</v>
      </c>
      <c r="AZ34" s="0" t="n">
        <v>49</v>
      </c>
      <c r="BA34" s="7"/>
      <c r="BB34" s="0" t="n">
        <v>164.6</v>
      </c>
      <c r="BC34" s="0" t="n">
        <v>25</v>
      </c>
      <c r="BD34" s="7"/>
      <c r="BE34" s="0" t="n">
        <v>233.7</v>
      </c>
      <c r="BF34" s="0" t="n">
        <v>42</v>
      </c>
      <c r="BG34" s="7"/>
      <c r="BH34" s="0" t="n">
        <v>246.8</v>
      </c>
      <c r="BI34" s="0" t="n">
        <v>48</v>
      </c>
      <c r="BJ34" s="7"/>
      <c r="BK34" s="0" t="n">
        <v>339.2</v>
      </c>
      <c r="BL34" s="0" t="n">
        <v>85</v>
      </c>
      <c r="BM34" s="7"/>
      <c r="BN34" s="0" t="n">
        <v>191.8</v>
      </c>
      <c r="BO34" s="0" t="n">
        <v>50</v>
      </c>
      <c r="BP34" s="7"/>
      <c r="BW34" s="10" t="n">
        <f aca="false">AVERAGE(C34,F34,I34,L34,O34,R34,U34,X34,AA34,AD34,AG34,AJ34,AM34,AP34,AS34,AV34,AY34,BB34,BE34,BH34,BK34,BN34)</f>
        <v>243.331818181818</v>
      </c>
      <c r="BX34" s="10" t="n">
        <f aca="false">AVERAGE(D34,G34,J34,M34,P34,S34,V34,Y34,AB34,AE34,AH34,AK34,AN34,AQ34,AT34,AW34,AZ34,BC34,BF34,BI34,BL34,BO34)</f>
        <v>40.7272727272727</v>
      </c>
      <c r="CA34" s="1" t="n">
        <f aca="false">_xlfn.STDEV.S(C34,F34,I34,L34,O34,R34,U34,X34,AA34,AD34,AG34,AJ34,AM34,AP34,AS34,AV34,AY34,BB34,BE34,BH34,BK34,BN34)</f>
        <v>52.3056983726542</v>
      </c>
      <c r="CB34" s="1" t="n">
        <f aca="false">_xlfn.STDEV.S(D34,G34,J34,M34,P34,S34,V34,Y34,AB34,AE34,AH34,AK34,AN34,AQ34,AT34,AW34,AZ34,BC34,BF34,BI34,BL34,BO34)</f>
        <v>24.8771875193813</v>
      </c>
    </row>
    <row r="35" customFormat="false" ht="13.8" hidden="false" customHeight="false" outlineLevel="0" collapsed="false">
      <c r="A35" s="5" t="s">
        <v>26</v>
      </c>
      <c r="B35" s="8" t="n">
        <v>12</v>
      </c>
      <c r="C35" s="0" t="n">
        <v>245.9</v>
      </c>
      <c r="D35" s="0" t="n">
        <v>9</v>
      </c>
      <c r="E35" s="7"/>
      <c r="F35" s="0" t="n">
        <v>272.9</v>
      </c>
      <c r="G35" s="0" t="n">
        <v>77</v>
      </c>
      <c r="H35" s="7"/>
      <c r="I35" s="0" t="n">
        <v>153.9</v>
      </c>
      <c r="J35" s="0" t="n">
        <v>11</v>
      </c>
      <c r="K35" s="7"/>
      <c r="L35" s="0" t="n">
        <v>300.1</v>
      </c>
      <c r="M35" s="0" t="n">
        <v>48</v>
      </c>
      <c r="N35" s="7"/>
      <c r="O35" s="0" t="n">
        <v>230.9</v>
      </c>
      <c r="P35" s="0" t="n">
        <v>39</v>
      </c>
      <c r="Q35" s="7"/>
      <c r="R35" s="0" t="n">
        <v>253.4</v>
      </c>
      <c r="S35" s="0" t="n">
        <v>34</v>
      </c>
      <c r="T35" s="7"/>
      <c r="U35" s="0" t="n">
        <v>242.1</v>
      </c>
      <c r="V35" s="0" t="n">
        <v>83</v>
      </c>
      <c r="W35" s="7"/>
      <c r="X35" s="0" t="n">
        <v>341.7</v>
      </c>
      <c r="Y35" s="0" t="n">
        <v>65</v>
      </c>
      <c r="Z35" s="7"/>
      <c r="AA35" s="0" t="n">
        <v>214.1</v>
      </c>
      <c r="AB35" s="0" t="n">
        <v>25</v>
      </c>
      <c r="AC35" s="7"/>
      <c r="AD35" s="0" t="n">
        <v>177</v>
      </c>
      <c r="AE35" s="0" t="n">
        <v>30</v>
      </c>
      <c r="AF35" s="7"/>
      <c r="AG35" s="0" t="n">
        <v>185.9</v>
      </c>
      <c r="AH35" s="0" t="n">
        <v>16</v>
      </c>
      <c r="AI35" s="7"/>
      <c r="AJ35" s="0" t="n">
        <v>179.8</v>
      </c>
      <c r="AK35" s="0" t="n">
        <v>13</v>
      </c>
      <c r="AL35" s="7"/>
      <c r="AM35" s="0" t="n">
        <v>232.6</v>
      </c>
      <c r="AN35" s="0" t="n">
        <v>24</v>
      </c>
      <c r="AO35" s="7"/>
      <c r="AP35" s="0" t="n">
        <v>211.4</v>
      </c>
      <c r="AQ35" s="0" t="n">
        <v>16</v>
      </c>
      <c r="AR35" s="7"/>
      <c r="AS35" s="0" t="n">
        <v>182.6</v>
      </c>
      <c r="AT35" s="0" t="n">
        <v>15</v>
      </c>
      <c r="AU35" s="7"/>
      <c r="AV35" s="0" t="n">
        <v>235.9</v>
      </c>
      <c r="AW35" s="0" t="n">
        <v>14</v>
      </c>
      <c r="AX35" s="7"/>
      <c r="AY35" s="0" t="n">
        <v>250.3</v>
      </c>
      <c r="AZ35" s="0" t="n">
        <v>50</v>
      </c>
      <c r="BA35" s="7"/>
      <c r="BB35" s="0" t="n">
        <v>168.4</v>
      </c>
      <c r="BC35" s="0" t="n">
        <v>20</v>
      </c>
      <c r="BD35" s="7"/>
      <c r="BE35" s="0" t="n">
        <v>226</v>
      </c>
      <c r="BF35" s="0" t="n">
        <v>33</v>
      </c>
      <c r="BG35" s="7"/>
      <c r="BH35" s="0" t="n">
        <v>245.1</v>
      </c>
      <c r="BI35" s="0" t="n">
        <v>54</v>
      </c>
      <c r="BJ35" s="7"/>
      <c r="BK35" s="0" t="n">
        <v>345.6</v>
      </c>
      <c r="BL35" s="0" t="n">
        <v>87</v>
      </c>
      <c r="BM35" s="7"/>
      <c r="BN35" s="0" t="n">
        <v>182.1</v>
      </c>
      <c r="BO35" s="0" t="n">
        <v>45</v>
      </c>
      <c r="BP35" s="7"/>
      <c r="BW35" s="10" t="n">
        <f aca="false">AVERAGE(C35,F35,I35,L35,O35,R35,U35,X35,AA35,AD35,AG35,AJ35,AM35,AP35,AS35,AV35,AY35,BB35,BE35,BH35,BK35,BN35)</f>
        <v>230.804545454545</v>
      </c>
      <c r="BX35" s="10" t="n">
        <f aca="false">AVERAGE(D35,G35,J35,M35,P35,S35,V35,Y35,AB35,AE35,AH35,AK35,AN35,AQ35,AT35,AW35,AZ35,BC35,BF35,BI35,BL35,BO35)</f>
        <v>36.7272727272727</v>
      </c>
      <c r="CA35" s="1" t="n">
        <f aca="false">_xlfn.STDEV.S(C35,F35,I35,L35,O35,R35,U35,X35,AA35,AD35,AG35,AJ35,AM35,AP35,AS35,AV35,AY35,BB35,BE35,BH35,BK35,BN35)</f>
        <v>51.743529407046</v>
      </c>
      <c r="CB35" s="1" t="n">
        <f aca="false">_xlfn.STDEV.S(D35,G35,J35,M35,P35,S35,V35,Y35,AB35,AE35,AH35,AK35,AN35,AQ35,AT35,AW35,AZ35,BC35,BF35,BI35,BL35,BO35)</f>
        <v>24.1546245560946</v>
      </c>
    </row>
    <row r="36" customFormat="false" ht="13.8" hidden="false" customHeight="false" outlineLevel="0" collapsed="false">
      <c r="A36" s="5" t="s">
        <v>26</v>
      </c>
      <c r="B36" s="8" t="n">
        <v>16</v>
      </c>
      <c r="C36" s="0" t="n">
        <v>234.3</v>
      </c>
      <c r="D36" s="0" t="n">
        <v>8</v>
      </c>
      <c r="E36" s="7"/>
      <c r="F36" s="0" t="n">
        <v>260.8</v>
      </c>
      <c r="G36" s="0" t="n">
        <v>77</v>
      </c>
      <c r="H36" s="7"/>
      <c r="I36" s="0" t="n">
        <v>150.5</v>
      </c>
      <c r="J36" s="0" t="n">
        <v>10</v>
      </c>
      <c r="K36" s="7"/>
      <c r="L36" s="0" t="n">
        <v>286</v>
      </c>
      <c r="M36" s="0" t="n">
        <v>51</v>
      </c>
      <c r="N36" s="7"/>
      <c r="O36" s="0" t="n">
        <v>221</v>
      </c>
      <c r="P36" s="0" t="n">
        <v>36</v>
      </c>
      <c r="Q36" s="7"/>
      <c r="R36" s="0" t="n">
        <v>247.7</v>
      </c>
      <c r="S36" s="0" t="n">
        <v>34</v>
      </c>
      <c r="T36" s="7"/>
      <c r="U36" s="0" t="n">
        <v>247.8</v>
      </c>
      <c r="V36" s="0" t="n">
        <v>98</v>
      </c>
      <c r="W36" s="7"/>
      <c r="X36" s="0" t="n">
        <v>325.6</v>
      </c>
      <c r="Y36" s="0" t="n">
        <v>73</v>
      </c>
      <c r="Z36" s="7"/>
      <c r="AA36" s="0" t="n">
        <v>203.3</v>
      </c>
      <c r="AB36" s="0" t="n">
        <v>23</v>
      </c>
      <c r="AC36" s="7"/>
      <c r="AD36" s="0" t="n">
        <v>169.9</v>
      </c>
      <c r="AE36" s="0" t="n">
        <v>27</v>
      </c>
      <c r="AF36" s="7"/>
      <c r="AG36" s="0" t="n">
        <v>181.5</v>
      </c>
      <c r="AH36" s="0" t="n">
        <v>18</v>
      </c>
      <c r="AI36" s="7"/>
      <c r="AJ36" s="0" t="n">
        <v>172.1</v>
      </c>
      <c r="AK36" s="0" t="n">
        <v>11</v>
      </c>
      <c r="AL36" s="7"/>
      <c r="AM36" s="0" t="n">
        <v>223.4</v>
      </c>
      <c r="AN36" s="0" t="n">
        <v>23</v>
      </c>
      <c r="AO36" s="7"/>
      <c r="AP36" s="0" t="n">
        <v>200.3</v>
      </c>
      <c r="AQ36" s="0" t="n">
        <v>15</v>
      </c>
      <c r="AR36" s="7"/>
      <c r="AS36" s="0" t="n">
        <v>174.6</v>
      </c>
      <c r="AT36" s="0" t="n">
        <v>15</v>
      </c>
      <c r="AU36" s="7"/>
      <c r="AV36" s="0" t="n">
        <v>225.7</v>
      </c>
      <c r="AW36" s="0" t="n">
        <v>15</v>
      </c>
      <c r="AX36" s="7"/>
      <c r="AY36" s="0" t="n">
        <v>238.7</v>
      </c>
      <c r="AZ36" s="0" t="n">
        <v>45</v>
      </c>
      <c r="BA36" s="7"/>
      <c r="BB36" s="0" t="n">
        <v>159.3</v>
      </c>
      <c r="BC36" s="0" t="n">
        <v>20</v>
      </c>
      <c r="BD36" s="7"/>
      <c r="BE36" s="0" t="n">
        <v>214.4</v>
      </c>
      <c r="BF36" s="0" t="n">
        <v>32</v>
      </c>
      <c r="BG36" s="7"/>
      <c r="BH36" s="0" t="n">
        <v>232.8</v>
      </c>
      <c r="BI36" s="0" t="n">
        <v>51</v>
      </c>
      <c r="BJ36" s="7"/>
      <c r="BK36" s="0" t="n">
        <v>327.9</v>
      </c>
      <c r="BL36" s="0" t="n">
        <v>88</v>
      </c>
      <c r="BM36" s="7"/>
      <c r="BN36" s="0" t="n">
        <v>179</v>
      </c>
      <c r="BO36" s="0" t="n">
        <v>40</v>
      </c>
      <c r="BP36" s="7"/>
      <c r="BW36" s="10" t="n">
        <f aca="false">AVERAGE(C36,F36,I36,L36,O36,R36,U36,X36,AA36,AD36,AG36,AJ36,AM36,AP36,AS36,AV36,AY36,BB36,BE36,BH36,BK36,BN36)</f>
        <v>221.663636363636</v>
      </c>
      <c r="BX36" s="10" t="n">
        <f aca="false">AVERAGE(D36,G36,J36,M36,P36,S36,V36,Y36,AB36,AE36,AH36,AK36,AN36,AQ36,AT36,AW36,AZ36,BC36,BF36,BI36,BL36,BO36)</f>
        <v>36.8181818181818</v>
      </c>
      <c r="CA36" s="1" t="n">
        <f aca="false">_xlfn.STDEV.S(C36,F36,I36,L36,O36,R36,U36,X36,AA36,AD36,AG36,AJ36,AM36,AP36,AS36,AV36,AY36,BB36,BE36,BH36,BK36,BN36)</f>
        <v>48.9405036798039</v>
      </c>
      <c r="CB36" s="1" t="n">
        <f aca="false">_xlfn.STDEV.S(D36,G36,J36,M36,P36,S36,V36,Y36,AB36,AE36,AH36,AK36,AN36,AQ36,AT36,AW36,AZ36,BC36,BF36,BI36,BL36,BO36)</f>
        <v>26.3287573425611</v>
      </c>
    </row>
    <row r="37" customFormat="false" ht="13.8" hidden="false" customHeight="false" outlineLevel="0" collapsed="false">
      <c r="A37" s="5"/>
      <c r="B37" s="8"/>
      <c r="C37" s="0"/>
      <c r="D37" s="0"/>
      <c r="E37" s="7"/>
      <c r="F37" s="0"/>
      <c r="G37" s="0"/>
      <c r="H37" s="7"/>
      <c r="I37" s="0"/>
      <c r="J37" s="0"/>
      <c r="K37" s="7"/>
      <c r="L37" s="0"/>
      <c r="M37" s="0"/>
      <c r="N37" s="7"/>
      <c r="O37" s="0"/>
      <c r="P37" s="0"/>
      <c r="Q37" s="7"/>
      <c r="R37" s="0"/>
      <c r="S37" s="0"/>
      <c r="T37" s="7"/>
      <c r="U37" s="0"/>
      <c r="V37" s="0"/>
      <c r="W37" s="7"/>
      <c r="X37" s="0"/>
      <c r="Y37" s="0"/>
      <c r="Z37" s="7"/>
      <c r="AA37" s="0"/>
      <c r="AB37" s="0"/>
      <c r="AC37" s="7"/>
      <c r="AD37" s="0"/>
      <c r="AE37" s="0"/>
      <c r="AF37" s="7"/>
      <c r="AG37" s="0"/>
      <c r="AH37" s="0"/>
      <c r="AI37" s="7"/>
      <c r="AJ37" s="0"/>
      <c r="AK37" s="0"/>
      <c r="AL37" s="7"/>
      <c r="AM37" s="0"/>
      <c r="AN37" s="0"/>
      <c r="AO37" s="7"/>
      <c r="AP37" s="0"/>
      <c r="AQ37" s="0"/>
      <c r="AR37" s="7"/>
      <c r="AS37" s="0"/>
      <c r="AT37" s="0"/>
      <c r="AU37" s="7"/>
      <c r="AV37" s="0"/>
      <c r="AW37" s="0"/>
      <c r="AX37" s="7"/>
      <c r="AY37" s="0"/>
      <c r="AZ37" s="0"/>
      <c r="BA37" s="7"/>
      <c r="BB37" s="0"/>
      <c r="BC37" s="0"/>
      <c r="BD37" s="7"/>
      <c r="BE37" s="0"/>
      <c r="BF37" s="0"/>
      <c r="BG37" s="7"/>
      <c r="BH37" s="0"/>
      <c r="BI37" s="0"/>
      <c r="BJ37" s="7"/>
      <c r="BK37" s="0"/>
      <c r="BL37" s="0"/>
      <c r="BM37" s="7"/>
      <c r="BN37" s="0"/>
      <c r="BO37" s="0"/>
      <c r="BP37" s="7"/>
      <c r="BW37" s="10"/>
      <c r="BX37" s="10"/>
    </row>
    <row r="38" customFormat="false" ht="13.8" hidden="false" customHeight="false" outlineLevel="0" collapsed="false">
      <c r="A38" s="5" t="s">
        <v>27</v>
      </c>
      <c r="B38" s="8" t="n">
        <v>1.1</v>
      </c>
      <c r="C38" s="0" t="n">
        <v>290.2</v>
      </c>
      <c r="D38" s="0" t="n">
        <v>0</v>
      </c>
      <c r="E38" s="7"/>
      <c r="F38" s="0" t="n">
        <v>269.3</v>
      </c>
      <c r="G38" s="0" t="n">
        <v>51</v>
      </c>
      <c r="H38" s="7"/>
      <c r="I38" s="0" t="n">
        <v>188.9</v>
      </c>
      <c r="J38" s="0" t="n">
        <v>6</v>
      </c>
      <c r="K38" s="7"/>
      <c r="L38" s="0" t="n">
        <v>338.7</v>
      </c>
      <c r="M38" s="0" t="n">
        <v>55</v>
      </c>
      <c r="N38" s="7"/>
      <c r="O38" s="0" t="n">
        <v>265.4</v>
      </c>
      <c r="P38" s="0" t="n">
        <v>25</v>
      </c>
      <c r="Q38" s="7"/>
      <c r="R38" s="0" t="n">
        <v>306.5</v>
      </c>
      <c r="S38" s="0" t="n">
        <v>36</v>
      </c>
      <c r="T38" s="7"/>
      <c r="U38" s="0" t="n">
        <v>232.5</v>
      </c>
      <c r="V38" s="0" t="n">
        <v>85</v>
      </c>
      <c r="W38" s="7"/>
      <c r="X38" s="0" t="n">
        <v>363.5</v>
      </c>
      <c r="Y38" s="0" t="n">
        <v>84</v>
      </c>
      <c r="Z38" s="7"/>
      <c r="AA38" s="0" t="n">
        <v>218.8</v>
      </c>
      <c r="AB38" s="0" t="n">
        <v>14</v>
      </c>
      <c r="AC38" s="7"/>
      <c r="AD38" s="0" t="n">
        <v>217.7</v>
      </c>
      <c r="AE38" s="0" t="n">
        <v>29</v>
      </c>
      <c r="AF38" s="7"/>
      <c r="AG38" s="0" t="n">
        <v>214.8</v>
      </c>
      <c r="AH38" s="0" t="n">
        <v>9</v>
      </c>
      <c r="AI38" s="7"/>
      <c r="AJ38" s="0" t="n">
        <v>231.8</v>
      </c>
      <c r="AK38" s="0" t="n">
        <v>0</v>
      </c>
      <c r="AL38" s="7"/>
      <c r="AM38" s="0" t="n">
        <v>256.9</v>
      </c>
      <c r="AN38" s="0" t="n">
        <v>15</v>
      </c>
      <c r="AO38" s="7"/>
      <c r="AP38" s="0" t="n">
        <v>257.6</v>
      </c>
      <c r="AQ38" s="0" t="n">
        <v>21</v>
      </c>
      <c r="AR38" s="7"/>
      <c r="AS38" s="0" t="n">
        <v>214.6</v>
      </c>
      <c r="AT38" s="0" t="n">
        <v>20</v>
      </c>
      <c r="AU38" s="7"/>
      <c r="AV38" s="0" t="n">
        <v>283</v>
      </c>
      <c r="AW38" s="0" t="n">
        <v>12</v>
      </c>
      <c r="AX38" s="7"/>
      <c r="AY38" s="0" t="n">
        <v>287.8</v>
      </c>
      <c r="AZ38" s="0" t="n">
        <v>31</v>
      </c>
      <c r="BA38" s="7"/>
      <c r="BB38" s="0" t="n">
        <v>176</v>
      </c>
      <c r="BC38" s="0" t="n">
        <v>14</v>
      </c>
      <c r="BD38" s="7"/>
      <c r="BE38" s="0" t="n">
        <v>259.7</v>
      </c>
      <c r="BF38" s="0" t="n">
        <v>35</v>
      </c>
      <c r="BG38" s="7"/>
      <c r="BH38" s="0" t="n">
        <v>261.6</v>
      </c>
      <c r="BI38" s="0" t="n">
        <v>43</v>
      </c>
      <c r="BJ38" s="7"/>
      <c r="BK38" s="0" t="n">
        <v>340.1</v>
      </c>
      <c r="BL38" s="0" t="n">
        <v>75</v>
      </c>
      <c r="BM38" s="7"/>
      <c r="BN38" s="0" t="n">
        <v>221.1</v>
      </c>
      <c r="BO38" s="0" t="n">
        <v>32</v>
      </c>
      <c r="BP38" s="7"/>
      <c r="BW38" s="10" t="n">
        <f aca="false">AVERAGE(C38,F38,I38,L38,O38,R38,U38,X38,AA38,AD38,AG38,AJ38,AM38,AP38,AS38,AV38,AY38,BB38,BE38,BH38,BK38,BN38)</f>
        <v>258.931818181818</v>
      </c>
      <c r="BX38" s="10" t="n">
        <f aca="false">AVERAGE(D38,G38,J38,M38,P38,S38,V38,Y38,AB38,AE38,AH38,AK38,AN38,AQ38,AT38,AW38,AZ38,BC38,BF38,BI38,BL38,BO38)</f>
        <v>31.4545454545455</v>
      </c>
      <c r="BY38" s="1" t="n">
        <f aca="false">_xlfn.STDEV.S(BW38:BW41)</f>
        <v>24.0733533445892</v>
      </c>
      <c r="BZ38" s="1" t="n">
        <f aca="false">_xlfn.STDEV.S(BX38:BX41)</f>
        <v>4.74187357631708</v>
      </c>
      <c r="CA38" s="1" t="n">
        <f aca="false">_xlfn.STDEV.S(C38,F38,I38,L38,O38,R38,U38,X38,AA38,AD38,AG38,AJ38,AM38,AP38,AS38,AV38,AY38,BB38,BE38,BH38,BK38,BN38)</f>
        <v>49.0740391688551</v>
      </c>
      <c r="CB38" s="1" t="n">
        <f aca="false">_xlfn.STDEV.S(D38,G38,J38,M38,P38,S38,V38,Y38,AB38,AE38,AH38,AK38,AN38,AQ38,AT38,AW38,AZ38,BC38,BF38,BI38,BL38,BO38)</f>
        <v>25.1712747709184</v>
      </c>
      <c r="CC38" s="1" t="n">
        <f aca="false">(BY38/AVERAGE(BW38:BW41))</f>
        <v>0.103428574638778</v>
      </c>
      <c r="CD38" s="1" t="n">
        <f aca="false">(BZ38/AVERAGE(BX38:BX41))</f>
        <v>0.140927009360318</v>
      </c>
    </row>
    <row r="39" customFormat="false" ht="13.8" hidden="false" customHeight="false" outlineLevel="0" collapsed="false">
      <c r="A39" s="5" t="s">
        <v>27</v>
      </c>
      <c r="B39" s="8" t="n">
        <v>1.2</v>
      </c>
      <c r="C39" s="0" t="n">
        <v>277.2</v>
      </c>
      <c r="D39" s="0" t="n">
        <v>13</v>
      </c>
      <c r="E39" s="7"/>
      <c r="F39" s="0" t="n">
        <v>259.4</v>
      </c>
      <c r="G39" s="0" t="n">
        <v>75</v>
      </c>
      <c r="H39" s="7"/>
      <c r="I39" s="0" t="n">
        <v>177.1</v>
      </c>
      <c r="J39" s="0" t="n">
        <v>8</v>
      </c>
      <c r="K39" s="7"/>
      <c r="L39" s="0" t="n">
        <v>338.9</v>
      </c>
      <c r="M39" s="0" t="n">
        <v>67</v>
      </c>
      <c r="N39" s="7"/>
      <c r="O39" s="0" t="n">
        <v>253.2</v>
      </c>
      <c r="P39" s="0" t="n">
        <v>48</v>
      </c>
      <c r="Q39" s="7"/>
      <c r="R39" s="0" t="n">
        <v>292.2</v>
      </c>
      <c r="S39" s="0" t="n">
        <v>38</v>
      </c>
      <c r="T39" s="7"/>
      <c r="U39" s="0" t="n">
        <v>212.2</v>
      </c>
      <c r="V39" s="0" t="n">
        <v>84</v>
      </c>
      <c r="W39" s="7"/>
      <c r="X39" s="0" t="n">
        <v>350.1</v>
      </c>
      <c r="Y39" s="0" t="n">
        <v>85</v>
      </c>
      <c r="Z39" s="7"/>
      <c r="AA39" s="0" t="n">
        <v>209.6</v>
      </c>
      <c r="AB39" s="0" t="n">
        <v>23</v>
      </c>
      <c r="AC39" s="7"/>
      <c r="AD39" s="0" t="n">
        <v>198.7</v>
      </c>
      <c r="AE39" s="0" t="n">
        <v>31</v>
      </c>
      <c r="AF39" s="7"/>
      <c r="AG39" s="0" t="n">
        <v>208.8</v>
      </c>
      <c r="AH39" s="0" t="n">
        <v>15</v>
      </c>
      <c r="AI39" s="7"/>
      <c r="AJ39" s="0" t="n">
        <v>197.7</v>
      </c>
      <c r="AK39" s="0" t="n">
        <v>13</v>
      </c>
      <c r="AL39" s="7"/>
      <c r="AM39" s="0" t="n">
        <v>240.1</v>
      </c>
      <c r="AN39" s="0" t="n">
        <v>26</v>
      </c>
      <c r="AO39" s="7"/>
      <c r="AP39" s="0" t="n">
        <v>238</v>
      </c>
      <c r="AQ39" s="0" t="n">
        <v>23</v>
      </c>
      <c r="AR39" s="7"/>
      <c r="AS39" s="0" t="n">
        <v>207.2</v>
      </c>
      <c r="AT39" s="0" t="n">
        <v>21</v>
      </c>
      <c r="AU39" s="7"/>
      <c r="AV39" s="0" t="n">
        <v>260.7</v>
      </c>
      <c r="AW39" s="0" t="n">
        <v>18</v>
      </c>
      <c r="AX39" s="7"/>
      <c r="AY39" s="0" t="n">
        <v>280.4</v>
      </c>
      <c r="AZ39" s="0" t="n">
        <v>49</v>
      </c>
      <c r="BA39" s="7"/>
      <c r="BB39" s="0" t="n">
        <v>164.6</v>
      </c>
      <c r="BC39" s="0" t="n">
        <v>25</v>
      </c>
      <c r="BD39" s="7"/>
      <c r="BE39" s="0" t="n">
        <v>233.7</v>
      </c>
      <c r="BF39" s="0" t="n">
        <v>42</v>
      </c>
      <c r="BG39" s="7"/>
      <c r="BH39" s="0" t="n">
        <v>246.8</v>
      </c>
      <c r="BI39" s="0" t="n">
        <v>48</v>
      </c>
      <c r="BJ39" s="7"/>
      <c r="BK39" s="0" t="n">
        <v>339.2</v>
      </c>
      <c r="BL39" s="0" t="n">
        <v>85</v>
      </c>
      <c r="BM39" s="7"/>
      <c r="BN39" s="0" t="n">
        <v>206.4</v>
      </c>
      <c r="BO39" s="0" t="n">
        <v>49</v>
      </c>
      <c r="BP39" s="7"/>
      <c r="BW39" s="10" t="n">
        <f aca="false">AVERAGE(C39,F39,I39,L39,O39,R39,U39,X39,AA39,AD39,AG39,AJ39,AM39,AP39,AS39,AV39,AY39,BB39,BE39,BH39,BK39,BN39)</f>
        <v>245.1</v>
      </c>
      <c r="BX39" s="10" t="n">
        <f aca="false">AVERAGE(D39,G39,J39,M39,P39,S39,V39,Y39,AB39,AE39,AH39,AK39,AN39,AQ39,AT39,AW39,AZ39,BC39,BF39,BI39,BL39,BO39)</f>
        <v>40.2727272727273</v>
      </c>
      <c r="CA39" s="1" t="n">
        <f aca="false">_xlfn.STDEV.S(C39,F39,I39,L39,O39,R39,U39,X39,AA39,AD39,AG39,AJ39,AM39,AP39,AS39,AV39,AY39,BB39,BE39,BH39,BK39,BN39)</f>
        <v>51.6366886917395</v>
      </c>
      <c r="CB39" s="1" t="n">
        <f aca="false">_xlfn.STDEV.S(D39,G39,J39,M39,P39,S39,V39,Y39,AB39,AE39,AH39,AK39,AN39,AQ39,AT39,AW39,AZ39,BC39,BF39,BI39,BL39,BO39)</f>
        <v>25.1361659730922</v>
      </c>
    </row>
    <row r="40" customFormat="false" ht="13.8" hidden="false" customHeight="false" outlineLevel="0" collapsed="false">
      <c r="A40" s="5" t="s">
        <v>27</v>
      </c>
      <c r="B40" s="8" t="n">
        <v>1.3</v>
      </c>
      <c r="C40" s="0" t="n">
        <v>239.9</v>
      </c>
      <c r="D40" s="0" t="n">
        <v>8</v>
      </c>
      <c r="E40" s="7"/>
      <c r="F40" s="0" t="n">
        <v>248.8</v>
      </c>
      <c r="G40" s="0" t="n">
        <v>64</v>
      </c>
      <c r="H40" s="7"/>
      <c r="I40" s="0" t="n">
        <v>164.3</v>
      </c>
      <c r="J40" s="0" t="n">
        <v>11</v>
      </c>
      <c r="K40" s="7"/>
      <c r="L40" s="0" t="n">
        <v>290.2</v>
      </c>
      <c r="M40" s="0" t="n">
        <v>51</v>
      </c>
      <c r="N40" s="7"/>
      <c r="O40" s="0" t="n">
        <v>219.3</v>
      </c>
      <c r="P40" s="0" t="n">
        <v>29</v>
      </c>
      <c r="Q40" s="7"/>
      <c r="R40" s="0" t="n">
        <v>270.1</v>
      </c>
      <c r="S40" s="0" t="n">
        <v>39</v>
      </c>
      <c r="T40" s="7"/>
      <c r="U40" s="0" t="n">
        <v>201.1</v>
      </c>
      <c r="V40" s="0" t="n">
        <v>70</v>
      </c>
      <c r="W40" s="7"/>
      <c r="X40" s="0" t="n">
        <v>329.4</v>
      </c>
      <c r="Y40" s="0" t="n">
        <v>79</v>
      </c>
      <c r="Z40" s="7"/>
      <c r="AA40" s="0" t="n">
        <v>200</v>
      </c>
      <c r="AB40" s="0" t="n">
        <v>19</v>
      </c>
      <c r="AC40" s="7"/>
      <c r="AD40" s="0" t="n">
        <v>170.9</v>
      </c>
      <c r="AE40" s="0" t="n">
        <v>27</v>
      </c>
      <c r="AF40" s="7"/>
      <c r="AG40" s="0" t="n">
        <v>199.1</v>
      </c>
      <c r="AH40" s="0" t="n">
        <v>19</v>
      </c>
      <c r="AI40" s="7"/>
      <c r="AJ40" s="0" t="n">
        <v>171.2</v>
      </c>
      <c r="AK40" s="0" t="n">
        <v>9</v>
      </c>
      <c r="AL40" s="7"/>
      <c r="AM40" s="0" t="n">
        <v>215.6</v>
      </c>
      <c r="AN40" s="0" t="n">
        <v>23</v>
      </c>
      <c r="AO40" s="7"/>
      <c r="AP40" s="0" t="n">
        <v>208.7</v>
      </c>
      <c r="AQ40" s="0" t="n">
        <v>15</v>
      </c>
      <c r="AR40" s="7"/>
      <c r="AS40" s="0" t="n">
        <v>176</v>
      </c>
      <c r="AT40" s="0" t="n">
        <v>16</v>
      </c>
      <c r="AU40" s="7"/>
      <c r="AV40" s="0" t="n">
        <v>228.2</v>
      </c>
      <c r="AW40" s="0" t="n">
        <v>15</v>
      </c>
      <c r="AX40" s="7"/>
      <c r="AY40" s="0" t="n">
        <v>244</v>
      </c>
      <c r="AZ40" s="0" t="n">
        <v>30</v>
      </c>
      <c r="BA40" s="7"/>
      <c r="BB40" s="0" t="n">
        <v>154.1</v>
      </c>
      <c r="BC40" s="0" t="n">
        <v>17</v>
      </c>
      <c r="BD40" s="7"/>
      <c r="BE40" s="0" t="n">
        <v>211.5</v>
      </c>
      <c r="BF40" s="0" t="n">
        <v>37</v>
      </c>
      <c r="BG40" s="7"/>
      <c r="BH40" s="0" t="n">
        <v>231.5</v>
      </c>
      <c r="BI40" s="0" t="n">
        <v>41</v>
      </c>
      <c r="BJ40" s="7"/>
      <c r="BK40" s="0" t="n">
        <v>327.1</v>
      </c>
      <c r="BL40" s="0" t="n">
        <v>69</v>
      </c>
      <c r="BM40" s="7"/>
      <c r="BN40" s="0" t="n">
        <v>191.8</v>
      </c>
      <c r="BO40" s="0" t="n">
        <v>50</v>
      </c>
      <c r="BP40" s="7"/>
      <c r="BW40" s="10" t="n">
        <f aca="false">AVERAGE(C40,F40,I40,L40,O40,R40,U40,X40,AA40,AD40,AG40,AJ40,AM40,AP40,AS40,AV40,AY40,BB40,BE40,BH40,BK40,BN40)</f>
        <v>222.4</v>
      </c>
      <c r="BX40" s="10" t="n">
        <f aca="false">AVERAGE(D40,G40,J40,M40,P40,S40,V40,Y40,AB40,AE40,AH40,AK40,AN40,AQ40,AT40,AW40,AZ40,BC40,BF40,BI40,BL40,BO40)</f>
        <v>33.5454545454545</v>
      </c>
      <c r="CA40" s="1" t="n">
        <f aca="false">_xlfn.STDEV.S(C40,F40,I40,L40,O40,R40,U40,X40,AA40,AD40,AG40,AJ40,AM40,AP40,AS40,AV40,AY40,BB40,BE40,BH40,BK40,BN40)</f>
        <v>48.3704159880515</v>
      </c>
      <c r="CB40" s="1" t="n">
        <f aca="false">_xlfn.STDEV.S(D40,G40,J40,M40,P40,S40,V40,Y40,AB40,AE40,AH40,AK40,AN40,AQ40,AT40,AW40,AZ40,BC40,BF40,BI40,BL40,BO40)</f>
        <v>21.7074208788636</v>
      </c>
    </row>
    <row r="41" customFormat="false" ht="13.8" hidden="false" customHeight="false" outlineLevel="0" collapsed="false">
      <c r="A41" s="5" t="s">
        <v>27</v>
      </c>
      <c r="B41" s="8" t="n">
        <v>1.4</v>
      </c>
      <c r="C41" s="0" t="n">
        <v>223.2</v>
      </c>
      <c r="D41" s="0" t="n">
        <v>4</v>
      </c>
      <c r="E41" s="7"/>
      <c r="F41" s="0" t="n">
        <v>222.7</v>
      </c>
      <c r="G41" s="0" t="n">
        <v>52</v>
      </c>
      <c r="H41" s="7"/>
      <c r="I41" s="0" t="n">
        <v>148.4</v>
      </c>
      <c r="J41" s="0" t="n">
        <v>9</v>
      </c>
      <c r="K41" s="7"/>
      <c r="L41" s="0" t="n">
        <v>269.1</v>
      </c>
      <c r="M41" s="0" t="n">
        <v>48</v>
      </c>
      <c r="N41" s="7"/>
      <c r="O41" s="0" t="n">
        <v>202</v>
      </c>
      <c r="P41" s="0" t="n">
        <v>32</v>
      </c>
      <c r="Q41" s="7"/>
      <c r="R41" s="0" t="n">
        <v>249.1</v>
      </c>
      <c r="S41" s="0" t="n">
        <v>31</v>
      </c>
      <c r="T41" s="7"/>
      <c r="U41" s="0" t="n">
        <v>182.3</v>
      </c>
      <c r="V41" s="0" t="n">
        <v>59</v>
      </c>
      <c r="W41" s="7"/>
      <c r="X41" s="0" t="n">
        <v>304.9</v>
      </c>
      <c r="Y41" s="0" t="n">
        <v>69</v>
      </c>
      <c r="Z41" s="7"/>
      <c r="AA41" s="0" t="n">
        <v>181.8</v>
      </c>
      <c r="AB41" s="0" t="n">
        <v>16</v>
      </c>
      <c r="AC41" s="7"/>
      <c r="AD41" s="0" t="n">
        <v>158.2</v>
      </c>
      <c r="AE41" s="0" t="n">
        <v>23</v>
      </c>
      <c r="AF41" s="7"/>
      <c r="AG41" s="0" t="n">
        <v>179.2</v>
      </c>
      <c r="AH41" s="0" t="n">
        <v>9</v>
      </c>
      <c r="AI41" s="7"/>
      <c r="AJ41" s="0" t="n">
        <v>159.4</v>
      </c>
      <c r="AK41" s="0" t="n">
        <v>12</v>
      </c>
      <c r="AL41" s="7"/>
      <c r="AM41" s="0" t="n">
        <v>198.8</v>
      </c>
      <c r="AN41" s="0" t="n">
        <v>19</v>
      </c>
      <c r="AO41" s="7"/>
      <c r="AP41" s="0" t="n">
        <v>196.8</v>
      </c>
      <c r="AQ41" s="0" t="n">
        <v>10</v>
      </c>
      <c r="AR41" s="7"/>
      <c r="AS41" s="0" t="n">
        <v>163.9</v>
      </c>
      <c r="AT41" s="0" t="n">
        <v>13</v>
      </c>
      <c r="AU41" s="7"/>
      <c r="AV41" s="0" t="n">
        <v>212.1</v>
      </c>
      <c r="AW41" s="0" t="n">
        <v>15</v>
      </c>
      <c r="AX41" s="7"/>
      <c r="AY41" s="0" t="n">
        <v>227.2</v>
      </c>
      <c r="AZ41" s="0" t="n">
        <v>23</v>
      </c>
      <c r="BA41" s="7"/>
      <c r="BB41" s="0" t="n">
        <v>139.4</v>
      </c>
      <c r="BC41" s="0" t="n">
        <v>14</v>
      </c>
      <c r="BD41" s="7"/>
      <c r="BE41" s="0" t="n">
        <v>196.7</v>
      </c>
      <c r="BF41" s="0" t="n">
        <v>40</v>
      </c>
      <c r="BG41" s="7"/>
      <c r="BH41" s="0" t="n">
        <v>214</v>
      </c>
      <c r="BI41" s="0" t="n">
        <v>35</v>
      </c>
      <c r="BJ41" s="7"/>
      <c r="BK41" s="0" t="n">
        <v>302.1</v>
      </c>
      <c r="BL41" s="0" t="n">
        <v>71</v>
      </c>
      <c r="BM41" s="7"/>
      <c r="BN41" s="0" t="n">
        <v>169.5</v>
      </c>
      <c r="BO41" s="0" t="n">
        <v>41</v>
      </c>
      <c r="BP41" s="7"/>
      <c r="BW41" s="10" t="n">
        <f aca="false">AVERAGE(C41,F41,I41,L41,O41,R41,U41,X41,AA41,AD41,AG41,AJ41,AM41,AP41,AS41,AV41,AY41,BB41,BE41,BH41,BK41,BN41)</f>
        <v>204.581818181818</v>
      </c>
      <c r="BX41" s="10" t="n">
        <f aca="false">AVERAGE(D41,G41,J41,M41,P41,S41,V41,Y41,AB41,AE41,AH41,AK41,AN41,AQ41,AT41,AW41,AZ41,BC41,BF41,BI41,BL41,BO41)</f>
        <v>29.3181818181818</v>
      </c>
      <c r="CA41" s="1" t="n">
        <f aca="false">_xlfn.STDEV.S(C41,F41,I41,L41,O41,R41,U41,X41,AA41,AD41,AG41,AJ41,AM41,AP41,AS41,AV41,AY41,BB41,BE41,BH41,BK41,BN41)</f>
        <v>45.4373942533768</v>
      </c>
      <c r="CB41" s="1" t="n">
        <f aca="false">_xlfn.STDEV.S(D41,G41,J41,M41,P41,S41,V41,Y41,AB41,AE41,AH41,AK41,AN41,AQ41,AT41,AW41,AZ41,BC41,BF41,BI41,BL41,BO41)</f>
        <v>20.1881303260259</v>
      </c>
    </row>
    <row r="42" customFormat="false" ht="13.8" hidden="false" customHeight="false" outlineLevel="0" collapsed="false">
      <c r="A42" s="5"/>
      <c r="B42" s="8"/>
      <c r="C42" s="0"/>
      <c r="D42" s="0"/>
      <c r="E42" s="7"/>
      <c r="F42" s="0"/>
      <c r="G42" s="0"/>
      <c r="H42" s="7"/>
      <c r="I42" s="0"/>
      <c r="J42" s="0"/>
      <c r="K42" s="7"/>
      <c r="L42" s="0"/>
      <c r="M42" s="0"/>
      <c r="N42" s="7"/>
      <c r="O42" s="0"/>
      <c r="P42" s="0"/>
      <c r="Q42" s="7"/>
      <c r="R42" s="0"/>
      <c r="S42" s="0"/>
      <c r="T42" s="7"/>
      <c r="U42" s="0"/>
      <c r="V42" s="0"/>
      <c r="W42" s="7"/>
      <c r="X42" s="0"/>
      <c r="Y42" s="0"/>
      <c r="Z42" s="7"/>
      <c r="AA42" s="0"/>
      <c r="AB42" s="0"/>
      <c r="AC42" s="7"/>
      <c r="AD42" s="0"/>
      <c r="AE42" s="0"/>
      <c r="AF42" s="7"/>
      <c r="AG42" s="0"/>
      <c r="AH42" s="0"/>
      <c r="AI42" s="7"/>
      <c r="AJ42" s="0"/>
      <c r="AK42" s="0"/>
      <c r="AL42" s="7"/>
      <c r="AM42" s="0"/>
      <c r="AN42" s="0"/>
      <c r="AO42" s="7"/>
      <c r="AP42" s="0"/>
      <c r="AQ42" s="0"/>
      <c r="AR42" s="7"/>
      <c r="AS42" s="0"/>
      <c r="AT42" s="0"/>
      <c r="AU42" s="7"/>
      <c r="AV42" s="0"/>
      <c r="AW42" s="0"/>
      <c r="AX42" s="7"/>
      <c r="AY42" s="0"/>
      <c r="AZ42" s="0"/>
      <c r="BA42" s="7"/>
      <c r="BB42" s="0"/>
      <c r="BC42" s="0"/>
      <c r="BD42" s="7"/>
      <c r="BE42" s="0"/>
      <c r="BF42" s="0"/>
      <c r="BG42" s="7"/>
      <c r="BH42" s="0"/>
      <c r="BI42" s="0"/>
      <c r="BJ42" s="7"/>
      <c r="BK42" s="0"/>
      <c r="BL42" s="0"/>
      <c r="BM42" s="7"/>
      <c r="BN42" s="0"/>
      <c r="BO42" s="0"/>
      <c r="BP42" s="7"/>
      <c r="BW42" s="10"/>
      <c r="BX42" s="10"/>
    </row>
    <row r="43" customFormat="false" ht="13.8" hidden="false" customHeight="false" outlineLevel="0" collapsed="false">
      <c r="A43" s="5" t="s">
        <v>28</v>
      </c>
      <c r="B43" s="8" t="n">
        <v>6</v>
      </c>
      <c r="C43" s="0" t="n">
        <v>76.6</v>
      </c>
      <c r="D43" s="0" t="n">
        <v>7</v>
      </c>
      <c r="E43" s="7"/>
      <c r="F43" s="0" t="n">
        <v>98.1</v>
      </c>
      <c r="G43" s="0" t="n">
        <v>12</v>
      </c>
      <c r="H43" s="7"/>
      <c r="I43" s="0" t="n">
        <v>49.6</v>
      </c>
      <c r="J43" s="0" t="n">
        <v>7</v>
      </c>
      <c r="K43" s="7"/>
      <c r="L43" s="0" t="n">
        <v>75.1</v>
      </c>
      <c r="M43" s="0" t="n">
        <v>10</v>
      </c>
      <c r="N43" s="7"/>
      <c r="O43" s="0" t="n">
        <v>80.3</v>
      </c>
      <c r="P43" s="0" t="n">
        <v>10</v>
      </c>
      <c r="Q43" s="7"/>
      <c r="R43" s="0" t="n">
        <v>105.8</v>
      </c>
      <c r="S43" s="0" t="n">
        <v>9</v>
      </c>
      <c r="T43" s="7"/>
      <c r="U43" s="0" t="n">
        <v>74.9</v>
      </c>
      <c r="V43" s="0" t="n">
        <v>10</v>
      </c>
      <c r="W43" s="7"/>
      <c r="X43" s="0" t="n">
        <v>128</v>
      </c>
      <c r="Y43" s="0" t="n">
        <v>11</v>
      </c>
      <c r="Z43" s="7"/>
      <c r="AA43" s="0" t="n">
        <v>60.7</v>
      </c>
      <c r="AB43" s="0" t="n">
        <v>8</v>
      </c>
      <c r="AC43" s="7"/>
      <c r="AD43" s="0" t="n">
        <v>59.4</v>
      </c>
      <c r="AE43" s="0" t="n">
        <v>7</v>
      </c>
      <c r="AF43" s="7"/>
      <c r="AG43" s="0" t="n">
        <v>63.7</v>
      </c>
      <c r="AH43" s="0" t="n">
        <v>7</v>
      </c>
      <c r="AI43" s="7"/>
      <c r="AJ43" s="0" t="n">
        <v>67</v>
      </c>
      <c r="AK43" s="0" t="n">
        <v>8</v>
      </c>
      <c r="AL43" s="7"/>
      <c r="AM43" s="0" t="n">
        <v>105.9</v>
      </c>
      <c r="AN43" s="0" t="n">
        <v>8</v>
      </c>
      <c r="AO43" s="7"/>
      <c r="AP43" s="0" t="n">
        <v>63</v>
      </c>
      <c r="AQ43" s="0" t="n">
        <v>8</v>
      </c>
      <c r="AR43" s="7"/>
      <c r="AS43" s="0" t="n">
        <v>49.4</v>
      </c>
      <c r="AT43" s="0" t="n">
        <v>8</v>
      </c>
      <c r="AU43" s="7"/>
      <c r="AV43" s="0" t="n">
        <v>79.1</v>
      </c>
      <c r="AW43" s="0" t="n">
        <v>7</v>
      </c>
      <c r="AX43" s="7"/>
      <c r="AY43" s="0" t="n">
        <v>74.7</v>
      </c>
      <c r="AZ43" s="0" t="n">
        <v>9</v>
      </c>
      <c r="BA43" s="7"/>
      <c r="BB43" s="0" t="n">
        <v>57.9</v>
      </c>
      <c r="BC43" s="0" t="n">
        <v>9</v>
      </c>
      <c r="BD43" s="7"/>
      <c r="BE43" s="0" t="n">
        <v>77</v>
      </c>
      <c r="BF43" s="0" t="n">
        <v>10</v>
      </c>
      <c r="BG43" s="7"/>
      <c r="BH43" s="0" t="n">
        <v>76.8</v>
      </c>
      <c r="BI43" s="0" t="n">
        <v>8</v>
      </c>
      <c r="BJ43" s="7"/>
      <c r="BK43" s="0" t="n">
        <v>125.9</v>
      </c>
      <c r="BL43" s="0" t="n">
        <v>13</v>
      </c>
      <c r="BM43" s="7"/>
      <c r="BN43" s="0" t="n">
        <v>81.3</v>
      </c>
      <c r="BO43" s="0" t="n">
        <v>10</v>
      </c>
      <c r="BP43" s="7"/>
      <c r="BW43" s="10" t="n">
        <f aca="false">AVERAGE(C43,F43,I43,L43,O43,R43,U43,X43,AA43,AD43,AG43,AJ43,AM43,AP43,AS43,AV43,AY43,BB43,BE43,BH43,BK43,BN43)</f>
        <v>78.6454545454545</v>
      </c>
      <c r="BX43" s="10" t="n">
        <f aca="false">AVERAGE(D43,G43,J43,M43,P43,S43,V43,Y43,AB43,AE43,AH43,AK43,AN43,AQ43,AT43,AW43,AZ43,BC43,BF43,BI43,BL43,BO43)</f>
        <v>8.90909090909091</v>
      </c>
      <c r="BY43" s="1" t="n">
        <f aca="false">_xlfn.STDEV.S(BW43:BW46)</f>
        <v>79.9510574613452</v>
      </c>
      <c r="BZ43" s="1" t="n">
        <f aca="false">_xlfn.STDEV.S(BX43:BX46)</f>
        <v>12.7165742372141</v>
      </c>
      <c r="CA43" s="1" t="n">
        <f aca="false">_xlfn.STDEV.S(C43,F43,I43,L43,O43,R43,U43,X43,AA43,AD43,AG43,AJ43,AM43,AP43,AS43,AV43,AY43,BB43,BE43,BH43,BK43,BN43)</f>
        <v>21.838666610106</v>
      </c>
      <c r="CB43" s="1" t="n">
        <f aca="false">_xlfn.STDEV.S(D43,G43,J43,M43,P43,S43,V43,Y43,AB43,AE43,AH43,AK43,AN43,AQ43,AT43,AW43,AZ43,BC43,BF43,BI43,BL43,BO43)</f>
        <v>1.68774549280537</v>
      </c>
      <c r="CC43" s="1" t="n">
        <f aca="false">(BY43/AVERAGE(BW43:BW46))</f>
        <v>0.445266029364942</v>
      </c>
      <c r="CD43" s="1" t="n">
        <f aca="false">(BZ43/AVERAGE(BX43:BX46))</f>
        <v>0.501145782747355</v>
      </c>
    </row>
    <row r="44" customFormat="false" ht="13.8" hidden="false" customHeight="false" outlineLevel="0" collapsed="false">
      <c r="A44" s="5" t="s">
        <v>28</v>
      </c>
      <c r="B44" s="8" t="n">
        <v>12</v>
      </c>
      <c r="C44" s="0" t="n">
        <v>155</v>
      </c>
      <c r="D44" s="0" t="n">
        <v>6</v>
      </c>
      <c r="E44" s="7"/>
      <c r="F44" s="0" t="n">
        <v>174.6</v>
      </c>
      <c r="G44" s="0" t="n">
        <v>44</v>
      </c>
      <c r="H44" s="7"/>
      <c r="I44" s="0" t="n">
        <v>111</v>
      </c>
      <c r="J44" s="0" t="n">
        <v>7</v>
      </c>
      <c r="K44" s="7"/>
      <c r="L44" s="0" t="n">
        <v>164.4</v>
      </c>
      <c r="M44" s="0" t="n">
        <v>42</v>
      </c>
      <c r="N44" s="7"/>
      <c r="O44" s="0" t="n">
        <v>153.7</v>
      </c>
      <c r="P44" s="0" t="n">
        <v>12</v>
      </c>
      <c r="Q44" s="7"/>
      <c r="R44" s="0" t="n">
        <v>193.4</v>
      </c>
      <c r="S44" s="0" t="n">
        <v>32</v>
      </c>
      <c r="T44" s="7"/>
      <c r="U44" s="0" t="n">
        <v>142.3</v>
      </c>
      <c r="V44" s="0" t="n">
        <v>59</v>
      </c>
      <c r="W44" s="7"/>
      <c r="X44" s="0" t="n">
        <v>232.5</v>
      </c>
      <c r="Y44" s="0" t="n">
        <v>65</v>
      </c>
      <c r="Z44" s="7"/>
      <c r="AA44" s="0" t="n">
        <v>130.9</v>
      </c>
      <c r="AB44" s="0" t="n">
        <v>10</v>
      </c>
      <c r="AC44" s="7"/>
      <c r="AD44" s="0" t="n">
        <v>123.5</v>
      </c>
      <c r="AE44" s="0" t="n">
        <v>8</v>
      </c>
      <c r="AF44" s="7"/>
      <c r="AG44" s="0" t="n">
        <v>132</v>
      </c>
      <c r="AH44" s="0" t="n">
        <v>7</v>
      </c>
      <c r="AI44" s="7"/>
      <c r="AJ44" s="0" t="n">
        <v>132.7</v>
      </c>
      <c r="AK44" s="0" t="n">
        <v>7</v>
      </c>
      <c r="AL44" s="7"/>
      <c r="AM44" s="0" t="n">
        <v>170.9</v>
      </c>
      <c r="AN44" s="0" t="n">
        <v>11</v>
      </c>
      <c r="AO44" s="7"/>
      <c r="AP44" s="0" t="n">
        <v>134.9</v>
      </c>
      <c r="AQ44" s="0" t="n">
        <v>10</v>
      </c>
      <c r="AR44" s="7"/>
      <c r="AS44" s="0" t="n">
        <v>112.2</v>
      </c>
      <c r="AT44" s="0" t="n">
        <v>8</v>
      </c>
      <c r="AU44" s="7"/>
      <c r="AV44" s="0" t="n">
        <v>158.9</v>
      </c>
      <c r="AW44" s="0" t="n">
        <v>10</v>
      </c>
      <c r="AX44" s="7"/>
      <c r="AY44" s="0" t="n">
        <v>151.2</v>
      </c>
      <c r="AZ44" s="0" t="n">
        <v>8</v>
      </c>
      <c r="BA44" s="7"/>
      <c r="BB44" s="0" t="n">
        <v>110.5</v>
      </c>
      <c r="BC44" s="0" t="n">
        <v>9</v>
      </c>
      <c r="BD44" s="7"/>
      <c r="BE44" s="0" t="n">
        <v>152</v>
      </c>
      <c r="BF44" s="0" t="n">
        <v>18</v>
      </c>
      <c r="BG44" s="7"/>
      <c r="BH44" s="0" t="n">
        <v>155.4</v>
      </c>
      <c r="BI44" s="0" t="n">
        <v>28</v>
      </c>
      <c r="BJ44" s="7"/>
      <c r="BK44" s="0" t="n">
        <v>225</v>
      </c>
      <c r="BL44" s="0" t="n">
        <v>50</v>
      </c>
      <c r="BM44" s="7"/>
      <c r="BN44" s="0" t="n">
        <v>142.1</v>
      </c>
      <c r="BO44" s="0" t="n">
        <v>31</v>
      </c>
      <c r="BP44" s="7"/>
      <c r="BW44" s="10" t="n">
        <f aca="false">AVERAGE(C44,F44,I44,L44,O44,R44,U44,X44,AA44,AD44,AG44,AJ44,AM44,AP44,AS44,AV44,AY44,BB44,BE44,BH44,BK44,BN44)</f>
        <v>152.686363636364</v>
      </c>
      <c r="BX44" s="10" t="n">
        <f aca="false">AVERAGE(D44,G44,J44,M44,P44,S44,V44,Y44,AB44,AE44,AH44,AK44,AN44,AQ44,AT44,AW44,AZ44,BC44,BF44,BI44,BL44,BO44)</f>
        <v>21.9090909090909</v>
      </c>
      <c r="CA44" s="1" t="n">
        <f aca="false">_xlfn.STDEV.S(C44,F44,I44,L44,O44,R44,U44,X44,AA44,AD44,AG44,AJ44,AM44,AP44,AS44,AV44,AY44,BB44,BE44,BH44,BK44,BN44)</f>
        <v>32.4463116321122</v>
      </c>
      <c r="CB44" s="1" t="n">
        <f aca="false">_xlfn.STDEV.S(D44,G44,J44,M44,P44,S44,V44,Y44,AB44,AE44,AH44,AK44,AN44,AQ44,AT44,AW44,AZ44,BC44,BF44,BI44,BL44,BO44)</f>
        <v>18.8475313298436</v>
      </c>
    </row>
    <row r="45" customFormat="false" ht="13.8" hidden="false" customHeight="false" outlineLevel="0" collapsed="false">
      <c r="A45" s="5" t="s">
        <v>28</v>
      </c>
      <c r="B45" s="8" t="n">
        <v>24</v>
      </c>
      <c r="C45" s="0" t="n">
        <v>247.7</v>
      </c>
      <c r="D45" s="0" t="n">
        <v>5</v>
      </c>
      <c r="E45" s="7"/>
      <c r="F45" s="0" t="n">
        <v>259.4</v>
      </c>
      <c r="G45" s="0" t="n">
        <v>75</v>
      </c>
      <c r="H45" s="7"/>
      <c r="I45" s="0" t="n">
        <v>177.1</v>
      </c>
      <c r="J45" s="0" t="n">
        <v>8</v>
      </c>
      <c r="K45" s="7"/>
      <c r="L45" s="0" t="n">
        <v>272.8</v>
      </c>
      <c r="M45" s="0" t="n">
        <v>43</v>
      </c>
      <c r="N45" s="7"/>
      <c r="O45" s="0" t="n">
        <v>241.7</v>
      </c>
      <c r="P45" s="0" t="n">
        <v>40</v>
      </c>
      <c r="Q45" s="7"/>
      <c r="R45" s="0" t="n">
        <v>292.2</v>
      </c>
      <c r="S45" s="0" t="n">
        <v>38</v>
      </c>
      <c r="T45" s="7"/>
      <c r="U45" s="0" t="n">
        <v>212.2</v>
      </c>
      <c r="V45" s="0" t="n">
        <v>84</v>
      </c>
      <c r="W45" s="7"/>
      <c r="X45" s="0" t="n">
        <v>350.1</v>
      </c>
      <c r="Y45" s="0" t="n">
        <v>85</v>
      </c>
      <c r="Z45" s="7"/>
      <c r="AA45" s="0" t="n">
        <v>209.6</v>
      </c>
      <c r="AB45" s="0" t="n">
        <v>23</v>
      </c>
      <c r="AC45" s="7"/>
      <c r="AD45" s="0" t="n">
        <v>193.7</v>
      </c>
      <c r="AE45" s="0" t="n">
        <v>20</v>
      </c>
      <c r="AF45" s="7"/>
      <c r="AG45" s="0" t="n">
        <v>208.8</v>
      </c>
      <c r="AH45" s="0" t="n">
        <v>15</v>
      </c>
      <c r="AI45" s="7"/>
      <c r="AJ45" s="0" t="n">
        <v>205.3</v>
      </c>
      <c r="AK45" s="0" t="n">
        <v>8</v>
      </c>
      <c r="AL45" s="7"/>
      <c r="AM45" s="0" t="n">
        <v>240.1</v>
      </c>
      <c r="AN45" s="0" t="n">
        <v>26</v>
      </c>
      <c r="AO45" s="7"/>
      <c r="AP45" s="0" t="n">
        <v>216.4</v>
      </c>
      <c r="AQ45" s="0" t="n">
        <v>20</v>
      </c>
      <c r="AR45" s="7"/>
      <c r="AS45" s="0" t="n">
        <v>186.3</v>
      </c>
      <c r="AT45" s="0" t="n">
        <v>16</v>
      </c>
      <c r="AU45" s="7"/>
      <c r="AV45" s="0" t="n">
        <v>248.2</v>
      </c>
      <c r="AW45" s="0" t="n">
        <v>14</v>
      </c>
      <c r="AX45" s="7"/>
      <c r="AY45" s="0" t="n">
        <v>242.9</v>
      </c>
      <c r="AZ45" s="0" t="n">
        <v>37</v>
      </c>
      <c r="BA45" s="7"/>
      <c r="BB45" s="0" t="n">
        <v>164.6</v>
      </c>
      <c r="BC45" s="0" t="n">
        <v>25</v>
      </c>
      <c r="BD45" s="7"/>
      <c r="BE45" s="0" t="n">
        <v>233.7</v>
      </c>
      <c r="BF45" s="0" t="n">
        <v>42</v>
      </c>
      <c r="BG45" s="7"/>
      <c r="BH45" s="0" t="n">
        <v>246.8</v>
      </c>
      <c r="BI45" s="0" t="n">
        <v>48</v>
      </c>
      <c r="BJ45" s="7"/>
      <c r="BK45" s="0" t="n">
        <v>339.2</v>
      </c>
      <c r="BL45" s="0" t="n">
        <v>85</v>
      </c>
      <c r="BM45" s="7"/>
      <c r="BN45" s="0" t="n">
        <v>206.4</v>
      </c>
      <c r="BO45" s="0" t="n">
        <v>49</v>
      </c>
      <c r="BP45" s="7"/>
      <c r="BW45" s="10" t="n">
        <f aca="false">AVERAGE(C45,F45,I45,L45,O45,R45,U45,X45,AA45,AD45,AG45,AJ45,AM45,AP45,AS45,AV45,AY45,BB45,BE45,BH45,BK45,BN45)</f>
        <v>236.145454545454</v>
      </c>
      <c r="BX45" s="10" t="n">
        <f aca="false">AVERAGE(D45,G45,J45,M45,P45,S45,V45,Y45,AB45,AE45,AH45,AK45,AN45,AQ45,AT45,AW45,AZ45,BC45,BF45,BI45,BL45,BO45)</f>
        <v>36.6363636363636</v>
      </c>
      <c r="CA45" s="1" t="n">
        <f aca="false">_xlfn.STDEV.S(C45,F45,I45,L45,O45,R45,U45,X45,AA45,AD45,AG45,AJ45,AM45,AP45,AS45,AV45,AY45,BB45,BE45,BH45,BK45,BN45)</f>
        <v>46.9376458442751</v>
      </c>
      <c r="CB45" s="1" t="n">
        <f aca="false">_xlfn.STDEV.S(D45,G45,J45,M45,P45,S45,V45,Y45,AB45,AE45,AH45,AK45,AN45,AQ45,AT45,AW45,AZ45,BC45,BF45,BI45,BL45,BO45)</f>
        <v>25.6283798320115</v>
      </c>
    </row>
    <row r="46" customFormat="false" ht="13.8" hidden="false" customHeight="false" outlineLevel="0" collapsed="false">
      <c r="A46" s="5" t="s">
        <v>28</v>
      </c>
      <c r="B46" s="8" t="n">
        <v>48</v>
      </c>
      <c r="C46" s="0" t="n">
        <v>277.2</v>
      </c>
      <c r="D46" s="0" t="n">
        <v>13</v>
      </c>
      <c r="E46" s="7"/>
      <c r="F46" s="0" t="n">
        <v>270.7</v>
      </c>
      <c r="G46" s="0" t="n">
        <v>58</v>
      </c>
      <c r="H46" s="7"/>
      <c r="I46" s="0" t="n">
        <v>188.8</v>
      </c>
      <c r="J46" s="0" t="n">
        <v>7</v>
      </c>
      <c r="K46" s="7"/>
      <c r="L46" s="0" t="n">
        <v>338.9</v>
      </c>
      <c r="M46" s="0" t="n">
        <v>67</v>
      </c>
      <c r="N46" s="7"/>
      <c r="O46" s="0" t="n">
        <v>253.2</v>
      </c>
      <c r="P46" s="0" t="n">
        <v>48</v>
      </c>
      <c r="Q46" s="7"/>
      <c r="R46" s="0" t="n">
        <v>302.5</v>
      </c>
      <c r="S46" s="0" t="n">
        <v>17</v>
      </c>
      <c r="T46" s="7"/>
      <c r="U46" s="0" t="n">
        <v>208</v>
      </c>
      <c r="V46" s="0" t="n">
        <v>70</v>
      </c>
      <c r="W46" s="7"/>
      <c r="X46" s="0" t="n">
        <v>371.5</v>
      </c>
      <c r="Y46" s="0" t="n">
        <v>55</v>
      </c>
      <c r="Z46" s="7"/>
      <c r="AA46" s="0" t="n">
        <v>232</v>
      </c>
      <c r="AB46" s="0" t="n">
        <v>15</v>
      </c>
      <c r="AC46" s="7"/>
      <c r="AD46" s="0" t="n">
        <v>198.7</v>
      </c>
      <c r="AE46" s="0" t="n">
        <v>31</v>
      </c>
      <c r="AF46" s="7"/>
      <c r="AG46" s="0" t="n">
        <v>226.8</v>
      </c>
      <c r="AH46" s="0" t="n">
        <v>11</v>
      </c>
      <c r="AI46" s="7"/>
      <c r="AJ46" s="0" t="n">
        <v>197.7</v>
      </c>
      <c r="AK46" s="0" t="n">
        <v>13</v>
      </c>
      <c r="AL46" s="7"/>
      <c r="AM46" s="0" t="n">
        <v>217.3</v>
      </c>
      <c r="AN46" s="0" t="n">
        <v>17</v>
      </c>
      <c r="AO46" s="7"/>
      <c r="AP46" s="0" t="n">
        <v>238</v>
      </c>
      <c r="AQ46" s="0" t="n">
        <v>23</v>
      </c>
      <c r="AR46" s="7"/>
      <c r="AS46" s="0" t="n">
        <v>207.2</v>
      </c>
      <c r="AT46" s="0" t="n">
        <v>21</v>
      </c>
      <c r="AU46" s="7"/>
      <c r="AV46" s="0" t="n">
        <v>260.7</v>
      </c>
      <c r="AW46" s="0" t="n">
        <v>18</v>
      </c>
      <c r="AX46" s="7"/>
      <c r="AY46" s="0" t="n">
        <v>280.4</v>
      </c>
      <c r="AZ46" s="0" t="n">
        <v>49</v>
      </c>
      <c r="BA46" s="7"/>
      <c r="BB46" s="0" t="n">
        <v>169.6</v>
      </c>
      <c r="BC46" s="0" t="n">
        <v>23</v>
      </c>
      <c r="BD46" s="7"/>
      <c r="BE46" s="0" t="n">
        <v>238.7</v>
      </c>
      <c r="BF46" s="0" t="n">
        <v>34</v>
      </c>
      <c r="BG46" s="7"/>
      <c r="BH46" s="0" t="n">
        <v>269.6</v>
      </c>
      <c r="BI46" s="0" t="n">
        <v>45</v>
      </c>
      <c r="BJ46" s="7"/>
      <c r="BK46" s="0" t="n">
        <v>373.9</v>
      </c>
      <c r="BL46" s="0" t="n">
        <v>71</v>
      </c>
      <c r="BM46" s="7"/>
      <c r="BN46" s="0" t="n">
        <v>195.2</v>
      </c>
      <c r="BO46" s="0" t="n">
        <v>43</v>
      </c>
      <c r="BP46" s="7"/>
      <c r="BW46" s="10" t="n">
        <f aca="false">AVERAGE(C46,F46,I46,L46,O46,R46,U46,X46,AA46,AD46,AG46,AJ46,AM46,AP46,AS46,AV46,AY46,BB46,BE46,BH46,BK46,BN46)</f>
        <v>250.754545454545</v>
      </c>
      <c r="BX46" s="10" t="n">
        <f aca="false">AVERAGE(D46,G46,J46,M46,P46,S46,V46,Y46,AB46,AE46,AH46,AK46,AN46,AQ46,AT46,AW46,AZ46,BC46,BF46,BI46,BL46,BO46)</f>
        <v>34.0454545454545</v>
      </c>
      <c r="CA46" s="1" t="n">
        <f aca="false">_xlfn.STDEV.S(C46,F46,I46,L46,O46,R46,U46,X46,AA46,AD46,AG46,AJ46,AM46,AP46,AS46,AV46,AY46,BB46,BE46,BH46,BK46,BN46)</f>
        <v>56.7955625972305</v>
      </c>
      <c r="CB46" s="1" t="n">
        <f aca="false">_xlfn.STDEV.S(D46,G46,J46,M46,P46,S46,V46,Y46,AB46,AE46,AH46,AK46,AN46,AQ46,AT46,AW46,AZ46,BC46,BF46,BI46,BL46,BO46)</f>
        <v>20.8725777556224</v>
      </c>
    </row>
    <row r="49" customFormat="false" ht="15" hidden="false" customHeight="false" outlineLevel="0" collapsed="false">
      <c r="A49" s="2" t="s">
        <v>52</v>
      </c>
      <c r="B49" s="3"/>
      <c r="C49" s="4" t="s">
        <v>53</v>
      </c>
      <c r="D49" s="4"/>
      <c r="F49" s="4" t="s">
        <v>54</v>
      </c>
      <c r="G49" s="2"/>
      <c r="I49" s="4" t="s">
        <v>55</v>
      </c>
      <c r="J49" s="2"/>
      <c r="L49" s="11" t="s">
        <v>56</v>
      </c>
      <c r="M49" s="2"/>
      <c r="O49" s="4" t="s">
        <v>57</v>
      </c>
      <c r="P49" s="2"/>
      <c r="R49" s="4" t="s">
        <v>58</v>
      </c>
      <c r="S49" s="2"/>
      <c r="T49" s="4"/>
      <c r="U49" s="2"/>
      <c r="V49" s="4"/>
      <c r="W49" s="2"/>
      <c r="X49" s="4"/>
      <c r="Y49" s="2"/>
      <c r="Z49" s="4"/>
    </row>
    <row r="50" customFormat="false" ht="15" hidden="false" customHeight="false" outlineLevel="0" collapsed="false">
      <c r="A50" s="5" t="s">
        <v>12</v>
      </c>
      <c r="B50" s="6" t="s">
        <v>13</v>
      </c>
      <c r="C50" s="5" t="s">
        <v>14</v>
      </c>
      <c r="D50" s="5" t="s">
        <v>15</v>
      </c>
      <c r="E50" s="1" t="s">
        <v>16</v>
      </c>
      <c r="F50" s="5" t="s">
        <v>14</v>
      </c>
      <c r="G50" s="5" t="s">
        <v>15</v>
      </c>
      <c r="H50" s="1" t="s">
        <v>16</v>
      </c>
      <c r="I50" s="5" t="s">
        <v>14</v>
      </c>
      <c r="J50" s="5" t="s">
        <v>15</v>
      </c>
      <c r="K50" s="1" t="s">
        <v>16</v>
      </c>
      <c r="L50" s="5" t="s">
        <v>14</v>
      </c>
      <c r="M50" s="5" t="s">
        <v>15</v>
      </c>
      <c r="N50" s="1" t="s">
        <v>16</v>
      </c>
      <c r="O50" s="5" t="s">
        <v>14</v>
      </c>
      <c r="P50" s="5" t="s">
        <v>15</v>
      </c>
      <c r="Q50" s="1" t="s">
        <v>16</v>
      </c>
      <c r="R50" s="5" t="s">
        <v>14</v>
      </c>
      <c r="S50" s="5" t="s">
        <v>15</v>
      </c>
      <c r="T50" s="5" t="s">
        <v>16</v>
      </c>
      <c r="U50" s="5" t="s">
        <v>17</v>
      </c>
      <c r="V50" s="5" t="s">
        <v>18</v>
      </c>
      <c r="W50" s="1" t="s">
        <v>19</v>
      </c>
      <c r="X50" s="1" t="s">
        <v>20</v>
      </c>
      <c r="Y50" s="1" t="s">
        <v>21</v>
      </c>
      <c r="Z50" s="1" t="s">
        <v>22</v>
      </c>
      <c r="AA50" s="1" t="s">
        <v>23</v>
      </c>
      <c r="AB50" s="1" t="s">
        <v>24</v>
      </c>
    </row>
    <row r="51" customFormat="false" ht="15" hidden="false" customHeight="false" outlineLevel="0" collapsed="false">
      <c r="A51" s="5"/>
      <c r="B51" s="6"/>
      <c r="C51" s="7"/>
      <c r="D51" s="7"/>
      <c r="F51" s="7"/>
      <c r="G51" s="7"/>
      <c r="I51" s="7"/>
      <c r="J51" s="7"/>
      <c r="L51" s="7"/>
      <c r="M51" s="7"/>
      <c r="O51" s="7"/>
      <c r="P51" s="7"/>
      <c r="R51" s="7"/>
      <c r="S51" s="7"/>
      <c r="T51" s="7"/>
      <c r="U51" s="7"/>
      <c r="V51" s="7"/>
    </row>
    <row r="52" customFormat="false" ht="13.8" hidden="false" customHeight="false" outlineLevel="0" collapsed="false">
      <c r="A52" s="5" t="s">
        <v>25</v>
      </c>
      <c r="B52" s="8" t="n">
        <v>5</v>
      </c>
      <c r="C52" s="0" t="n">
        <v>331.3</v>
      </c>
      <c r="D52" s="0" t="n">
        <v>63</v>
      </c>
      <c r="E52" s="7"/>
      <c r="F52" s="0" t="n">
        <v>365.5</v>
      </c>
      <c r="G52" s="0" t="n">
        <v>126</v>
      </c>
      <c r="H52" s="7"/>
      <c r="I52" s="0" t="n">
        <v>546.9</v>
      </c>
      <c r="J52" s="0" t="n">
        <v>153</v>
      </c>
      <c r="K52" s="7"/>
      <c r="L52" s="0" t="n">
        <v>500.3</v>
      </c>
      <c r="M52" s="0" t="n">
        <v>233</v>
      </c>
      <c r="N52" s="7"/>
      <c r="O52" s="0" t="n">
        <v>381.6</v>
      </c>
      <c r="P52" s="0" t="n">
        <v>105</v>
      </c>
      <c r="Q52" s="7"/>
      <c r="R52" s="0" t="n">
        <v>343.8</v>
      </c>
      <c r="S52" s="0" t="n">
        <v>71</v>
      </c>
      <c r="T52" s="7"/>
      <c r="U52" s="10" t="n">
        <f aca="false">AVERAGE(C52,F52,I52,L52,O52,R52)</f>
        <v>411.566666666667</v>
      </c>
      <c r="V52" s="12" t="n">
        <f aca="false">AVERAGE(D52,G52,J52,M52,P52,S52)</f>
        <v>125.166666666667</v>
      </c>
      <c r="W52" s="1" t="n">
        <f aca="false">_xlfn.STDEV.S(U52:U55)</f>
        <v>13.8633835255964</v>
      </c>
      <c r="X52" s="1" t="n">
        <f aca="false">_xlfn.STDEV.S(V52:V55)</f>
        <v>5.79431394334775</v>
      </c>
      <c r="Y52" s="1" t="n">
        <f aca="false">_xlfn.STDEV.S(C52,F52,I52,L52,O52,R52)</f>
        <v>89.7150080347021</v>
      </c>
      <c r="Z52" s="1" t="n">
        <f aca="false">_xlfn.STDEV.S(D52,G52,J52,M52,P52,S52)</f>
        <v>62.6240103048876</v>
      </c>
      <c r="AA52" s="1" t="n">
        <f aca="false">(W52/AVERAGE(U52:U55))</f>
        <v>0.0342527774807039</v>
      </c>
      <c r="AB52" s="1" t="n">
        <f aca="false">(X52/AVERAGE(V52:V55))</f>
        <v>0.047755334697921</v>
      </c>
    </row>
    <row r="53" customFormat="false" ht="13.8" hidden="false" customHeight="false" outlineLevel="0" collapsed="false">
      <c r="A53" s="5" t="s">
        <v>25</v>
      </c>
      <c r="B53" s="8" t="n">
        <v>10</v>
      </c>
      <c r="C53" s="0" t="n">
        <v>331.5</v>
      </c>
      <c r="D53" s="0" t="n">
        <v>59</v>
      </c>
      <c r="E53" s="7"/>
      <c r="F53" s="0" t="n">
        <v>365.8</v>
      </c>
      <c r="G53" s="0" t="n">
        <v>130</v>
      </c>
      <c r="H53" s="7"/>
      <c r="I53" s="0" t="n">
        <v>546.2</v>
      </c>
      <c r="J53" s="0" t="n">
        <v>170</v>
      </c>
      <c r="K53" s="7"/>
      <c r="L53" s="0" t="n">
        <v>498.8</v>
      </c>
      <c r="M53" s="0" t="n">
        <v>219</v>
      </c>
      <c r="N53" s="7"/>
      <c r="O53" s="0" t="n">
        <v>381.8</v>
      </c>
      <c r="P53" s="0" t="n">
        <v>102</v>
      </c>
      <c r="Q53" s="7"/>
      <c r="R53" s="0" t="n">
        <v>343.5</v>
      </c>
      <c r="S53" s="0" t="n">
        <v>76</v>
      </c>
      <c r="T53" s="7"/>
      <c r="U53" s="10" t="n">
        <f aca="false">AVERAGE(C53,F53,I53,L53,O53,R53)</f>
        <v>411.266666666667</v>
      </c>
      <c r="V53" s="12" t="n">
        <f aca="false">AVERAGE(D53,G53,J53,M53,P53,S53)</f>
        <v>126</v>
      </c>
      <c r="Y53" s="1" t="n">
        <f aca="false">_xlfn.STDEV.S(C53,F53,I53,L53,O53,R53)</f>
        <v>89.1735760562885</v>
      </c>
      <c r="Z53" s="1" t="n">
        <f aca="false">_xlfn.STDEV.S(D53,G53,J53,M53,P53,S53)</f>
        <v>60.2760317207429</v>
      </c>
    </row>
    <row r="54" customFormat="false" ht="13.8" hidden="false" customHeight="false" outlineLevel="0" collapsed="false">
      <c r="A54" s="5" t="s">
        <v>25</v>
      </c>
      <c r="B54" s="8" t="n">
        <v>20</v>
      </c>
      <c r="C54" s="0" t="n">
        <v>331.8</v>
      </c>
      <c r="D54" s="0" t="n">
        <v>57</v>
      </c>
      <c r="E54" s="7"/>
      <c r="F54" s="0" t="n">
        <v>366.1</v>
      </c>
      <c r="G54" s="0" t="n">
        <v>112</v>
      </c>
      <c r="H54" s="7"/>
      <c r="I54" s="0" t="n">
        <v>545.7</v>
      </c>
      <c r="J54" s="0" t="n">
        <v>163</v>
      </c>
      <c r="K54" s="7"/>
      <c r="L54" s="0" t="n">
        <v>500.9</v>
      </c>
      <c r="M54" s="0" t="n">
        <v>216</v>
      </c>
      <c r="N54" s="7"/>
      <c r="O54" s="0" t="n">
        <v>383.9</v>
      </c>
      <c r="P54" s="0" t="n">
        <v>97</v>
      </c>
      <c r="Q54" s="7"/>
      <c r="R54" s="0" t="n">
        <v>344.6</v>
      </c>
      <c r="S54" s="0" t="n">
        <v>80</v>
      </c>
      <c r="T54" s="7"/>
      <c r="U54" s="10" t="n">
        <f aca="false">AVERAGE(C54,F54,I54,L54,O54,R54)</f>
        <v>412.166666666667</v>
      </c>
      <c r="V54" s="12" t="n">
        <f aca="false">AVERAGE(D54,G54,J54,M54,P54,S54)</f>
        <v>120.833333333333</v>
      </c>
      <c r="Y54" s="1" t="n">
        <f aca="false">_xlfn.STDEV.S(C54,F54,I54,L54,O54,R54)</f>
        <v>89.0504950388636</v>
      </c>
      <c r="Z54" s="1" t="n">
        <f aca="false">_xlfn.STDEV.S(D54,G54,J54,M54,P54,S54)</f>
        <v>58.6904307929893</v>
      </c>
    </row>
    <row r="55" customFormat="false" ht="13.8" hidden="false" customHeight="false" outlineLevel="0" collapsed="false">
      <c r="A55" s="5" t="s">
        <v>25</v>
      </c>
      <c r="B55" s="8" t="n">
        <v>40</v>
      </c>
      <c r="C55" s="0" t="n">
        <v>332.7</v>
      </c>
      <c r="D55" s="0" t="n">
        <v>60</v>
      </c>
      <c r="E55" s="7"/>
      <c r="F55" s="0" t="n">
        <v>353.3</v>
      </c>
      <c r="G55" s="0" t="n">
        <v>130</v>
      </c>
      <c r="H55" s="7"/>
      <c r="I55" s="0" t="n">
        <v>485.9</v>
      </c>
      <c r="J55" s="0" t="n">
        <v>133</v>
      </c>
      <c r="K55" s="7"/>
      <c r="L55" s="0" t="n">
        <v>475</v>
      </c>
      <c r="M55" s="0" t="n">
        <v>197</v>
      </c>
      <c r="N55" s="7"/>
      <c r="O55" s="0" t="n">
        <v>345.5</v>
      </c>
      <c r="P55" s="0" t="n">
        <v>78</v>
      </c>
      <c r="Q55" s="7"/>
      <c r="R55" s="0" t="n">
        <v>311.3</v>
      </c>
      <c r="S55" s="0" t="n">
        <v>82</v>
      </c>
      <c r="T55" s="7"/>
      <c r="U55" s="1" t="n">
        <f aca="false">AVERAGE(C55,F55,I55,L55,O55,R55)</f>
        <v>383.95</v>
      </c>
      <c r="V55" s="9" t="n">
        <f aca="false">AVERAGE(D55,G55,J55,M55,P55,S55)</f>
        <v>113.333333333333</v>
      </c>
      <c r="Y55" s="1" t="n">
        <f aca="false">_xlfn.STDEV.S(C55,F55,I55,L55,O55,R55)</f>
        <v>76.1660226085096</v>
      </c>
      <c r="Z55" s="1" t="n">
        <f aca="false">_xlfn.STDEV.S(D55,G55,J55,M55,P55,S55)</f>
        <v>50.4763971244647</v>
      </c>
    </row>
    <row r="56" customFormat="false" ht="13.8" hidden="false" customHeight="false" outlineLevel="0" collapsed="false">
      <c r="A56" s="5"/>
      <c r="B56" s="8"/>
      <c r="C56" s="0"/>
      <c r="D56" s="0"/>
      <c r="E56" s="7"/>
      <c r="F56" s="0"/>
      <c r="G56" s="0"/>
      <c r="H56" s="7"/>
      <c r="I56" s="0"/>
      <c r="J56" s="0"/>
      <c r="K56" s="7"/>
      <c r="L56" s="0"/>
      <c r="M56" s="0"/>
      <c r="N56" s="7"/>
      <c r="O56" s="0"/>
      <c r="P56" s="0"/>
      <c r="Q56" s="7"/>
      <c r="R56" s="0"/>
      <c r="S56" s="0"/>
      <c r="T56" s="7"/>
      <c r="U56" s="10"/>
      <c r="V56" s="12"/>
    </row>
    <row r="57" customFormat="false" ht="13.8" hidden="false" customHeight="false" outlineLevel="0" collapsed="false">
      <c r="A57" s="5" t="s">
        <v>26</v>
      </c>
      <c r="B57" s="8" t="n">
        <v>4</v>
      </c>
      <c r="C57" s="0" t="n">
        <v>267.9</v>
      </c>
      <c r="D57" s="0" t="n">
        <v>55</v>
      </c>
      <c r="E57" s="7"/>
      <c r="F57" s="0" t="n">
        <v>262.7</v>
      </c>
      <c r="G57" s="0" t="n">
        <v>109</v>
      </c>
      <c r="H57" s="7"/>
      <c r="I57" s="0" t="n">
        <v>408.7</v>
      </c>
      <c r="J57" s="0" t="n">
        <v>145</v>
      </c>
      <c r="K57" s="7"/>
      <c r="L57" s="0" t="n">
        <v>371.9</v>
      </c>
      <c r="M57" s="0" t="n">
        <v>166</v>
      </c>
      <c r="N57" s="7"/>
      <c r="O57" s="0" t="n">
        <v>290</v>
      </c>
      <c r="P57" s="0" t="n">
        <v>80</v>
      </c>
      <c r="Q57" s="7"/>
      <c r="R57" s="0" t="n">
        <v>260.6</v>
      </c>
      <c r="S57" s="0" t="n">
        <v>73</v>
      </c>
      <c r="T57" s="7"/>
      <c r="U57" s="1" t="n">
        <f aca="false">AVERAGE(C57,F57,I57,L57,O57,R57)</f>
        <v>310.3</v>
      </c>
      <c r="V57" s="9" t="n">
        <f aca="false">AVERAGE(D57,G57,J57,M57,P57,S57)</f>
        <v>104.666666666667</v>
      </c>
      <c r="W57" s="1" t="n">
        <f aca="false">_xlfn.STDEV.S(U57:U60)</f>
        <v>33.4492799429779</v>
      </c>
      <c r="X57" s="1" t="n">
        <f aca="false">_xlfn.STDEV.S(V57:V60)</f>
        <v>16.6284979611643</v>
      </c>
      <c r="Y57" s="1" t="n">
        <f aca="false">_xlfn.STDEV.S(C57,F57,I57,L57,O57,R57)</f>
        <v>63.910593801028</v>
      </c>
      <c r="Z57" s="1" t="n">
        <f aca="false">_xlfn.STDEV.S(D57,G57,J57,M57,P57,S57)</f>
        <v>43.5553287975957</v>
      </c>
      <c r="AA57" s="1" t="n">
        <f aca="false">(W57/AVERAGE(U57:U60))</f>
        <v>0.0939113880691448</v>
      </c>
      <c r="AB57" s="1" t="n">
        <f aca="false">(X57/AVERAGE(V57:V60))</f>
        <v>0.130718621378298</v>
      </c>
    </row>
    <row r="58" customFormat="false" ht="13.8" hidden="false" customHeight="false" outlineLevel="0" collapsed="false">
      <c r="A58" s="5" t="s">
        <v>26</v>
      </c>
      <c r="B58" s="8" t="n">
        <v>8</v>
      </c>
      <c r="C58" s="0" t="n">
        <v>298.6</v>
      </c>
      <c r="D58" s="0" t="n">
        <v>60</v>
      </c>
      <c r="E58" s="7"/>
      <c r="F58" s="0" t="n">
        <v>320.2</v>
      </c>
      <c r="G58" s="0" t="n">
        <v>135</v>
      </c>
      <c r="H58" s="7"/>
      <c r="I58" s="0" t="n">
        <v>464.7</v>
      </c>
      <c r="J58" s="0" t="n">
        <v>179</v>
      </c>
      <c r="K58" s="7"/>
      <c r="L58" s="0" t="n">
        <v>423.1</v>
      </c>
      <c r="M58" s="0" t="n">
        <v>204</v>
      </c>
      <c r="N58" s="7"/>
      <c r="O58" s="0" t="n">
        <v>331.7</v>
      </c>
      <c r="P58" s="0" t="n">
        <v>89</v>
      </c>
      <c r="Q58" s="7"/>
      <c r="R58" s="0" t="n">
        <v>283.2</v>
      </c>
      <c r="S58" s="0" t="n">
        <v>81</v>
      </c>
      <c r="T58" s="7"/>
      <c r="U58" s="10" t="n">
        <f aca="false">AVERAGE(C58,F58,I58,L58,O58,R58)</f>
        <v>353.583333333333</v>
      </c>
      <c r="V58" s="12" t="n">
        <f aca="false">AVERAGE(D58,G58,J58,M58,P58,S58)</f>
        <v>124.666666666667</v>
      </c>
      <c r="Y58" s="1" t="n">
        <f aca="false">_xlfn.STDEV.S(C58,F58,I58,L58,O58,R58)</f>
        <v>73.1434048063574</v>
      </c>
      <c r="Z58" s="1" t="n">
        <f aca="false">_xlfn.STDEV.S(D58,G58,J58,M58,P58,S58)</f>
        <v>57.8157994553968</v>
      </c>
    </row>
    <row r="59" customFormat="false" ht="13.8" hidden="false" customHeight="false" outlineLevel="0" collapsed="false">
      <c r="A59" s="5" t="s">
        <v>26</v>
      </c>
      <c r="B59" s="8" t="n">
        <v>12</v>
      </c>
      <c r="C59" s="0" t="n">
        <v>306.7</v>
      </c>
      <c r="D59" s="0" t="n">
        <v>70</v>
      </c>
      <c r="E59" s="7"/>
      <c r="F59" s="0" t="n">
        <v>359.1</v>
      </c>
      <c r="G59" s="0" t="n">
        <v>149</v>
      </c>
      <c r="H59" s="7"/>
      <c r="I59" s="0" t="n">
        <v>504.4</v>
      </c>
      <c r="J59" s="0" t="n">
        <v>189</v>
      </c>
      <c r="K59" s="7"/>
      <c r="L59" s="0" t="n">
        <v>452.7</v>
      </c>
      <c r="M59" s="0" t="n">
        <v>238</v>
      </c>
      <c r="N59" s="7"/>
      <c r="O59" s="0" t="n">
        <v>361.8</v>
      </c>
      <c r="P59" s="0" t="n">
        <v>115</v>
      </c>
      <c r="Q59" s="7"/>
      <c r="R59" s="0" t="n">
        <v>262.3</v>
      </c>
      <c r="S59" s="0" t="n">
        <v>75</v>
      </c>
      <c r="T59" s="7"/>
      <c r="U59" s="1" t="n">
        <f aca="false">AVERAGE(C59,F59,I59,L59,O59,R59)</f>
        <v>374.5</v>
      </c>
      <c r="V59" s="12" t="n">
        <f aca="false">AVERAGE(D59,G59,J59,M59,P59,S59)</f>
        <v>139.333333333333</v>
      </c>
      <c r="Y59" s="1" t="n">
        <f aca="false">_xlfn.STDEV.S(C59,F59,I59,L59,O59,R59)</f>
        <v>90.0814964351725</v>
      </c>
      <c r="Z59" s="1" t="n">
        <f aca="false">_xlfn.STDEV.S(D59,G59,J59,M59,P59,S59)</f>
        <v>66.0807586719967</v>
      </c>
    </row>
    <row r="60" customFormat="false" ht="13.8" hidden="false" customHeight="false" outlineLevel="0" collapsed="false">
      <c r="A60" s="5" t="s">
        <v>26</v>
      </c>
      <c r="B60" s="8" t="n">
        <v>16</v>
      </c>
      <c r="C60" s="0" t="n">
        <v>291.3</v>
      </c>
      <c r="D60" s="0" t="n">
        <v>64</v>
      </c>
      <c r="E60" s="7"/>
      <c r="F60" s="0" t="n">
        <v>385.7</v>
      </c>
      <c r="G60" s="0" t="n">
        <v>168</v>
      </c>
      <c r="H60" s="7"/>
      <c r="I60" s="0" t="n">
        <v>532.3</v>
      </c>
      <c r="J60" s="0" t="n">
        <v>200</v>
      </c>
      <c r="K60" s="7"/>
      <c r="L60" s="0" t="n">
        <v>473.7</v>
      </c>
      <c r="M60" s="0" t="n">
        <v>241</v>
      </c>
      <c r="N60" s="7"/>
      <c r="O60" s="0" t="n">
        <v>384.6</v>
      </c>
      <c r="P60" s="0" t="n">
        <v>113</v>
      </c>
      <c r="Q60" s="7"/>
      <c r="R60" s="0" t="n">
        <v>250.4</v>
      </c>
      <c r="S60" s="0" t="n">
        <v>55</v>
      </c>
      <c r="T60" s="7"/>
      <c r="U60" s="1" t="n">
        <f aca="false">AVERAGE(C60,F60,I60,L60,O60,R60)</f>
        <v>386.333333333333</v>
      </c>
      <c r="V60" s="9" t="n">
        <f aca="false">AVERAGE(D60,G60,J60,M60,P60,S60)</f>
        <v>140.166666666667</v>
      </c>
      <c r="Y60" s="1" t="n">
        <f aca="false">_xlfn.STDEV.S(C60,F60,I60,L60,O60,R60)</f>
        <v>106.256118255217</v>
      </c>
      <c r="Z60" s="1" t="n">
        <f aca="false">_xlfn.STDEV.S(D60,G60,J60,M60,P60,S60)</f>
        <v>75.2526854448841</v>
      </c>
    </row>
    <row r="61" customFormat="false" ht="13.8" hidden="false" customHeight="false" outlineLevel="0" collapsed="false">
      <c r="A61" s="5"/>
      <c r="B61" s="8"/>
      <c r="C61" s="0"/>
      <c r="D61" s="0"/>
      <c r="E61" s="7"/>
      <c r="F61" s="0"/>
      <c r="G61" s="0"/>
      <c r="H61" s="7"/>
      <c r="I61" s="0"/>
      <c r="J61" s="0"/>
      <c r="K61" s="7"/>
      <c r="L61" s="0"/>
      <c r="M61" s="0"/>
      <c r="N61" s="7"/>
      <c r="O61" s="0"/>
      <c r="P61" s="0"/>
      <c r="Q61" s="7"/>
      <c r="R61" s="0"/>
      <c r="S61" s="0"/>
      <c r="T61" s="7"/>
      <c r="U61" s="10"/>
      <c r="V61" s="12"/>
    </row>
    <row r="62" customFormat="false" ht="13.8" hidden="false" customHeight="false" outlineLevel="0" collapsed="false">
      <c r="A62" s="5" t="s">
        <v>27</v>
      </c>
      <c r="B62" s="8" t="n">
        <v>1.1</v>
      </c>
      <c r="C62" s="0" t="n">
        <v>311.4</v>
      </c>
      <c r="D62" s="0" t="n">
        <v>54</v>
      </c>
      <c r="E62" s="7"/>
      <c r="F62" s="0" t="n">
        <v>320.2</v>
      </c>
      <c r="G62" s="0" t="n">
        <v>135</v>
      </c>
      <c r="H62" s="7"/>
      <c r="I62" s="0" t="n">
        <v>464.7</v>
      </c>
      <c r="J62" s="0" t="n">
        <v>179</v>
      </c>
      <c r="K62" s="7"/>
      <c r="L62" s="0" t="n">
        <v>423.1</v>
      </c>
      <c r="M62" s="0" t="n">
        <v>204</v>
      </c>
      <c r="N62" s="7"/>
      <c r="O62" s="0" t="n">
        <v>331.7</v>
      </c>
      <c r="P62" s="0" t="n">
        <v>89</v>
      </c>
      <c r="Q62" s="7"/>
      <c r="R62" s="0" t="n">
        <v>310.2</v>
      </c>
      <c r="S62" s="0" t="n">
        <v>64</v>
      </c>
      <c r="T62" s="7"/>
      <c r="U62" s="1" t="n">
        <f aca="false">AVERAGE(C62,F62,I62,L62,O62,R62)</f>
        <v>360.216666666667</v>
      </c>
      <c r="V62" s="9" t="n">
        <f aca="false">AVERAGE(D62,G62,J62,M62,P62,S62)</f>
        <v>120.833333333333</v>
      </c>
      <c r="W62" s="1" t="n">
        <f aca="false">_xlfn.STDEV.S(U62:U65)</f>
        <v>16.9307980112072</v>
      </c>
      <c r="X62" s="1" t="n">
        <f aca="false">_xlfn.STDEV.S(V62:V65)</f>
        <v>12.1277917748176</v>
      </c>
      <c r="Y62" s="1" t="n">
        <f aca="false">_xlfn.STDEV.S(C62,F62,I62,L62,O62,R62)</f>
        <v>66.5888103713129</v>
      </c>
      <c r="Z62" s="1" t="n">
        <f aca="false">_xlfn.STDEV.S(D62,G62,J62,M62,P62,S62)</f>
        <v>61.985213290483</v>
      </c>
      <c r="AA62" s="1" t="n">
        <f aca="false">(W62/AVERAGE(U62:U65))</f>
        <v>0.0489641934602976</v>
      </c>
      <c r="AB62" s="1" t="n">
        <f aca="false">(X62/AVERAGE(V62:V65))</f>
        <v>0.112035027942888</v>
      </c>
    </row>
    <row r="63" customFormat="false" ht="13.8" hidden="false" customHeight="false" outlineLevel="0" collapsed="false">
      <c r="A63" s="5" t="s">
        <v>27</v>
      </c>
      <c r="B63" s="8" t="n">
        <v>1.2</v>
      </c>
      <c r="C63" s="0" t="n">
        <v>298.6</v>
      </c>
      <c r="D63" s="0" t="n">
        <v>60</v>
      </c>
      <c r="E63" s="7"/>
      <c r="F63" s="0" t="n">
        <v>314.4</v>
      </c>
      <c r="G63" s="0" t="n">
        <v>127</v>
      </c>
      <c r="H63" s="7"/>
      <c r="I63" s="0" t="n">
        <v>482</v>
      </c>
      <c r="J63" s="0" t="n">
        <v>141</v>
      </c>
      <c r="K63" s="7"/>
      <c r="L63" s="0" t="n">
        <v>423.2</v>
      </c>
      <c r="M63" s="0" t="n">
        <v>203</v>
      </c>
      <c r="N63" s="7"/>
      <c r="O63" s="0" t="n">
        <v>333.9</v>
      </c>
      <c r="P63" s="0" t="n">
        <v>86</v>
      </c>
      <c r="Q63" s="7"/>
      <c r="R63" s="0" t="n">
        <v>283.2</v>
      </c>
      <c r="S63" s="0" t="n">
        <v>81</v>
      </c>
      <c r="T63" s="7"/>
      <c r="U63" s="10" t="n">
        <f aca="false">AVERAGE(C63,F63,I63,L63,O63,R63)</f>
        <v>355.883333333333</v>
      </c>
      <c r="V63" s="12" t="n">
        <f aca="false">AVERAGE(D63,G63,J63,M63,P63,S63)</f>
        <v>116.333333333333</v>
      </c>
      <c r="Y63" s="1" t="n">
        <f aca="false">_xlfn.STDEV.S(C63,F63,I63,L63,O63,R63)</f>
        <v>79.0004156107211</v>
      </c>
      <c r="Z63" s="1" t="n">
        <f aca="false">_xlfn.STDEV.S(D63,G63,J63,M63,P63,S63)</f>
        <v>52.1063016022694</v>
      </c>
    </row>
    <row r="64" customFormat="false" ht="13.8" hidden="false" customHeight="false" outlineLevel="0" collapsed="false">
      <c r="A64" s="5" t="s">
        <v>27</v>
      </c>
      <c r="B64" s="8" t="n">
        <v>1.3</v>
      </c>
      <c r="C64" s="0" t="n">
        <v>289</v>
      </c>
      <c r="D64" s="0" t="n">
        <v>49</v>
      </c>
      <c r="E64" s="7"/>
      <c r="F64" s="0" t="n">
        <v>306.4</v>
      </c>
      <c r="G64" s="0" t="n">
        <v>101</v>
      </c>
      <c r="H64" s="7"/>
      <c r="I64" s="0" t="n">
        <v>473.2</v>
      </c>
      <c r="J64" s="0" t="n">
        <v>137</v>
      </c>
      <c r="K64" s="7"/>
      <c r="L64" s="0" t="n">
        <v>414.3</v>
      </c>
      <c r="M64" s="0" t="n">
        <v>173</v>
      </c>
      <c r="N64" s="7"/>
      <c r="O64" s="0" t="n">
        <v>330.7</v>
      </c>
      <c r="P64" s="0" t="n">
        <v>83</v>
      </c>
      <c r="Q64" s="7"/>
      <c r="R64" s="0" t="n">
        <v>254.3</v>
      </c>
      <c r="S64" s="0" t="n">
        <v>53</v>
      </c>
      <c r="T64" s="7"/>
      <c r="U64" s="1" t="n">
        <f aca="false">AVERAGE(C64,F64,I64,L64,O64,R64)</f>
        <v>344.65</v>
      </c>
      <c r="V64" s="9" t="n">
        <f aca="false">AVERAGE(D64,G64,J64,M64,P64,S64)</f>
        <v>99.3333333333333</v>
      </c>
      <c r="Y64" s="1" t="n">
        <f aca="false">_xlfn.STDEV.S(C64,F64,I64,L64,O64,R64)</f>
        <v>82.8177939817283</v>
      </c>
      <c r="Z64" s="1" t="n">
        <f aca="false">_xlfn.STDEV.S(D64,G64,J64,M64,P64,S64)</f>
        <v>48.570224074701</v>
      </c>
    </row>
    <row r="65" customFormat="false" ht="13.8" hidden="false" customHeight="false" outlineLevel="0" collapsed="false">
      <c r="A65" s="5" t="s">
        <v>27</v>
      </c>
      <c r="B65" s="8" t="n">
        <v>1.4</v>
      </c>
      <c r="C65" s="0" t="n">
        <v>269.3</v>
      </c>
      <c r="D65" s="0" t="n">
        <v>49</v>
      </c>
      <c r="E65" s="7"/>
      <c r="F65" s="0" t="n">
        <v>282.6</v>
      </c>
      <c r="G65" s="0" t="n">
        <v>82</v>
      </c>
      <c r="H65" s="7"/>
      <c r="I65" s="0" t="n">
        <v>442.9</v>
      </c>
      <c r="J65" s="0" t="n">
        <v>124</v>
      </c>
      <c r="K65" s="7"/>
      <c r="L65" s="0" t="n">
        <v>388.6</v>
      </c>
      <c r="M65" s="0" t="n">
        <v>178</v>
      </c>
      <c r="N65" s="7"/>
      <c r="O65" s="0" t="n">
        <v>309</v>
      </c>
      <c r="P65" s="0" t="n">
        <v>80</v>
      </c>
      <c r="Q65" s="7"/>
      <c r="R65" s="0" t="n">
        <v>241.8</v>
      </c>
      <c r="S65" s="0" t="n">
        <v>66</v>
      </c>
      <c r="T65" s="7"/>
      <c r="U65" s="1" t="n">
        <f aca="false">AVERAGE(C65,F65,I65,L65,O65,R65)</f>
        <v>322.366666666667</v>
      </c>
      <c r="V65" s="9" t="n">
        <f aca="false">AVERAGE(D65,G65,J65,M65,P65,S65)</f>
        <v>96.5</v>
      </c>
      <c r="Y65" s="1" t="n">
        <f aca="false">_xlfn.STDEV.S(C65,F65,I65,L65,O65,R65)</f>
        <v>77.4367526867357</v>
      </c>
      <c r="Z65" s="1" t="n">
        <f aca="false">_xlfn.STDEV.S(D65,G65,J65,M65,P65,S65)</f>
        <v>47.047847984791</v>
      </c>
    </row>
    <row r="66" customFormat="false" ht="13.8" hidden="false" customHeight="false" outlineLevel="0" collapsed="false">
      <c r="A66" s="5"/>
      <c r="B66" s="8"/>
      <c r="C66" s="0"/>
      <c r="D66" s="0"/>
      <c r="E66" s="7"/>
      <c r="F66" s="0"/>
      <c r="G66" s="0"/>
      <c r="H66" s="7"/>
      <c r="I66" s="0"/>
      <c r="J66" s="0"/>
      <c r="K66" s="7"/>
      <c r="L66" s="0"/>
      <c r="M66" s="0"/>
      <c r="N66" s="7"/>
      <c r="O66" s="0"/>
      <c r="P66" s="0"/>
      <c r="Q66" s="7"/>
      <c r="R66" s="0"/>
      <c r="S66" s="0"/>
      <c r="T66" s="7"/>
      <c r="U66" s="10"/>
      <c r="V66" s="12"/>
    </row>
    <row r="67" customFormat="false" ht="13.8" hidden="false" customHeight="false" outlineLevel="0" collapsed="false">
      <c r="A67" s="5" t="s">
        <v>28</v>
      </c>
      <c r="B67" s="8" t="n">
        <v>6</v>
      </c>
      <c r="C67" s="0" t="n">
        <v>87.9</v>
      </c>
      <c r="D67" s="0" t="n">
        <v>8</v>
      </c>
      <c r="E67" s="7"/>
      <c r="F67" s="0" t="n">
        <v>90.7</v>
      </c>
      <c r="G67" s="0" t="n">
        <v>12</v>
      </c>
      <c r="H67" s="7"/>
      <c r="I67" s="0" t="n">
        <v>173.8</v>
      </c>
      <c r="J67" s="0" t="n">
        <v>40</v>
      </c>
      <c r="K67" s="7"/>
      <c r="L67" s="0" t="n">
        <v>124.6</v>
      </c>
      <c r="M67" s="0" t="n">
        <v>26</v>
      </c>
      <c r="N67" s="7"/>
      <c r="O67" s="0" t="n">
        <v>109.5</v>
      </c>
      <c r="P67" s="0" t="n">
        <v>8</v>
      </c>
      <c r="Q67" s="7"/>
      <c r="R67" s="0" t="n">
        <v>87.9</v>
      </c>
      <c r="S67" s="0" t="n">
        <v>9</v>
      </c>
      <c r="T67" s="7"/>
      <c r="U67" s="1" t="n">
        <f aca="false">AVERAGE(C67,F67,I67,L67,O67,R67)</f>
        <v>112.4</v>
      </c>
      <c r="V67" s="12" t="n">
        <f aca="false">AVERAGE(D67,G67,J67,M67,P67,S67)</f>
        <v>17.1666666666667</v>
      </c>
      <c r="W67" s="1" t="n">
        <f aca="false">_xlfn.STDEV.S(U67:U70)</f>
        <v>136.245667532206</v>
      </c>
      <c r="X67" s="1" t="n">
        <f aca="false">_xlfn.STDEV.S(V67:V70)</f>
        <v>42.7629934769669</v>
      </c>
      <c r="Y67" s="1" t="n">
        <f aca="false">_xlfn.STDEV.S(C67,F67,I67,L67,O67,R67)</f>
        <v>33.4622174997414</v>
      </c>
      <c r="Z67" s="1" t="n">
        <f aca="false">_xlfn.STDEV.S(D67,G67,J67,M67,P67,S67)</f>
        <v>13.1212296171764</v>
      </c>
      <c r="AA67" s="1" t="n">
        <f aca="false">(W67/AVERAGE(U67:U70))</f>
        <v>0.493889773101475</v>
      </c>
      <c r="AB67" s="1" t="n">
        <f aca="false">(X67/AVERAGE(V67:V70))</f>
        <v>0.564217615968777</v>
      </c>
    </row>
    <row r="68" customFormat="false" ht="13.8" hidden="false" customHeight="false" outlineLevel="0" collapsed="false">
      <c r="A68" s="5" t="s">
        <v>28</v>
      </c>
      <c r="B68" s="8" t="n">
        <v>12</v>
      </c>
      <c r="C68" s="0" t="n">
        <v>185.2</v>
      </c>
      <c r="D68" s="0" t="n">
        <v>39</v>
      </c>
      <c r="E68" s="7"/>
      <c r="F68" s="0" t="n">
        <v>181.6</v>
      </c>
      <c r="G68" s="0" t="n">
        <v>87</v>
      </c>
      <c r="H68" s="7"/>
      <c r="I68" s="0" t="n">
        <v>312.8</v>
      </c>
      <c r="J68" s="0" t="n">
        <v>103</v>
      </c>
      <c r="K68" s="7"/>
      <c r="L68" s="0" t="n">
        <v>251.1</v>
      </c>
      <c r="M68" s="0" t="n">
        <v>106</v>
      </c>
      <c r="N68" s="7"/>
      <c r="O68" s="0" t="n">
        <v>209.7</v>
      </c>
      <c r="P68" s="0" t="n">
        <v>48</v>
      </c>
      <c r="Q68" s="7"/>
      <c r="R68" s="0" t="n">
        <v>179</v>
      </c>
      <c r="S68" s="0" t="n">
        <v>60</v>
      </c>
      <c r="T68" s="7"/>
      <c r="U68" s="1" t="n">
        <f aca="false">AVERAGE(C68,F68,I68,L68,O68,R68)</f>
        <v>219.9</v>
      </c>
      <c r="V68" s="9" t="n">
        <f aca="false">AVERAGE(D68,G68,J68,M68,P68,S68)</f>
        <v>73.8333333333333</v>
      </c>
      <c r="W68" s="9"/>
      <c r="X68" s="9"/>
      <c r="Y68" s="1" t="n">
        <f aca="false">_xlfn.STDEV.S(C68,F68,I68,L68,O68,R68)</f>
        <v>53.0126022753081</v>
      </c>
      <c r="Z68" s="1" t="n">
        <f aca="false">_xlfn.STDEV.S(D68,G68,J68,M68,P68,S68)</f>
        <v>28.7431151176532</v>
      </c>
    </row>
    <row r="69" customFormat="false" ht="13.8" hidden="false" customHeight="false" outlineLevel="0" collapsed="false">
      <c r="A69" s="5" t="s">
        <v>28</v>
      </c>
      <c r="B69" s="8" t="n">
        <v>24</v>
      </c>
      <c r="C69" s="0" t="n">
        <v>298.6</v>
      </c>
      <c r="D69" s="0" t="n">
        <v>60</v>
      </c>
      <c r="E69" s="7"/>
      <c r="F69" s="0" t="n">
        <v>314.4</v>
      </c>
      <c r="G69" s="0" t="n">
        <v>127</v>
      </c>
      <c r="H69" s="7"/>
      <c r="I69" s="0" t="n">
        <v>482</v>
      </c>
      <c r="J69" s="0" t="n">
        <v>141</v>
      </c>
      <c r="K69" s="7"/>
      <c r="L69" s="0" t="n">
        <v>423.2</v>
      </c>
      <c r="M69" s="0" t="n">
        <v>203</v>
      </c>
      <c r="N69" s="7"/>
      <c r="O69" s="0" t="n">
        <v>333.9</v>
      </c>
      <c r="P69" s="0" t="n">
        <v>86</v>
      </c>
      <c r="Q69" s="7"/>
      <c r="R69" s="0" t="n">
        <v>283.2</v>
      </c>
      <c r="S69" s="0" t="n">
        <v>81</v>
      </c>
      <c r="T69" s="7"/>
      <c r="U69" s="1" t="n">
        <f aca="false">AVERAGE(C69,F69,I69,L69,O69,R69)</f>
        <v>355.883333333333</v>
      </c>
      <c r="V69" s="9" t="n">
        <f aca="false">AVERAGE(D69,G69,J69,M69,P69,S69)</f>
        <v>116.333333333333</v>
      </c>
      <c r="W69" s="9"/>
      <c r="X69" s="9"/>
      <c r="Y69" s="1" t="n">
        <f aca="false">_xlfn.STDEV.S(C69,F69,I69,L69,O69,R69)</f>
        <v>79.0004156107211</v>
      </c>
      <c r="Z69" s="1" t="n">
        <f aca="false">_xlfn.STDEV.S(D69,G69,J69,M69,P69,S69)</f>
        <v>52.1063016022694</v>
      </c>
    </row>
    <row r="70" customFormat="false" ht="13.8" hidden="false" customHeight="false" outlineLevel="0" collapsed="false">
      <c r="A70" s="5" t="s">
        <v>28</v>
      </c>
      <c r="B70" s="8" t="n">
        <v>48</v>
      </c>
      <c r="C70" s="0" t="n">
        <v>312.3</v>
      </c>
      <c r="D70" s="0" t="n">
        <v>35</v>
      </c>
      <c r="E70" s="7"/>
      <c r="F70" s="0" t="n">
        <v>396.7</v>
      </c>
      <c r="G70" s="0" t="n">
        <v>82</v>
      </c>
      <c r="H70" s="7"/>
      <c r="I70" s="0" t="n">
        <v>565.5</v>
      </c>
      <c r="J70" s="0" t="n">
        <v>136</v>
      </c>
      <c r="K70" s="7"/>
      <c r="L70" s="0" t="n">
        <v>534</v>
      </c>
      <c r="M70" s="0" t="n">
        <v>193</v>
      </c>
      <c r="N70" s="7"/>
      <c r="O70" s="0" t="n">
        <v>387.8</v>
      </c>
      <c r="P70" s="0" t="n">
        <v>63</v>
      </c>
      <c r="Q70" s="7"/>
      <c r="R70" s="0" t="n">
        <v>295.3</v>
      </c>
      <c r="S70" s="0" t="n">
        <v>66</v>
      </c>
      <c r="T70" s="7"/>
      <c r="U70" s="10" t="n">
        <f aca="false">AVERAGE(C70,F70,I70,L70,O70,R70)</f>
        <v>415.266666666667</v>
      </c>
      <c r="V70" s="9" t="n">
        <f aca="false">AVERAGE(D70,G70,J70,M70,P70,S70)</f>
        <v>95.8333333333333</v>
      </c>
      <c r="W70" s="9"/>
      <c r="X70" s="12"/>
      <c r="Y70" s="1" t="n">
        <f aca="false">_xlfn.STDEV.S(C70,F70,I70,L70,O70,R70)</f>
        <v>112.036541657919</v>
      </c>
      <c r="Z70" s="1" t="n">
        <f aca="false">_xlfn.STDEV.S(D70,G70,J70,M70,P70,S70)</f>
        <v>58.163275927914</v>
      </c>
    </row>
    <row r="73" customFormat="false" ht="15" hidden="false" customHeight="false" outlineLevel="0" collapsed="false">
      <c r="A73" s="2" t="s">
        <v>59</v>
      </c>
      <c r="B73" s="3"/>
      <c r="C73" s="4" t="s">
        <v>60</v>
      </c>
      <c r="D73" s="4"/>
      <c r="F73" s="4" t="s">
        <v>61</v>
      </c>
      <c r="G73" s="2"/>
    </row>
    <row r="74" customFormat="false" ht="15" hidden="false" customHeight="false" outlineLevel="0" collapsed="false">
      <c r="A74" s="5" t="s">
        <v>12</v>
      </c>
      <c r="B74" s="6" t="s">
        <v>13</v>
      </c>
      <c r="C74" s="5" t="s">
        <v>14</v>
      </c>
      <c r="D74" s="5" t="s">
        <v>15</v>
      </c>
      <c r="E74" s="1" t="s">
        <v>16</v>
      </c>
      <c r="F74" s="5" t="s">
        <v>14</v>
      </c>
      <c r="G74" s="5" t="s">
        <v>15</v>
      </c>
      <c r="H74" s="1" t="s">
        <v>16</v>
      </c>
      <c r="I74" s="1" t="s">
        <v>17</v>
      </c>
      <c r="J74" s="1" t="s">
        <v>18</v>
      </c>
      <c r="K74" s="1" t="s">
        <v>19</v>
      </c>
      <c r="L74" s="1" t="s">
        <v>20</v>
      </c>
      <c r="N74" s="1" t="s">
        <v>21</v>
      </c>
      <c r="O74" s="1" t="s">
        <v>22</v>
      </c>
      <c r="P74" s="1" t="s">
        <v>23</v>
      </c>
      <c r="Q74" s="1" t="s">
        <v>24</v>
      </c>
    </row>
    <row r="75" customFormat="false" ht="15" hidden="false" customHeight="false" outlineLevel="0" collapsed="false">
      <c r="A75" s="5"/>
      <c r="B75" s="6"/>
      <c r="C75" s="7"/>
      <c r="D75" s="7"/>
      <c r="F75" s="7"/>
      <c r="G75" s="7"/>
    </row>
    <row r="76" customFormat="false" ht="13.8" hidden="false" customHeight="false" outlineLevel="0" collapsed="false">
      <c r="A76" s="5" t="s">
        <v>25</v>
      </c>
      <c r="B76" s="8" t="n">
        <v>5</v>
      </c>
      <c r="C76" s="0" t="n">
        <v>823.1</v>
      </c>
      <c r="D76" s="0" t="n">
        <v>556</v>
      </c>
      <c r="E76" s="7"/>
      <c r="F76" s="0" t="n">
        <v>802.5</v>
      </c>
      <c r="G76" s="0" t="n">
        <v>555</v>
      </c>
      <c r="H76" s="7"/>
      <c r="I76" s="10" t="n">
        <f aca="false">AVERAGE(C76,F76)</f>
        <v>812.8</v>
      </c>
      <c r="J76" s="10" t="n">
        <f aca="false">AVERAGE(D76,G76)</f>
        <v>555.5</v>
      </c>
      <c r="K76" s="1" t="n">
        <f aca="false">_xlfn.STDEV.S(I76:I79)</f>
        <v>0.906458309392478</v>
      </c>
      <c r="L76" s="1" t="n">
        <f aca="false">_xlfn.STDEV.S(J76:J79)</f>
        <v>13.6686990358751</v>
      </c>
      <c r="N76" s="1" t="n">
        <f aca="false">_xlfn.STDEV.S(C76,F76)</f>
        <v>14.5663996924429</v>
      </c>
      <c r="O76" s="1" t="n">
        <f aca="false">_xlfn.STDEV.S(D76,G76)</f>
        <v>0.707106781186548</v>
      </c>
      <c r="P76" s="1" t="n">
        <f aca="false">(K76/AVERAGE(I76:I79))</f>
        <v>0.00111708461321397</v>
      </c>
      <c r="Q76" s="1" t="n">
        <f aca="false">(L76/AVERAGE(J76:J79))</f>
        <v>0.0251725580771181</v>
      </c>
    </row>
    <row r="77" customFormat="false" ht="13.8" hidden="false" customHeight="false" outlineLevel="0" collapsed="false">
      <c r="A77" s="5" t="s">
        <v>25</v>
      </c>
      <c r="B77" s="8" t="n">
        <v>10</v>
      </c>
      <c r="C77" s="0" t="n">
        <v>821.3</v>
      </c>
      <c r="D77" s="0" t="n">
        <v>560</v>
      </c>
      <c r="E77" s="7"/>
      <c r="F77" s="0" t="n">
        <v>800.8</v>
      </c>
      <c r="G77" s="0" t="n">
        <v>545</v>
      </c>
      <c r="H77" s="7"/>
      <c r="I77" s="10" t="n">
        <f aca="false">AVERAGE(C77,F77)</f>
        <v>811.05</v>
      </c>
      <c r="J77" s="10" t="n">
        <f aca="false">AVERAGE(D77,G77)</f>
        <v>552.5</v>
      </c>
      <c r="N77" s="1" t="n">
        <f aca="false">_xlfn.STDEV.S(C77,F77)</f>
        <v>14.4956890143242</v>
      </c>
      <c r="O77" s="1" t="n">
        <f aca="false">_xlfn.STDEV.S(D77,G77)</f>
        <v>10.6066017177982</v>
      </c>
    </row>
    <row r="78" customFormat="false" ht="13.8" hidden="false" customHeight="false" outlineLevel="0" collapsed="false">
      <c r="A78" s="5" t="s">
        <v>25</v>
      </c>
      <c r="B78" s="8" t="n">
        <v>20</v>
      </c>
      <c r="C78" s="0" t="n">
        <v>820.5</v>
      </c>
      <c r="D78" s="0" t="n">
        <v>526</v>
      </c>
      <c r="E78" s="7"/>
      <c r="F78" s="0" t="n">
        <v>801.7</v>
      </c>
      <c r="G78" s="0" t="n">
        <v>526</v>
      </c>
      <c r="H78" s="7"/>
      <c r="I78" s="10" t="n">
        <f aca="false">AVERAGE(C78,F78)</f>
        <v>811.1</v>
      </c>
      <c r="J78" s="10" t="n">
        <f aca="false">AVERAGE(D78,G78)</f>
        <v>526</v>
      </c>
      <c r="N78" s="1" t="n">
        <f aca="false">_xlfn.STDEV.S(C78,F78)</f>
        <v>13.2936074863071</v>
      </c>
      <c r="O78" s="1" t="n">
        <f aca="false">_xlfn.STDEV.S(D78,G78)</f>
        <v>0</v>
      </c>
    </row>
    <row r="79" customFormat="false" ht="13.8" hidden="false" customHeight="false" outlineLevel="0" collapsed="false">
      <c r="A79" s="5" t="s">
        <v>25</v>
      </c>
      <c r="B79" s="8" t="n">
        <v>40</v>
      </c>
      <c r="C79" s="0" t="n">
        <v>820.9</v>
      </c>
      <c r="D79" s="0" t="n">
        <v>535</v>
      </c>
      <c r="E79" s="7"/>
      <c r="F79" s="0" t="n">
        <v>800.8</v>
      </c>
      <c r="G79" s="0" t="n">
        <v>541</v>
      </c>
      <c r="H79" s="7"/>
      <c r="I79" s="1" t="n">
        <f aca="false">AVERAGE(C79,F79)</f>
        <v>810.85</v>
      </c>
      <c r="J79" s="1" t="n">
        <f aca="false">AVERAGE(D79,G79)</f>
        <v>538</v>
      </c>
      <c r="N79" s="1" t="n">
        <f aca="false">_xlfn.STDEV.S(C79,F79)</f>
        <v>14.2128463018496</v>
      </c>
      <c r="O79" s="1" t="n">
        <f aca="false">_xlfn.STDEV.S(D79,G79)</f>
        <v>4.24264068711929</v>
      </c>
    </row>
    <row r="80" customFormat="false" ht="13.8" hidden="false" customHeight="false" outlineLevel="0" collapsed="false">
      <c r="A80" s="5"/>
      <c r="B80" s="8"/>
      <c r="C80" s="0"/>
      <c r="D80" s="0"/>
      <c r="E80" s="7"/>
      <c r="F80" s="0"/>
      <c r="G80" s="0"/>
      <c r="H80" s="7"/>
    </row>
    <row r="81" customFormat="false" ht="13.8" hidden="false" customHeight="false" outlineLevel="0" collapsed="false">
      <c r="A81" s="5" t="s">
        <v>26</v>
      </c>
      <c r="B81" s="8" t="n">
        <v>4</v>
      </c>
      <c r="C81" s="0" t="n">
        <v>865.2</v>
      </c>
      <c r="D81" s="0" t="n">
        <v>625</v>
      </c>
      <c r="E81" s="7"/>
      <c r="F81" s="0" t="n">
        <v>871.7</v>
      </c>
      <c r="G81" s="0" t="n">
        <v>603</v>
      </c>
      <c r="H81" s="7"/>
      <c r="I81" s="1" t="n">
        <f aca="false">AVERAGE(C81,F81)</f>
        <v>868.45</v>
      </c>
      <c r="J81" s="1" t="n">
        <f aca="false">AVERAGE(D81,G81)</f>
        <v>614</v>
      </c>
      <c r="K81" s="1" t="n">
        <f aca="false">_xlfn.STDEV.S(I81:I84)</f>
        <v>16.9340571531652</v>
      </c>
      <c r="L81" s="1" t="n">
        <f aca="false">_xlfn.STDEV.S(J81:J84)</f>
        <v>24.9578811867781</v>
      </c>
      <c r="N81" s="1" t="n">
        <f aca="false">_xlfn.STDEV.S(C81,F81)</f>
        <v>4.59619407771256</v>
      </c>
      <c r="O81" s="1" t="n">
        <f aca="false">_xlfn.STDEV.S(D81,G81)</f>
        <v>15.556349186104</v>
      </c>
      <c r="P81" s="1" t="n">
        <f aca="false">(K81/AVERAGE(I81:I84))</f>
        <v>0.0193822815974421</v>
      </c>
      <c r="Q81" s="1" t="n">
        <f aca="false">(L81/AVERAGE(J81:J84))</f>
        <v>0.0415013613581844</v>
      </c>
    </row>
    <row r="82" customFormat="false" ht="13.8" hidden="false" customHeight="false" outlineLevel="0" collapsed="false">
      <c r="A82" s="5" t="s">
        <v>26</v>
      </c>
      <c r="B82" s="8" t="n">
        <v>8</v>
      </c>
      <c r="C82" s="0" t="n">
        <v>894</v>
      </c>
      <c r="D82" s="0" t="n">
        <v>660</v>
      </c>
      <c r="E82" s="7"/>
      <c r="F82" s="0" t="n">
        <v>902.2</v>
      </c>
      <c r="G82" s="0" t="n">
        <v>598</v>
      </c>
      <c r="H82" s="7"/>
      <c r="I82" s="1" t="n">
        <f aca="false">AVERAGE(C82,F82)</f>
        <v>898.1</v>
      </c>
      <c r="J82" s="1" t="n">
        <f aca="false">AVERAGE(D82,G82)</f>
        <v>629</v>
      </c>
      <c r="N82" s="1" t="n">
        <f aca="false">_xlfn.STDEV.S(C82,F82)</f>
        <v>5.79827560572972</v>
      </c>
      <c r="O82" s="1" t="n">
        <f aca="false">_xlfn.STDEV.S(D82,G82)</f>
        <v>43.840620433566</v>
      </c>
    </row>
    <row r="83" customFormat="false" ht="13.8" hidden="false" customHeight="false" outlineLevel="0" collapsed="false">
      <c r="A83" s="5" t="s">
        <v>26</v>
      </c>
      <c r="B83" s="8" t="n">
        <v>12</v>
      </c>
      <c r="C83" s="0" t="n">
        <v>907.5</v>
      </c>
      <c r="D83" s="0" t="n">
        <v>630</v>
      </c>
      <c r="E83" s="7"/>
      <c r="F83" s="0" t="n">
        <v>831</v>
      </c>
      <c r="G83" s="0" t="n">
        <v>549</v>
      </c>
      <c r="H83" s="7"/>
      <c r="I83" s="10" t="n">
        <f aca="false">AVERAGE(C83,F83)</f>
        <v>869.25</v>
      </c>
      <c r="J83" s="10" t="n">
        <f aca="false">AVERAGE(D83,G83)</f>
        <v>589.5</v>
      </c>
      <c r="N83" s="1" t="n">
        <f aca="false">_xlfn.STDEV.S(C83,F83)</f>
        <v>54.0936687607709</v>
      </c>
      <c r="O83" s="1" t="n">
        <f aca="false">_xlfn.STDEV.S(D83,G83)</f>
        <v>57.2756492761104</v>
      </c>
    </row>
    <row r="84" customFormat="false" ht="13.8" hidden="false" customHeight="false" outlineLevel="0" collapsed="false">
      <c r="A84" s="5" t="s">
        <v>26</v>
      </c>
      <c r="B84" s="8" t="n">
        <v>16</v>
      </c>
      <c r="C84" s="0" t="n">
        <v>931.1</v>
      </c>
      <c r="D84" s="0" t="n">
        <v>613</v>
      </c>
      <c r="E84" s="7"/>
      <c r="F84" s="0" t="n">
        <v>786.8</v>
      </c>
      <c r="G84" s="0" t="n">
        <v>533</v>
      </c>
      <c r="H84" s="7"/>
      <c r="I84" s="1" t="n">
        <f aca="false">AVERAGE(C84,F84)</f>
        <v>858.95</v>
      </c>
      <c r="J84" s="1" t="n">
        <f aca="false">AVERAGE(D84,G84)</f>
        <v>573</v>
      </c>
      <c r="N84" s="1" t="n">
        <f aca="false">_xlfn.STDEV.S(C84,F84)</f>
        <v>102.035508525219</v>
      </c>
      <c r="O84" s="1" t="n">
        <f aca="false">_xlfn.STDEV.S(D84,G84)</f>
        <v>56.5685424949238</v>
      </c>
    </row>
    <row r="85" customFormat="false" ht="13.8" hidden="false" customHeight="false" outlineLevel="0" collapsed="false">
      <c r="A85" s="5"/>
      <c r="B85" s="8"/>
      <c r="C85" s="0"/>
      <c r="D85" s="0"/>
      <c r="E85" s="7"/>
      <c r="F85" s="0"/>
      <c r="G85" s="0"/>
      <c r="H85" s="7"/>
    </row>
    <row r="86" customFormat="false" ht="13.8" hidden="false" customHeight="false" outlineLevel="0" collapsed="false">
      <c r="A86" s="5" t="s">
        <v>27</v>
      </c>
      <c r="B86" s="8" t="n">
        <v>1.1</v>
      </c>
      <c r="C86" s="0" t="n">
        <v>894</v>
      </c>
      <c r="D86" s="0" t="n">
        <v>660</v>
      </c>
      <c r="E86" s="7"/>
      <c r="F86" s="0" t="n">
        <v>864.8</v>
      </c>
      <c r="G86" s="0" t="n">
        <v>595</v>
      </c>
      <c r="H86" s="7"/>
      <c r="I86" s="1" t="n">
        <f aca="false">AVERAGE(C86,F86)</f>
        <v>879.4</v>
      </c>
      <c r="J86" s="1" t="n">
        <f aca="false">AVERAGE(D86,G86)</f>
        <v>627.5</v>
      </c>
      <c r="K86" s="1" t="n">
        <f aca="false">_xlfn.STDEV.S(I86:I89)</f>
        <v>66.5652249051009</v>
      </c>
      <c r="L86" s="1" t="n">
        <f aca="false">_xlfn.STDEV.S(J86:J89)</f>
        <v>72.7129057779062</v>
      </c>
      <c r="N86" s="1" t="n">
        <f aca="false">_xlfn.STDEV.S(C86,F86)</f>
        <v>20.6475180106472</v>
      </c>
      <c r="O86" s="1" t="n">
        <f aca="false">_xlfn.STDEV.S(D86,G86)</f>
        <v>45.9619407771256</v>
      </c>
      <c r="P86" s="1" t="n">
        <f aca="false">(K86/AVERAGE(I86:I89))</f>
        <v>0.0789740173870395</v>
      </c>
      <c r="Q86" s="1" t="n">
        <f aca="false">(L86/AVERAGE(J86:J89))</f>
        <v>0.129960510773738</v>
      </c>
    </row>
    <row r="87" customFormat="false" ht="13.8" hidden="false" customHeight="false" outlineLevel="0" collapsed="false">
      <c r="A87" s="5" t="s">
        <v>27</v>
      </c>
      <c r="B87" s="8" t="n">
        <v>1.2</v>
      </c>
      <c r="C87" s="0" t="n">
        <v>925</v>
      </c>
      <c r="D87" s="0" t="n">
        <v>631</v>
      </c>
      <c r="E87" s="7"/>
      <c r="F87" s="0" t="n">
        <v>902.2</v>
      </c>
      <c r="G87" s="0" t="n">
        <v>598</v>
      </c>
      <c r="H87" s="7"/>
      <c r="I87" s="1" t="n">
        <f aca="false">AVERAGE(C87,F87)</f>
        <v>913.6</v>
      </c>
      <c r="J87" s="1" t="n">
        <f aca="false">AVERAGE(D87,G87)</f>
        <v>614.5</v>
      </c>
      <c r="N87" s="1" t="n">
        <f aca="false">_xlfn.STDEV.S(C87,F87)</f>
        <v>16.1220346110533</v>
      </c>
      <c r="O87" s="1" t="n">
        <f aca="false">_xlfn.STDEV.S(D87,G87)</f>
        <v>23.3345237791561</v>
      </c>
    </row>
    <row r="88" customFormat="false" ht="13.8" hidden="false" customHeight="false" outlineLevel="0" collapsed="false">
      <c r="A88" s="5" t="s">
        <v>27</v>
      </c>
      <c r="B88" s="8" t="n">
        <v>1.3</v>
      </c>
      <c r="C88" s="0" t="n">
        <v>823</v>
      </c>
      <c r="D88" s="0" t="n">
        <v>526</v>
      </c>
      <c r="E88" s="7"/>
      <c r="F88" s="0" t="n">
        <v>804.6</v>
      </c>
      <c r="G88" s="0" t="n">
        <v>506</v>
      </c>
      <c r="H88" s="7"/>
      <c r="I88" s="10" t="n">
        <f aca="false">AVERAGE(C88,F88)</f>
        <v>813.8</v>
      </c>
      <c r="J88" s="10" t="n">
        <f aca="false">AVERAGE(D88,G88)</f>
        <v>516</v>
      </c>
      <c r="N88" s="1" t="n">
        <f aca="false">_xlfn.STDEV.S(C88,F88)</f>
        <v>13.0107647738325</v>
      </c>
      <c r="O88" s="1" t="n">
        <f aca="false">_xlfn.STDEV.S(D88,G88)</f>
        <v>14.142135623731</v>
      </c>
    </row>
    <row r="89" customFormat="false" ht="13.8" hidden="false" customHeight="false" outlineLevel="0" collapsed="false">
      <c r="A89" s="5" t="s">
        <v>27</v>
      </c>
      <c r="B89" s="8" t="n">
        <v>1.4</v>
      </c>
      <c r="C89" s="0" t="n">
        <v>774.4</v>
      </c>
      <c r="D89" s="0" t="n">
        <v>502</v>
      </c>
      <c r="E89" s="7"/>
      <c r="F89" s="0" t="n">
        <v>755</v>
      </c>
      <c r="G89" s="0" t="n">
        <v>458</v>
      </c>
      <c r="H89" s="7"/>
      <c r="I89" s="1" t="n">
        <f aca="false">AVERAGE(C89,F89)</f>
        <v>764.7</v>
      </c>
      <c r="J89" s="1" t="n">
        <f aca="false">AVERAGE(D89,G89)</f>
        <v>480</v>
      </c>
      <c r="N89" s="1" t="n">
        <f aca="false">_xlfn.STDEV.S(C89,F89)</f>
        <v>13.717871555019</v>
      </c>
      <c r="O89" s="1" t="n">
        <f aca="false">_xlfn.STDEV.S(D89,G89)</f>
        <v>31.1126983722081</v>
      </c>
    </row>
    <row r="90" customFormat="false" ht="13.8" hidden="false" customHeight="false" outlineLevel="0" collapsed="false">
      <c r="A90" s="5"/>
      <c r="B90" s="8"/>
      <c r="C90" s="0"/>
      <c r="D90" s="0"/>
      <c r="E90" s="7"/>
      <c r="F90" s="0"/>
      <c r="G90" s="0"/>
      <c r="H90" s="7"/>
    </row>
    <row r="91" customFormat="false" ht="13.8" hidden="false" customHeight="false" outlineLevel="0" collapsed="false">
      <c r="A91" s="5" t="s">
        <v>28</v>
      </c>
      <c r="B91" s="8" t="n">
        <v>6</v>
      </c>
      <c r="C91" s="0" t="n">
        <v>189.3</v>
      </c>
      <c r="D91" s="0" t="n">
        <v>84</v>
      </c>
      <c r="E91" s="7"/>
      <c r="F91" s="0" t="n">
        <v>172.2</v>
      </c>
      <c r="G91" s="0" t="n">
        <v>91</v>
      </c>
      <c r="H91" s="7"/>
      <c r="I91" s="1" t="n">
        <f aca="false">AVERAGE(C91,F91)</f>
        <v>180.75</v>
      </c>
      <c r="J91" s="1" t="n">
        <f aca="false">AVERAGE(D91,G91)</f>
        <v>87.5</v>
      </c>
      <c r="K91" s="1" t="n">
        <f aca="false">_xlfn.STDEV.S(I91:I94)</f>
        <v>320.721175309125</v>
      </c>
      <c r="L91" s="1" t="n">
        <f aca="false">_xlfn.STDEV.S(J91:J94)</f>
        <v>228.511989109251</v>
      </c>
      <c r="N91" s="1" t="n">
        <f aca="false">_xlfn.STDEV.S(C91,F91)</f>
        <v>12.09152595829</v>
      </c>
      <c r="O91" s="1" t="n">
        <f aca="false">_xlfn.STDEV.S(D91,G91)</f>
        <v>4.94974746830583</v>
      </c>
      <c r="P91" s="1" t="n">
        <f aca="false">(K91/AVERAGE(I91:I94))</f>
        <v>0.58471078655295</v>
      </c>
      <c r="Q91" s="1" t="n">
        <f aca="false">(L91/AVERAGE(J91:J94))</f>
        <v>0.655466444200076</v>
      </c>
    </row>
    <row r="92" customFormat="false" ht="13.8" hidden="false" customHeight="false" outlineLevel="0" collapsed="false">
      <c r="A92" s="5" t="s">
        <v>28</v>
      </c>
      <c r="B92" s="8" t="n">
        <v>12</v>
      </c>
      <c r="C92" s="0" t="n">
        <v>418.1</v>
      </c>
      <c r="D92" s="0" t="n">
        <v>263</v>
      </c>
      <c r="E92" s="7"/>
      <c r="F92" s="0" t="n">
        <v>398.6</v>
      </c>
      <c r="G92" s="0" t="n">
        <v>241</v>
      </c>
      <c r="H92" s="7"/>
      <c r="I92" s="1" t="n">
        <f aca="false">AVERAGE(C92,F92)</f>
        <v>408.35</v>
      </c>
      <c r="J92" s="1" t="n">
        <f aca="false">AVERAGE(D92,G92)</f>
        <v>252</v>
      </c>
      <c r="N92" s="1" t="n">
        <f aca="false">_xlfn.STDEV.S(C92,F92)</f>
        <v>13.7885822331377</v>
      </c>
      <c r="O92" s="1" t="n">
        <f aca="false">_xlfn.STDEV.S(D92,G92)</f>
        <v>15.556349186104</v>
      </c>
    </row>
    <row r="93" customFormat="false" ht="13.8" hidden="false" customHeight="false" outlineLevel="0" collapsed="false">
      <c r="A93" s="5" t="s">
        <v>28</v>
      </c>
      <c r="B93" s="8" t="n">
        <v>24</v>
      </c>
      <c r="C93" s="0" t="n">
        <v>702.3</v>
      </c>
      <c r="D93" s="0" t="n">
        <v>452</v>
      </c>
      <c r="E93" s="7"/>
      <c r="F93" s="0" t="n">
        <v>680.4</v>
      </c>
      <c r="G93" s="0" t="n">
        <v>429</v>
      </c>
      <c r="H93" s="7"/>
      <c r="I93" s="1" t="n">
        <f aca="false">AVERAGE(C93,F93)</f>
        <v>691.35</v>
      </c>
      <c r="J93" s="1" t="n">
        <f aca="false">AVERAGE(D93,G93)</f>
        <v>440.5</v>
      </c>
      <c r="N93" s="1" t="n">
        <f aca="false">_xlfn.STDEV.S(C93,F93)</f>
        <v>15.4856385079854</v>
      </c>
      <c r="O93" s="1" t="n">
        <f aca="false">_xlfn.STDEV.S(D93,G93)</f>
        <v>16.2634559672906</v>
      </c>
    </row>
    <row r="94" customFormat="false" ht="13.8" hidden="false" customHeight="false" outlineLevel="0" collapsed="false">
      <c r="A94" s="5" t="s">
        <v>28</v>
      </c>
      <c r="B94" s="8" t="n">
        <v>48</v>
      </c>
      <c r="C94" s="0" t="n">
        <v>925</v>
      </c>
      <c r="D94" s="0" t="n">
        <v>631</v>
      </c>
      <c r="E94" s="7"/>
      <c r="F94" s="0" t="n">
        <v>902.2</v>
      </c>
      <c r="G94" s="0" t="n">
        <v>598</v>
      </c>
      <c r="H94" s="7"/>
      <c r="I94" s="10" t="n">
        <f aca="false">AVERAGE(C94,F94)</f>
        <v>913.6</v>
      </c>
      <c r="J94" s="10" t="n">
        <f aca="false">AVERAGE(D94,G94)</f>
        <v>614.5</v>
      </c>
      <c r="N94" s="1" t="n">
        <f aca="false">_xlfn.STDEV.S(C94,F94)</f>
        <v>16.1220346110533</v>
      </c>
      <c r="O94" s="1" t="n">
        <f aca="false">_xlfn.STDEV.S(D94,G94)</f>
        <v>23.3345237791561</v>
      </c>
    </row>
    <row r="97" customFormat="false" ht="15" hidden="false" customHeight="false" outlineLevel="0" collapsed="false">
      <c r="A97" s="2" t="s">
        <v>62</v>
      </c>
      <c r="B97" s="3"/>
      <c r="C97" s="4" t="s">
        <v>63</v>
      </c>
      <c r="D97" s="4"/>
      <c r="F97" s="4" t="s">
        <v>64</v>
      </c>
      <c r="G97" s="2"/>
      <c r="I97" s="4" t="s">
        <v>65</v>
      </c>
      <c r="J97" s="2"/>
      <c r="L97" s="11" t="s">
        <v>66</v>
      </c>
      <c r="M97" s="2"/>
      <c r="O97" s="4" t="s">
        <v>67</v>
      </c>
      <c r="P97" s="2"/>
      <c r="R97" s="4" t="s">
        <v>68</v>
      </c>
      <c r="S97" s="2"/>
      <c r="U97" s="4" t="s">
        <v>69</v>
      </c>
      <c r="V97" s="2"/>
      <c r="X97" s="4" t="s">
        <v>70</v>
      </c>
      <c r="Y97" s="2"/>
    </row>
    <row r="98" customFormat="false" ht="15" hidden="false" customHeight="false" outlineLevel="0" collapsed="false">
      <c r="A98" s="5" t="s">
        <v>12</v>
      </c>
      <c r="B98" s="6" t="s">
        <v>13</v>
      </c>
      <c r="C98" s="5" t="s">
        <v>14</v>
      </c>
      <c r="D98" s="5" t="s">
        <v>15</v>
      </c>
      <c r="E98" s="1" t="s">
        <v>16</v>
      </c>
      <c r="F98" s="5" t="s">
        <v>14</v>
      </c>
      <c r="G98" s="5" t="s">
        <v>15</v>
      </c>
      <c r="H98" s="1" t="s">
        <v>16</v>
      </c>
      <c r="I98" s="5" t="s">
        <v>14</v>
      </c>
      <c r="J98" s="5" t="s">
        <v>15</v>
      </c>
      <c r="K98" s="1" t="s">
        <v>16</v>
      </c>
      <c r="L98" s="5" t="s">
        <v>14</v>
      </c>
      <c r="M98" s="5" t="s">
        <v>15</v>
      </c>
      <c r="N98" s="1" t="s">
        <v>16</v>
      </c>
      <c r="O98" s="5" t="s">
        <v>14</v>
      </c>
      <c r="P98" s="5" t="s">
        <v>15</v>
      </c>
      <c r="Q98" s="1" t="s">
        <v>16</v>
      </c>
      <c r="R98" s="5" t="s">
        <v>14</v>
      </c>
      <c r="S98" s="5" t="s">
        <v>15</v>
      </c>
      <c r="T98" s="1" t="s">
        <v>16</v>
      </c>
      <c r="U98" s="5" t="s">
        <v>14</v>
      </c>
      <c r="V98" s="5" t="s">
        <v>15</v>
      </c>
      <c r="W98" s="1" t="s">
        <v>16</v>
      </c>
      <c r="X98" s="5" t="s">
        <v>14</v>
      </c>
      <c r="Y98" s="5" t="s">
        <v>15</v>
      </c>
      <c r="Z98" s="1" t="s">
        <v>16</v>
      </c>
      <c r="AA98" s="5"/>
      <c r="AB98" s="7" t="s">
        <v>17</v>
      </c>
      <c r="AC98" s="1" t="s">
        <v>18</v>
      </c>
      <c r="AD98" s="1" t="s">
        <v>19</v>
      </c>
      <c r="AE98" s="1" t="s">
        <v>20</v>
      </c>
      <c r="AF98" s="1" t="s">
        <v>21</v>
      </c>
      <c r="AG98" s="1" t="s">
        <v>22</v>
      </c>
      <c r="AH98" s="1" t="s">
        <v>23</v>
      </c>
      <c r="AI98" s="1" t="s">
        <v>24</v>
      </c>
    </row>
    <row r="99" customFormat="false" ht="15" hidden="false" customHeight="false" outlineLevel="0" collapsed="false">
      <c r="A99" s="5"/>
      <c r="B99" s="6"/>
      <c r="C99" s="7"/>
      <c r="D99" s="7"/>
      <c r="F99" s="7"/>
      <c r="G99" s="7"/>
      <c r="I99" s="7"/>
      <c r="J99" s="7"/>
      <c r="L99" s="7"/>
      <c r="M99" s="7"/>
      <c r="O99" s="7"/>
      <c r="P99" s="7"/>
      <c r="R99" s="7"/>
      <c r="S99" s="7"/>
      <c r="U99" s="7"/>
      <c r="V99" s="7"/>
      <c r="X99" s="7"/>
      <c r="Y99" s="7"/>
      <c r="AA99" s="7"/>
      <c r="AB99" s="7"/>
    </row>
    <row r="100" customFormat="false" ht="13.8" hidden="false" customHeight="false" outlineLevel="0" collapsed="false">
      <c r="A100" s="5" t="s">
        <v>25</v>
      </c>
      <c r="B100" s="8" t="n">
        <v>5</v>
      </c>
      <c r="C100" s="0" t="n">
        <v>733.4</v>
      </c>
      <c r="D100" s="0" t="n">
        <v>301</v>
      </c>
      <c r="E100" s="7"/>
      <c r="F100" s="0" t="n">
        <v>143.1</v>
      </c>
      <c r="G100" s="0" t="n">
        <v>46</v>
      </c>
      <c r="H100" s="7"/>
      <c r="I100" s="0" t="n">
        <v>236.9</v>
      </c>
      <c r="J100" s="0" t="n">
        <v>17</v>
      </c>
      <c r="K100" s="7"/>
      <c r="L100" s="0" t="n">
        <v>634</v>
      </c>
      <c r="M100" s="0" t="n">
        <v>100</v>
      </c>
      <c r="N100" s="7"/>
      <c r="O100" s="0" t="n">
        <v>57</v>
      </c>
      <c r="P100" s="0" t="n">
        <v>5</v>
      </c>
      <c r="Q100" s="7"/>
      <c r="R100" s="0" t="n">
        <v>322.9</v>
      </c>
      <c r="S100" s="0" t="n">
        <v>24</v>
      </c>
      <c r="T100" s="7"/>
      <c r="U100" s="0" t="n">
        <v>110.9</v>
      </c>
      <c r="V100" s="0" t="n">
        <v>0</v>
      </c>
      <c r="W100" s="7"/>
      <c r="X100" s="0" t="n">
        <v>223.9</v>
      </c>
      <c r="Y100" s="0" t="n">
        <v>54</v>
      </c>
      <c r="Z100" s="7"/>
      <c r="AA100" s="7"/>
      <c r="AB100" s="10" t="n">
        <f aca="false">AVERAGE(C100,F100,I100,L100,O100,R100,U100,X100)</f>
        <v>307.7625</v>
      </c>
      <c r="AC100" s="1" t="n">
        <f aca="false">AVERAGE(D100,G100,J100,M100,P100,S100,V100,Y100)</f>
        <v>68.375</v>
      </c>
      <c r="AD100" s="1" t="n">
        <f aca="false">_xlfn.STDEV.S(AB100:AB103)</f>
        <v>45.7053806779537</v>
      </c>
      <c r="AE100" s="1" t="n">
        <f aca="false">_xlfn.STDEV.S(AC100:AC103)</f>
        <v>22.7955987619686</v>
      </c>
      <c r="AF100" s="1" t="n">
        <f aca="false">_xlfn.STDEV.S(C100,F100,I100,L100,O100,R100,U100,X100)</f>
        <v>247.453360324151</v>
      </c>
      <c r="AG100" s="1" t="n">
        <f aca="false">_xlfn.STDEV.S(D100,G100,J100,M100,P100,S100,V100,Y100)</f>
        <v>99.3707883204545</v>
      </c>
      <c r="AH100" s="1" t="n">
        <f aca="false">(AD100/AVERAGE(AB100:AB103))</f>
        <v>0.162938903065275</v>
      </c>
      <c r="AI100" s="1" t="n">
        <f aca="false">(AE100/AVERAGE(AC100:AC103))</f>
        <v>0.430359386656635</v>
      </c>
    </row>
    <row r="101" customFormat="false" ht="13.8" hidden="false" customHeight="false" outlineLevel="0" collapsed="false">
      <c r="A101" s="5" t="s">
        <v>25</v>
      </c>
      <c r="B101" s="8" t="n">
        <v>10</v>
      </c>
      <c r="C101" s="0" t="n">
        <v>734.1</v>
      </c>
      <c r="D101" s="0" t="n">
        <v>291</v>
      </c>
      <c r="E101" s="7"/>
      <c r="F101" s="0" t="n">
        <v>143.2</v>
      </c>
      <c r="G101" s="0" t="n">
        <v>46</v>
      </c>
      <c r="H101" s="7"/>
      <c r="I101" s="0" t="n">
        <v>236.5</v>
      </c>
      <c r="J101" s="0" t="n">
        <v>20</v>
      </c>
      <c r="K101" s="7"/>
      <c r="L101" s="0" t="n">
        <v>633.7</v>
      </c>
      <c r="M101" s="0" t="n">
        <v>98</v>
      </c>
      <c r="N101" s="7"/>
      <c r="O101" s="0" t="n">
        <v>57</v>
      </c>
      <c r="P101" s="0" t="n">
        <v>5</v>
      </c>
      <c r="Q101" s="7"/>
      <c r="R101" s="0" t="n">
        <v>321.9</v>
      </c>
      <c r="S101" s="0" t="n">
        <v>27</v>
      </c>
      <c r="T101" s="7"/>
      <c r="U101" s="0" t="n">
        <v>110.9</v>
      </c>
      <c r="V101" s="0" t="n">
        <v>0</v>
      </c>
      <c r="W101" s="7"/>
      <c r="X101" s="0" t="n">
        <v>222.6</v>
      </c>
      <c r="Y101" s="0" t="n">
        <v>44</v>
      </c>
      <c r="Z101" s="7"/>
      <c r="AA101" s="7"/>
      <c r="AB101" s="1" t="n">
        <f aca="false">AVERAGE(C101,F101,I101,L101,O101,R101,U101,X101)</f>
        <v>307.4875</v>
      </c>
      <c r="AC101" s="10" t="n">
        <f aca="false">AVERAGE(D101,G101,J101,M101,P101,S101,V101,Y101)</f>
        <v>66.375</v>
      </c>
      <c r="AF101" s="1" t="n">
        <f aca="false">_xlfn.STDEV.S(C101,F101,I101,L101,O101,R101,U101,X101)</f>
        <v>247.630677983507</v>
      </c>
      <c r="AG101" s="1" t="n">
        <f aca="false">_xlfn.STDEV.S(D101,G101,J101,M101,P101,S101,V101,Y101)</f>
        <v>95.8017856976431</v>
      </c>
    </row>
    <row r="102" customFormat="false" ht="13.8" hidden="false" customHeight="false" outlineLevel="0" collapsed="false">
      <c r="A102" s="5" t="s">
        <v>25</v>
      </c>
      <c r="B102" s="8" t="n">
        <v>20</v>
      </c>
      <c r="C102" s="0" t="n">
        <v>708.1</v>
      </c>
      <c r="D102" s="0" t="n">
        <v>290</v>
      </c>
      <c r="E102" s="7"/>
      <c r="F102" s="0" t="n">
        <v>143</v>
      </c>
      <c r="G102" s="0" t="n">
        <v>48</v>
      </c>
      <c r="H102" s="7"/>
      <c r="I102" s="0" t="n">
        <v>230.1</v>
      </c>
      <c r="J102" s="0" t="n">
        <v>17</v>
      </c>
      <c r="K102" s="7"/>
      <c r="L102" s="0" t="n">
        <v>624.1</v>
      </c>
      <c r="M102" s="0" t="n">
        <v>34</v>
      </c>
      <c r="N102" s="7"/>
      <c r="O102" s="0" t="n">
        <v>56</v>
      </c>
      <c r="P102" s="0" t="n">
        <v>5</v>
      </c>
      <c r="Q102" s="7"/>
      <c r="R102" s="0" t="n">
        <v>259.8</v>
      </c>
      <c r="S102" s="0" t="n">
        <v>16</v>
      </c>
      <c r="T102" s="7"/>
      <c r="U102" s="0" t="n">
        <v>111</v>
      </c>
      <c r="V102" s="0" t="n">
        <v>0</v>
      </c>
      <c r="W102" s="7"/>
      <c r="X102" s="0" t="n">
        <v>221.2</v>
      </c>
      <c r="Y102" s="0" t="n">
        <v>51</v>
      </c>
      <c r="Z102" s="7"/>
      <c r="AA102" s="7"/>
      <c r="AB102" s="1" t="n">
        <f aca="false">AVERAGE(C102,F102,I102,L102,O102,R102,U102,X102)</f>
        <v>294.1625</v>
      </c>
      <c r="AC102" s="1" t="n">
        <f aca="false">AVERAGE(D102,G102,J102,M102,P102,S102,V102,Y102)</f>
        <v>57.625</v>
      </c>
      <c r="AF102" s="1" t="n">
        <f aca="false">_xlfn.STDEV.S(C102,F102,I102,L102,O102,R102,U102,X102)</f>
        <v>240.217549837642</v>
      </c>
      <c r="AG102" s="1" t="n">
        <f aca="false">_xlfn.STDEV.S(D102,G102,J102,M102,P102,S102,V102,Y102)</f>
        <v>95.7421201531936</v>
      </c>
    </row>
    <row r="103" customFormat="false" ht="13.8" hidden="false" customHeight="false" outlineLevel="0" collapsed="false">
      <c r="A103" s="5" t="s">
        <v>25</v>
      </c>
      <c r="B103" s="8" t="n">
        <v>40</v>
      </c>
      <c r="C103" s="0" t="n">
        <v>552.2</v>
      </c>
      <c r="D103" s="0" t="n">
        <v>48</v>
      </c>
      <c r="E103" s="7"/>
      <c r="F103" s="0" t="n">
        <v>141.1</v>
      </c>
      <c r="G103" s="0" t="n">
        <v>49</v>
      </c>
      <c r="H103" s="7"/>
      <c r="I103" s="0" t="n">
        <v>174.9</v>
      </c>
      <c r="J103" s="0" t="n">
        <v>12</v>
      </c>
      <c r="K103" s="7"/>
      <c r="L103" s="0" t="n">
        <v>440</v>
      </c>
      <c r="M103" s="0" t="n">
        <v>0</v>
      </c>
      <c r="N103" s="7"/>
      <c r="O103" s="0" t="n">
        <v>20.7</v>
      </c>
      <c r="P103" s="0" t="n">
        <v>0</v>
      </c>
      <c r="Q103" s="7"/>
      <c r="R103" s="0" t="n">
        <v>96.4</v>
      </c>
      <c r="S103" s="0" t="n">
        <v>0</v>
      </c>
      <c r="T103" s="7"/>
      <c r="U103" s="0" t="n">
        <v>108.6</v>
      </c>
      <c r="V103" s="0" t="n">
        <v>0</v>
      </c>
      <c r="W103" s="7"/>
      <c r="X103" s="0" t="n">
        <v>167</v>
      </c>
      <c r="Y103" s="0" t="n">
        <v>47</v>
      </c>
      <c r="Z103" s="7"/>
      <c r="AA103" s="7"/>
      <c r="AB103" s="1" t="n">
        <f aca="false">AVERAGE(C103,F103,I103,L103,O103,R103,U103,X103)</f>
        <v>212.6125</v>
      </c>
      <c r="AC103" s="1" t="n">
        <f aca="false">AVERAGE(D103,G103,J103,M103,P103,S103,V103,Y103)</f>
        <v>19.5</v>
      </c>
      <c r="AF103" s="1" t="n">
        <f aca="false">_xlfn.STDEV.S(C103,F103,I103,L103,O103,R103,U103,X103)</f>
        <v>183.923846333204</v>
      </c>
      <c r="AG103" s="1" t="n">
        <f aca="false">_xlfn.STDEV.S(D103,G103,J103,M103,P103,S103,V103,Y103)</f>
        <v>23.9523336172968</v>
      </c>
    </row>
    <row r="104" customFormat="false" ht="13.8" hidden="false" customHeight="false" outlineLevel="0" collapsed="false">
      <c r="A104" s="5"/>
      <c r="B104" s="8"/>
      <c r="C104" s="0"/>
      <c r="D104" s="0"/>
      <c r="E104" s="7"/>
      <c r="F104" s="0"/>
      <c r="G104" s="0"/>
      <c r="H104" s="7"/>
      <c r="I104" s="0"/>
      <c r="J104" s="0"/>
      <c r="K104" s="7"/>
      <c r="L104" s="0"/>
      <c r="M104" s="0"/>
      <c r="N104" s="7"/>
      <c r="O104" s="0"/>
      <c r="P104" s="0"/>
      <c r="Q104" s="7"/>
      <c r="R104" s="0"/>
      <c r="S104" s="0"/>
      <c r="T104" s="7"/>
      <c r="U104" s="0"/>
      <c r="V104" s="0"/>
      <c r="W104" s="7"/>
      <c r="X104" s="0"/>
      <c r="Y104" s="0"/>
      <c r="Z104" s="7"/>
      <c r="AA104" s="7"/>
    </row>
    <row r="105" customFormat="false" ht="13.8" hidden="false" customHeight="false" outlineLevel="0" collapsed="false">
      <c r="A105" s="5" t="s">
        <v>26</v>
      </c>
      <c r="B105" s="8" t="n">
        <v>4</v>
      </c>
      <c r="C105" s="0" t="n">
        <v>600.8</v>
      </c>
      <c r="D105" s="0" t="n">
        <v>283</v>
      </c>
      <c r="E105" s="7"/>
      <c r="F105" s="0" t="n">
        <v>146.4</v>
      </c>
      <c r="G105" s="0" t="n">
        <v>41</v>
      </c>
      <c r="H105" s="7"/>
      <c r="I105" s="0" t="n">
        <v>215.2</v>
      </c>
      <c r="J105" s="0" t="n">
        <v>30</v>
      </c>
      <c r="K105" s="7"/>
      <c r="L105" s="0" t="n">
        <v>509.1</v>
      </c>
      <c r="M105" s="0" t="n">
        <v>103</v>
      </c>
      <c r="N105" s="7"/>
      <c r="O105" s="0" t="n">
        <v>45.2</v>
      </c>
      <c r="P105" s="0" t="n">
        <v>6</v>
      </c>
      <c r="Q105" s="7"/>
      <c r="R105" s="0" t="n">
        <v>310.7</v>
      </c>
      <c r="S105" s="0" t="n">
        <v>29</v>
      </c>
      <c r="T105" s="7"/>
      <c r="U105" s="0" t="n">
        <v>32.3</v>
      </c>
      <c r="V105" s="0" t="n">
        <v>7</v>
      </c>
      <c r="W105" s="7"/>
      <c r="X105" s="0" t="n">
        <v>206.8</v>
      </c>
      <c r="Y105" s="0" t="n">
        <v>53</v>
      </c>
      <c r="Z105" s="7"/>
      <c r="AA105" s="7"/>
      <c r="AB105" s="1" t="n">
        <f aca="false">AVERAGE(C105,F105,I105,L105,O105,R105,U105,X105)</f>
        <v>258.3125</v>
      </c>
      <c r="AC105" s="1" t="n">
        <f aca="false">AVERAGE(D105,G105,J105,M105,P105,S105,V105,Y105)</f>
        <v>69</v>
      </c>
      <c r="AD105" s="1" t="n">
        <f aca="false">_xlfn.STDEV.S(AB105:AB108)</f>
        <v>22.7427426611216</v>
      </c>
      <c r="AE105" s="1" t="n">
        <f aca="false">_xlfn.STDEV.S(AC105:AC108)</f>
        <v>9.5128066091629</v>
      </c>
      <c r="AF105" s="1" t="n">
        <f aca="false">_xlfn.STDEV.S(C105,F105,I105,L105,O105,R105,U105,X105)</f>
        <v>205.79869802101</v>
      </c>
      <c r="AG105" s="1" t="n">
        <f aca="false">_xlfn.STDEV.S(D105,G105,J105,M105,P105,S105,V105,Y105)</f>
        <v>91.7496593999128</v>
      </c>
      <c r="AH105" s="1" t="n">
        <f aca="false">(AD105/AVERAGE(AB105:AB108))</f>
        <v>0.0784519937429544</v>
      </c>
      <c r="AI105" s="1" t="n">
        <f aca="false">(AE105/AVERAGE(AC105:AC108))</f>
        <v>0.114482817410009</v>
      </c>
    </row>
    <row r="106" customFormat="false" ht="13.8" hidden="false" customHeight="false" outlineLevel="0" collapsed="false">
      <c r="A106" s="5" t="s">
        <v>26</v>
      </c>
      <c r="B106" s="8" t="n">
        <v>8</v>
      </c>
      <c r="C106" s="0" t="n">
        <v>641.9</v>
      </c>
      <c r="D106" s="0" t="n">
        <v>312</v>
      </c>
      <c r="E106" s="7"/>
      <c r="F106" s="0" t="n">
        <v>171.9</v>
      </c>
      <c r="G106" s="0" t="n">
        <v>61</v>
      </c>
      <c r="H106" s="7"/>
      <c r="I106" s="0" t="n">
        <v>242.8</v>
      </c>
      <c r="J106" s="0" t="n">
        <v>32</v>
      </c>
      <c r="K106" s="7"/>
      <c r="L106" s="0" t="n">
        <v>542.3</v>
      </c>
      <c r="M106" s="0" t="n">
        <v>148</v>
      </c>
      <c r="N106" s="7"/>
      <c r="O106" s="0" t="n">
        <v>51.1</v>
      </c>
      <c r="P106" s="0" t="n">
        <v>9</v>
      </c>
      <c r="Q106" s="7"/>
      <c r="R106" s="0" t="n">
        <v>355</v>
      </c>
      <c r="S106" s="0" t="n">
        <v>44</v>
      </c>
      <c r="T106" s="7"/>
      <c r="U106" s="0" t="n">
        <v>43.1</v>
      </c>
      <c r="V106" s="0" t="n">
        <v>7</v>
      </c>
      <c r="W106" s="7"/>
      <c r="X106" s="0" t="n">
        <v>262.3</v>
      </c>
      <c r="Y106" s="0" t="n">
        <v>73</v>
      </c>
      <c r="Z106" s="7"/>
      <c r="AA106" s="7"/>
      <c r="AB106" s="10" t="n">
        <f aca="false">AVERAGE(C106,F106,I106,L106,O106,R106,U106,X106)</f>
        <v>288.8</v>
      </c>
      <c r="AC106" s="10" t="n">
        <f aca="false">AVERAGE(D106,G106,J106,M106,P106,S106,V106,Y106)</f>
        <v>85.75</v>
      </c>
      <c r="AF106" s="1" t="n">
        <f aca="false">_xlfn.STDEV.S(C106,F106,I106,L106,O106,R106,U106,X106)</f>
        <v>216.028417442838</v>
      </c>
      <c r="AG106" s="1" t="n">
        <f aca="false">_xlfn.STDEV.S(D106,G106,J106,M106,P106,S106,V106,Y106)</f>
        <v>101.814607427983</v>
      </c>
    </row>
    <row r="107" customFormat="false" ht="13.8" hidden="false" customHeight="false" outlineLevel="0" collapsed="false">
      <c r="A107" s="5" t="s">
        <v>26</v>
      </c>
      <c r="B107" s="8" t="n">
        <v>12</v>
      </c>
      <c r="C107" s="0" t="n">
        <v>666.9</v>
      </c>
      <c r="D107" s="0" t="n">
        <v>308</v>
      </c>
      <c r="E107" s="7"/>
      <c r="F107" s="0" t="n">
        <v>189.5</v>
      </c>
      <c r="G107" s="0" t="n">
        <v>73</v>
      </c>
      <c r="H107" s="7"/>
      <c r="I107" s="0" t="n">
        <v>237.5</v>
      </c>
      <c r="J107" s="0" t="n">
        <v>31</v>
      </c>
      <c r="K107" s="7"/>
      <c r="L107" s="0" t="n">
        <v>562.2</v>
      </c>
      <c r="M107" s="0" t="n">
        <v>131</v>
      </c>
      <c r="N107" s="7"/>
      <c r="O107" s="0" t="n">
        <v>47.8</v>
      </c>
      <c r="P107" s="0" t="n">
        <v>9</v>
      </c>
      <c r="Q107" s="7"/>
      <c r="R107" s="0" t="n">
        <v>374.7</v>
      </c>
      <c r="S107" s="0" t="n">
        <v>48</v>
      </c>
      <c r="T107" s="7"/>
      <c r="U107" s="0" t="n">
        <v>51.1</v>
      </c>
      <c r="V107" s="0" t="n">
        <v>8</v>
      </c>
      <c r="W107" s="7"/>
      <c r="X107" s="0" t="n">
        <v>295.3</v>
      </c>
      <c r="Y107" s="0" t="n">
        <v>99</v>
      </c>
      <c r="Z107" s="7"/>
      <c r="AA107" s="7"/>
      <c r="AB107" s="1" t="n">
        <f aca="false">AVERAGE(C107,F107,I107,L107,O107,R107,U107,X107)</f>
        <v>303.125</v>
      </c>
      <c r="AC107" s="1" t="n">
        <f aca="false">AVERAGE(D107,G107,J107,M107,P107,S107,V107,Y107)</f>
        <v>88.375</v>
      </c>
      <c r="AF107" s="1" t="n">
        <f aca="false">_xlfn.STDEV.S(C107,F107,I107,L107,O107,R107,U107,X107)</f>
        <v>223.785948429042</v>
      </c>
      <c r="AG107" s="1" t="n">
        <f aca="false">_xlfn.STDEV.S(D107,G107,J107,M107,P107,S107,V107,Y107)</f>
        <v>98.6218426979686</v>
      </c>
    </row>
    <row r="108" customFormat="false" ht="13.8" hidden="false" customHeight="false" outlineLevel="0" collapsed="false">
      <c r="A108" s="5" t="s">
        <v>26</v>
      </c>
      <c r="B108" s="8" t="n">
        <v>16</v>
      </c>
      <c r="C108" s="0" t="n">
        <v>679.6</v>
      </c>
      <c r="D108" s="0" t="n">
        <v>289</v>
      </c>
      <c r="E108" s="7"/>
      <c r="F108" s="0" t="n">
        <v>193.1</v>
      </c>
      <c r="G108" s="0" t="n">
        <v>71</v>
      </c>
      <c r="H108" s="7"/>
      <c r="I108" s="0" t="n">
        <v>227.2</v>
      </c>
      <c r="J108" s="0" t="n">
        <v>29</v>
      </c>
      <c r="K108" s="7"/>
      <c r="L108" s="0" t="n">
        <v>579.6</v>
      </c>
      <c r="M108" s="0" t="n">
        <v>132</v>
      </c>
      <c r="N108" s="7"/>
      <c r="O108" s="0" t="n">
        <v>46.8</v>
      </c>
      <c r="P108" s="0" t="n">
        <v>9</v>
      </c>
      <c r="Q108" s="7"/>
      <c r="R108" s="0" t="n">
        <v>374.1</v>
      </c>
      <c r="S108" s="0" t="n">
        <v>61</v>
      </c>
      <c r="T108" s="7"/>
      <c r="U108" s="0" t="n">
        <v>57.7</v>
      </c>
      <c r="V108" s="0" t="n">
        <v>8</v>
      </c>
      <c r="W108" s="7"/>
      <c r="X108" s="0" t="n">
        <v>316.6</v>
      </c>
      <c r="Y108" s="0" t="n">
        <v>115</v>
      </c>
      <c r="Z108" s="7"/>
      <c r="AA108" s="7"/>
      <c r="AB108" s="1" t="n">
        <f aca="false">AVERAGE(C108,F108,I108,L108,O108,R108,U108,X108)</f>
        <v>309.3375</v>
      </c>
      <c r="AC108" s="1" t="n">
        <f aca="false">AVERAGE(D108,G108,J108,M108,P108,S108,V108,Y108)</f>
        <v>89.25</v>
      </c>
      <c r="AF108" s="1" t="n">
        <f aca="false">_xlfn.STDEV.S(C108,F108,I108,L108,O108,R108,U108,X108)</f>
        <v>228.937969998738</v>
      </c>
      <c r="AG108" s="1" t="n">
        <f aca="false">_xlfn.STDEV.S(D108,G108,J108,M108,P108,S108,V108,Y108)</f>
        <v>92.7311782981939</v>
      </c>
    </row>
    <row r="109" customFormat="false" ht="13.8" hidden="false" customHeight="false" outlineLevel="0" collapsed="false">
      <c r="A109" s="5"/>
      <c r="B109" s="8"/>
      <c r="C109" s="0"/>
      <c r="D109" s="0"/>
      <c r="E109" s="7"/>
      <c r="F109" s="0"/>
      <c r="G109" s="0"/>
      <c r="H109" s="7"/>
      <c r="I109" s="0"/>
      <c r="J109" s="0"/>
      <c r="K109" s="7"/>
      <c r="L109" s="0"/>
      <c r="M109" s="0"/>
      <c r="N109" s="7"/>
      <c r="O109" s="0"/>
      <c r="P109" s="0"/>
      <c r="Q109" s="7"/>
      <c r="R109" s="0"/>
      <c r="S109" s="0"/>
      <c r="T109" s="7"/>
      <c r="U109" s="0"/>
      <c r="V109" s="0"/>
      <c r="W109" s="7"/>
      <c r="X109" s="0"/>
      <c r="Y109" s="0"/>
      <c r="Z109" s="7"/>
      <c r="AA109" s="7"/>
    </row>
    <row r="110" customFormat="false" ht="13.8" hidden="false" customHeight="false" outlineLevel="0" collapsed="false">
      <c r="A110" s="5" t="s">
        <v>27</v>
      </c>
      <c r="B110" s="8" t="n">
        <v>1.1</v>
      </c>
      <c r="C110" s="0" t="n">
        <v>641.9</v>
      </c>
      <c r="D110" s="0" t="n">
        <v>312</v>
      </c>
      <c r="E110" s="7"/>
      <c r="F110" s="0" t="n">
        <v>171.9</v>
      </c>
      <c r="G110" s="0" t="n">
        <v>61</v>
      </c>
      <c r="H110" s="7"/>
      <c r="I110" s="0" t="n">
        <v>286.5</v>
      </c>
      <c r="J110" s="0" t="n">
        <v>31</v>
      </c>
      <c r="K110" s="7"/>
      <c r="L110" s="0" t="n">
        <v>542.3</v>
      </c>
      <c r="M110" s="0" t="n">
        <v>148</v>
      </c>
      <c r="N110" s="7"/>
      <c r="O110" s="0" t="n">
        <v>59.3</v>
      </c>
      <c r="P110" s="0" t="n">
        <v>6</v>
      </c>
      <c r="Q110" s="7"/>
      <c r="R110" s="0" t="n">
        <v>355</v>
      </c>
      <c r="S110" s="0" t="n">
        <v>44</v>
      </c>
      <c r="T110" s="7"/>
      <c r="U110" s="0" t="n">
        <v>43.1</v>
      </c>
      <c r="V110" s="0" t="n">
        <v>7</v>
      </c>
      <c r="W110" s="7"/>
      <c r="X110" s="0" t="n">
        <v>262.3</v>
      </c>
      <c r="Y110" s="0" t="n">
        <v>73</v>
      </c>
      <c r="Z110" s="7"/>
      <c r="AA110" s="7"/>
      <c r="AB110" s="1" t="n">
        <f aca="false">AVERAGE(C110,F110,I110,L110,O110,R110,U110,X110)</f>
        <v>295.2875</v>
      </c>
      <c r="AC110" s="10" t="n">
        <f aca="false">AVERAGE(D110,G110,J110,M110,P110,S110,V110,Y110)</f>
        <v>85.25</v>
      </c>
      <c r="AD110" s="1" t="n">
        <f aca="false">_xlfn.STDEV.S(AB110:AB113)</f>
        <v>27.2793935508105</v>
      </c>
      <c r="AE110" s="1" t="n">
        <f aca="false">_xlfn.STDEV.S(AC110:AC113)</f>
        <v>15.1875</v>
      </c>
      <c r="AF110" s="1" t="n">
        <f aca="false">_xlfn.STDEV.S(C110,F110,I110,L110,O110,R110,U110,X110)</f>
        <v>213.942411727348</v>
      </c>
      <c r="AG110" s="1" t="n">
        <f aca="false">_xlfn.STDEV.S(D110,G110,J110,M110,P110,S110,V110,Y110)</f>
        <v>102.217904498185</v>
      </c>
      <c r="AH110" s="1" t="n">
        <f aca="false">(AD110/AVERAGE(AB110:AB113))</f>
        <v>0.103247929415945</v>
      </c>
      <c r="AI110" s="1" t="n">
        <f aca="false">(AE110/AVERAGE(AC110:AC113))</f>
        <v>0.225522041763341</v>
      </c>
    </row>
    <row r="111" customFormat="false" ht="13.8" hidden="false" customHeight="false" outlineLevel="0" collapsed="false">
      <c r="A111" s="5" t="s">
        <v>27</v>
      </c>
      <c r="B111" s="8" t="n">
        <v>1.2</v>
      </c>
      <c r="C111" s="0" t="n">
        <v>641.6</v>
      </c>
      <c r="D111" s="0" t="n">
        <v>296</v>
      </c>
      <c r="E111" s="7"/>
      <c r="F111" s="0" t="n">
        <v>137.8</v>
      </c>
      <c r="G111" s="0" t="n">
        <v>51</v>
      </c>
      <c r="H111" s="7"/>
      <c r="I111" s="0" t="n">
        <v>242.8</v>
      </c>
      <c r="J111" s="0" t="n">
        <v>32</v>
      </c>
      <c r="K111" s="7"/>
      <c r="L111" s="0" t="n">
        <v>556.4</v>
      </c>
      <c r="M111" s="0" t="n">
        <v>103</v>
      </c>
      <c r="N111" s="7"/>
      <c r="O111" s="0" t="n">
        <v>58.9</v>
      </c>
      <c r="P111" s="0" t="n">
        <v>8</v>
      </c>
      <c r="Q111" s="7"/>
      <c r="R111" s="0" t="n">
        <v>313.5</v>
      </c>
      <c r="S111" s="0" t="n">
        <v>32</v>
      </c>
      <c r="T111" s="7"/>
      <c r="U111" s="0" t="n">
        <v>28.6</v>
      </c>
      <c r="V111" s="0" t="n">
        <v>7</v>
      </c>
      <c r="W111" s="7"/>
      <c r="X111" s="0" t="n">
        <v>227.3</v>
      </c>
      <c r="Y111" s="0" t="n">
        <v>65</v>
      </c>
      <c r="Z111" s="7"/>
      <c r="AA111" s="7"/>
      <c r="AB111" s="10" t="n">
        <f aca="false">AVERAGE(C111,F111,I111,L111,O111,R111,U111,X111)</f>
        <v>275.8625</v>
      </c>
      <c r="AC111" s="1" t="n">
        <f aca="false">AVERAGE(D111,G111,J111,M111,P111,S111,V111,Y111)</f>
        <v>74.25</v>
      </c>
      <c r="AF111" s="1" t="n">
        <f aca="false">_xlfn.STDEV.S(C111,F111,I111,L111,O111,R111,U111,X111)</f>
        <v>221.877044054971</v>
      </c>
      <c r="AG111" s="1" t="n">
        <f aca="false">_xlfn.STDEV.S(D111,G111,J111,M111,P111,S111,V111,Y111)</f>
        <v>94.9492345564573</v>
      </c>
    </row>
    <row r="112" customFormat="false" ht="13.8" hidden="false" customHeight="false" outlineLevel="0" collapsed="false">
      <c r="A112" s="5" t="s">
        <v>27</v>
      </c>
      <c r="B112" s="8" t="n">
        <v>1.3</v>
      </c>
      <c r="C112" s="0" t="n">
        <v>630.2</v>
      </c>
      <c r="D112" s="0" t="n">
        <v>223</v>
      </c>
      <c r="E112" s="7"/>
      <c r="F112" s="0" t="n">
        <v>107.4</v>
      </c>
      <c r="G112" s="0" t="n">
        <v>27</v>
      </c>
      <c r="H112" s="7"/>
      <c r="I112" s="0" t="n">
        <v>198.2</v>
      </c>
      <c r="J112" s="0" t="n">
        <v>16</v>
      </c>
      <c r="K112" s="7"/>
      <c r="L112" s="0" t="n">
        <v>550.3</v>
      </c>
      <c r="M112" s="0" t="n">
        <v>96</v>
      </c>
      <c r="N112" s="7"/>
      <c r="O112" s="0" t="n">
        <v>51.1</v>
      </c>
      <c r="P112" s="0" t="n">
        <v>9</v>
      </c>
      <c r="Q112" s="7"/>
      <c r="R112" s="0" t="n">
        <v>278.1</v>
      </c>
      <c r="S112" s="0" t="n">
        <v>29</v>
      </c>
      <c r="T112" s="7"/>
      <c r="U112" s="0" t="n">
        <v>20.1</v>
      </c>
      <c r="V112" s="0" t="n">
        <v>6</v>
      </c>
      <c r="W112" s="7"/>
      <c r="X112" s="0" t="n">
        <v>191</v>
      </c>
      <c r="Y112" s="0" t="n">
        <v>56</v>
      </c>
      <c r="Z112" s="7"/>
      <c r="AA112" s="7"/>
      <c r="AB112" s="1" t="n">
        <f aca="false">AVERAGE(C112,F112,I112,L112,O112,R112,U112,X112)</f>
        <v>253.3</v>
      </c>
      <c r="AC112" s="1" t="n">
        <f aca="false">AVERAGE(D112,G112,J112,M112,P112,S112,V112,Y112)</f>
        <v>57.75</v>
      </c>
      <c r="AF112" s="1" t="n">
        <f aca="false">_xlfn.STDEV.S(C112,F112,I112,L112,O112,R112,U112,X112)</f>
        <v>224.991695084825</v>
      </c>
      <c r="AG112" s="1" t="n">
        <f aca="false">_xlfn.STDEV.S(D112,G112,J112,M112,P112,S112,V112,Y112)</f>
        <v>73.0396174297601</v>
      </c>
    </row>
    <row r="113" customFormat="false" ht="13.8" hidden="false" customHeight="false" outlineLevel="0" collapsed="false">
      <c r="A113" s="5" t="s">
        <v>27</v>
      </c>
      <c r="B113" s="8" t="n">
        <v>1.4</v>
      </c>
      <c r="C113" s="0" t="n">
        <v>591.3</v>
      </c>
      <c r="D113" s="0" t="n">
        <v>239</v>
      </c>
      <c r="E113" s="7"/>
      <c r="F113" s="0" t="n">
        <v>95.4</v>
      </c>
      <c r="G113" s="0" t="n">
        <v>14</v>
      </c>
      <c r="H113" s="7"/>
      <c r="I113" s="0" t="n">
        <v>175.7</v>
      </c>
      <c r="J113" s="0" t="n">
        <v>12</v>
      </c>
      <c r="K113" s="7"/>
      <c r="L113" s="0" t="n">
        <v>514.4</v>
      </c>
      <c r="M113" s="0" t="n">
        <v>83</v>
      </c>
      <c r="N113" s="7"/>
      <c r="O113" s="0" t="n">
        <v>45.5</v>
      </c>
      <c r="P113" s="0" t="n">
        <v>8</v>
      </c>
      <c r="Q113" s="7"/>
      <c r="R113" s="0" t="n">
        <v>254.4</v>
      </c>
      <c r="S113" s="0" t="n">
        <v>21</v>
      </c>
      <c r="T113" s="7"/>
      <c r="U113" s="0" t="n">
        <v>15.9</v>
      </c>
      <c r="V113" s="0" t="n">
        <v>6</v>
      </c>
      <c r="W113" s="7"/>
      <c r="X113" s="0" t="n">
        <v>166.6</v>
      </c>
      <c r="Y113" s="0" t="n">
        <v>34</v>
      </c>
      <c r="Z113" s="7"/>
      <c r="AA113" s="7"/>
      <c r="AB113" s="1" t="n">
        <f aca="false">AVERAGE(C113,F113,I113,L113,O113,R113,U113,X113)</f>
        <v>232.4</v>
      </c>
      <c r="AC113" s="1" t="n">
        <f aca="false">AVERAGE(D113,G113,J113,M113,P113,S113,V113,Y113)</f>
        <v>52.125</v>
      </c>
      <c r="AF113" s="1" t="n">
        <f aca="false">_xlfn.STDEV.S(C113,F113,I113,L113,O113,R113,U113,X113)</f>
        <v>212.782450941264</v>
      </c>
      <c r="AG113" s="1" t="n">
        <f aca="false">_xlfn.STDEV.S(D113,G113,J113,M113,P113,S113,V113,Y113)</f>
        <v>79.5620826776172</v>
      </c>
    </row>
    <row r="114" customFormat="false" ht="13.8" hidden="false" customHeight="false" outlineLevel="0" collapsed="false">
      <c r="A114" s="5"/>
      <c r="B114" s="8"/>
      <c r="C114" s="0"/>
      <c r="D114" s="0"/>
      <c r="E114" s="7"/>
      <c r="F114" s="0"/>
      <c r="G114" s="0"/>
      <c r="H114" s="7"/>
      <c r="I114" s="0"/>
      <c r="J114" s="0"/>
      <c r="K114" s="7"/>
      <c r="L114" s="0"/>
      <c r="M114" s="0"/>
      <c r="N114" s="7"/>
      <c r="O114" s="0"/>
      <c r="P114" s="0"/>
      <c r="Q114" s="7"/>
      <c r="R114" s="0"/>
      <c r="S114" s="0"/>
      <c r="T114" s="7"/>
      <c r="U114" s="0"/>
      <c r="V114" s="0"/>
      <c r="W114" s="7"/>
      <c r="X114" s="0"/>
      <c r="Y114" s="0"/>
      <c r="Z114" s="7"/>
      <c r="AA114" s="7"/>
    </row>
    <row r="115" customFormat="false" ht="13.8" hidden="false" customHeight="false" outlineLevel="0" collapsed="false">
      <c r="A115" s="5" t="s">
        <v>28</v>
      </c>
      <c r="B115" s="8" t="n">
        <v>6</v>
      </c>
      <c r="C115" s="0" t="n">
        <v>252</v>
      </c>
      <c r="D115" s="0" t="n">
        <v>94</v>
      </c>
      <c r="E115" s="7"/>
      <c r="F115" s="0" t="n">
        <v>39.1</v>
      </c>
      <c r="G115" s="0" t="n">
        <v>6</v>
      </c>
      <c r="H115" s="7"/>
      <c r="I115" s="0" t="n">
        <v>88</v>
      </c>
      <c r="J115" s="0" t="n">
        <v>10</v>
      </c>
      <c r="K115" s="7"/>
      <c r="L115" s="0" t="n">
        <v>218.7</v>
      </c>
      <c r="M115" s="0" t="n">
        <v>12</v>
      </c>
      <c r="N115" s="7"/>
      <c r="O115" s="0" t="n">
        <v>12.8</v>
      </c>
      <c r="P115" s="0" t="n">
        <v>7</v>
      </c>
      <c r="Q115" s="7"/>
      <c r="R115" s="0" t="n">
        <v>116.4</v>
      </c>
      <c r="S115" s="0" t="n">
        <v>10</v>
      </c>
      <c r="T115" s="7"/>
      <c r="U115" s="0" t="n">
        <v>28.6</v>
      </c>
      <c r="V115" s="0" t="n">
        <v>7</v>
      </c>
      <c r="W115" s="7"/>
      <c r="X115" s="0" t="n">
        <v>80.9</v>
      </c>
      <c r="Y115" s="0" t="n">
        <v>10</v>
      </c>
      <c r="Z115" s="7"/>
      <c r="AA115" s="7"/>
      <c r="AB115" s="1" t="n">
        <f aca="false">AVERAGE(C115,F115,I115,L115,O115,R115,U115,X115)</f>
        <v>104.5625</v>
      </c>
      <c r="AC115" s="10" t="n">
        <f aca="false">AVERAGE(D115,G115,J115,M115,P115,S115,V115,Y115)</f>
        <v>19.5</v>
      </c>
      <c r="AD115" s="1" t="n">
        <f aca="false">_xlfn.STDEV.S(AB115:AB118)</f>
        <v>82.9509961387847</v>
      </c>
      <c r="AE115" s="1" t="n">
        <f aca="false">_xlfn.STDEV.S(AC115:AC118)</f>
        <v>22.3393279423681</v>
      </c>
      <c r="AF115" s="1" t="n">
        <f aca="false">_xlfn.STDEV.S(C115,F115,I115,L115,O115,R115,U115,X115)</f>
        <v>88.006118902527</v>
      </c>
      <c r="AG115" s="1" t="n">
        <f aca="false">_xlfn.STDEV.S(D115,G115,J115,M115,P115,S115,V115,Y115)</f>
        <v>30.1709415545109</v>
      </c>
      <c r="AH115" s="1" t="n">
        <f aca="false">(AD115/AVERAGE(AB115:AB118))</f>
        <v>0.389498441150566</v>
      </c>
      <c r="AI115" s="1" t="n">
        <f aca="false">(AE115/AVERAGE(AC115:AC118))</f>
        <v>0.460901672569812</v>
      </c>
    </row>
    <row r="116" customFormat="false" ht="13.8" hidden="false" customHeight="false" outlineLevel="0" collapsed="false">
      <c r="A116" s="5" t="s">
        <v>28</v>
      </c>
      <c r="B116" s="8" t="n">
        <v>12</v>
      </c>
      <c r="C116" s="0" t="n">
        <v>433</v>
      </c>
      <c r="D116" s="0" t="n">
        <v>182</v>
      </c>
      <c r="E116" s="7"/>
      <c r="F116" s="0" t="n">
        <v>92.1</v>
      </c>
      <c r="G116" s="0" t="n">
        <v>32</v>
      </c>
      <c r="H116" s="7"/>
      <c r="I116" s="0" t="n">
        <v>164.3</v>
      </c>
      <c r="J116" s="0" t="n">
        <v>21</v>
      </c>
      <c r="K116" s="7"/>
      <c r="L116" s="0" t="n">
        <v>376.3</v>
      </c>
      <c r="M116" s="0" t="n">
        <v>82</v>
      </c>
      <c r="N116" s="7"/>
      <c r="O116" s="0" t="n">
        <v>36.9</v>
      </c>
      <c r="P116" s="0" t="n">
        <v>7</v>
      </c>
      <c r="Q116" s="7"/>
      <c r="R116" s="0" t="n">
        <v>212.4</v>
      </c>
      <c r="S116" s="0" t="n">
        <v>20</v>
      </c>
      <c r="T116" s="7"/>
      <c r="U116" s="0" t="n">
        <v>72.5</v>
      </c>
      <c r="V116" s="0" t="n">
        <v>6</v>
      </c>
      <c r="W116" s="7"/>
      <c r="X116" s="0" t="n">
        <v>151.1</v>
      </c>
      <c r="Y116" s="0" t="n">
        <v>49</v>
      </c>
      <c r="Z116" s="7"/>
      <c r="AA116" s="7"/>
      <c r="AB116" s="1" t="n">
        <f aca="false">AVERAGE(C116,F116,I116,L116,O116,R116,U116,X116)</f>
        <v>192.325</v>
      </c>
      <c r="AC116" s="1" t="n">
        <f aca="false">AVERAGE(D116,G116,J116,M116,P116,S116,V116,Y116)</f>
        <v>49.875</v>
      </c>
      <c r="AF116" s="1" t="n">
        <f aca="false">_xlfn.STDEV.S(C116,F116,I116,L116,O116,R116,U116,X116)</f>
        <v>143.038044389796</v>
      </c>
      <c r="AG116" s="1" t="n">
        <f aca="false">_xlfn.STDEV.S(D116,G116,J116,M116,P116,S116,V116,Y116)</f>
        <v>58.9174664861182</v>
      </c>
    </row>
    <row r="117" customFormat="false" ht="13.8" hidden="false" customHeight="false" outlineLevel="0" collapsed="false">
      <c r="A117" s="5" t="s">
        <v>28</v>
      </c>
      <c r="B117" s="8" t="n">
        <v>24</v>
      </c>
      <c r="C117" s="0" t="n">
        <v>641.6</v>
      </c>
      <c r="D117" s="0" t="n">
        <v>296</v>
      </c>
      <c r="E117" s="7"/>
      <c r="F117" s="0" t="n">
        <v>137.8</v>
      </c>
      <c r="G117" s="0" t="n">
        <v>51</v>
      </c>
      <c r="H117" s="7"/>
      <c r="I117" s="0" t="n">
        <v>242.8</v>
      </c>
      <c r="J117" s="0" t="n">
        <v>32</v>
      </c>
      <c r="K117" s="7"/>
      <c r="L117" s="0" t="n">
        <v>556.4</v>
      </c>
      <c r="M117" s="0" t="n">
        <v>103</v>
      </c>
      <c r="N117" s="7"/>
      <c r="O117" s="0" t="n">
        <v>58.9</v>
      </c>
      <c r="P117" s="0" t="n">
        <v>8</v>
      </c>
      <c r="Q117" s="7"/>
      <c r="R117" s="0" t="n">
        <v>313.5</v>
      </c>
      <c r="S117" s="0" t="n">
        <v>32</v>
      </c>
      <c r="T117" s="7"/>
      <c r="U117" s="0" t="n">
        <v>108</v>
      </c>
      <c r="V117" s="0" t="n">
        <v>5</v>
      </c>
      <c r="W117" s="7"/>
      <c r="X117" s="0" t="n">
        <v>227.3</v>
      </c>
      <c r="Y117" s="0" t="n">
        <v>65</v>
      </c>
      <c r="Z117" s="7"/>
      <c r="AA117" s="7"/>
      <c r="AB117" s="10" t="n">
        <f aca="false">AVERAGE(C117,F117,I117,L117,O117,R117,U117,X117)</f>
        <v>285.7875</v>
      </c>
      <c r="AC117" s="1" t="n">
        <f aca="false">AVERAGE(D117,G117,J117,M117,P117,S117,V117,Y117)</f>
        <v>74</v>
      </c>
      <c r="AF117" s="1" t="n">
        <f aca="false">_xlfn.STDEV.S(C117,F117,I117,L117,O117,R117,U117,X117)</f>
        <v>210.732392502909</v>
      </c>
      <c r="AG117" s="1" t="n">
        <f aca="false">_xlfn.STDEV.S(D117,G117,J117,M117,P117,S117,V117,Y117)</f>
        <v>95.1540105002712</v>
      </c>
    </row>
    <row r="118" customFormat="false" ht="13.8" hidden="false" customHeight="false" outlineLevel="0" collapsed="false">
      <c r="A118" s="5" t="s">
        <v>28</v>
      </c>
      <c r="B118" s="8" t="n">
        <v>48</v>
      </c>
      <c r="C118" s="0" t="n">
        <v>704</v>
      </c>
      <c r="D118" s="0" t="n">
        <v>255</v>
      </c>
      <c r="E118" s="7"/>
      <c r="F118" s="0" t="n">
        <v>90.9</v>
      </c>
      <c r="G118" s="0" t="n">
        <v>17</v>
      </c>
      <c r="H118" s="7"/>
      <c r="I118" s="0" t="n">
        <v>171.5</v>
      </c>
      <c r="J118" s="0" t="n">
        <v>12</v>
      </c>
      <c r="K118" s="7"/>
      <c r="L118" s="0" t="n">
        <v>622.7</v>
      </c>
      <c r="M118" s="0" t="n">
        <v>71</v>
      </c>
      <c r="N118" s="7"/>
      <c r="O118" s="0" t="n">
        <v>42.3</v>
      </c>
      <c r="P118" s="0" t="n">
        <v>8</v>
      </c>
      <c r="Q118" s="7"/>
      <c r="R118" s="0" t="n">
        <v>269.4</v>
      </c>
      <c r="S118" s="0" t="n">
        <v>15</v>
      </c>
      <c r="T118" s="7"/>
      <c r="U118" s="0" t="n">
        <v>79.8</v>
      </c>
      <c r="V118" s="0" t="n">
        <v>0</v>
      </c>
      <c r="W118" s="7"/>
      <c r="X118" s="0" t="n">
        <v>173</v>
      </c>
      <c r="Y118" s="0" t="n">
        <v>26</v>
      </c>
      <c r="Z118" s="7"/>
      <c r="AA118" s="7"/>
      <c r="AB118" s="1" t="n">
        <f aca="false">AVERAGE(C118,F118,I118,L118,O118,R118,U118,X118)</f>
        <v>269.2</v>
      </c>
      <c r="AC118" s="1" t="n">
        <f aca="false">AVERAGE(D118,G118,J118,M118,P118,S118,V118,Y118)</f>
        <v>50.5</v>
      </c>
      <c r="AF118" s="1" t="n">
        <f aca="false">_xlfn.STDEV.S(C118,F118,I118,L118,O118,R118,U118,X118)</f>
        <v>254.097821433287</v>
      </c>
      <c r="AG118" s="1" t="n">
        <f aca="false">_xlfn.STDEV.S(D118,G118,J118,M118,P118,S118,V118,Y118)</f>
        <v>85.4082632335503</v>
      </c>
    </row>
    <row r="121" customFormat="false" ht="15" hidden="false" customHeight="false" outlineLevel="0" collapsed="false">
      <c r="A121" s="2" t="s">
        <v>71</v>
      </c>
      <c r="B121" s="3"/>
      <c r="C121" s="4" t="s">
        <v>72</v>
      </c>
      <c r="D121" s="4"/>
      <c r="F121" s="4" t="s">
        <v>73</v>
      </c>
      <c r="G121" s="2"/>
      <c r="I121" s="4" t="s">
        <v>74</v>
      </c>
      <c r="J121" s="2"/>
      <c r="L121" s="11" t="s">
        <v>75</v>
      </c>
      <c r="M121" s="2"/>
      <c r="O121" s="4" t="s">
        <v>76</v>
      </c>
      <c r="P121" s="2"/>
      <c r="R121" s="4" t="s">
        <v>77</v>
      </c>
      <c r="S121" s="2"/>
      <c r="U121" s="4" t="s">
        <v>78</v>
      </c>
      <c r="V121" s="2"/>
      <c r="W121" s="4"/>
      <c r="Y121" s="2"/>
    </row>
    <row r="122" customFormat="false" ht="15" hidden="false" customHeight="false" outlineLevel="0" collapsed="false">
      <c r="A122" s="5" t="s">
        <v>12</v>
      </c>
      <c r="B122" s="6" t="s">
        <v>13</v>
      </c>
      <c r="C122" s="5" t="s">
        <v>14</v>
      </c>
      <c r="D122" s="5" t="s">
        <v>15</v>
      </c>
      <c r="E122" s="1" t="s">
        <v>16</v>
      </c>
      <c r="F122" s="5" t="s">
        <v>14</v>
      </c>
      <c r="G122" s="5" t="s">
        <v>15</v>
      </c>
      <c r="H122" s="1" t="s">
        <v>16</v>
      </c>
      <c r="I122" s="5" t="s">
        <v>14</v>
      </c>
      <c r="J122" s="5" t="s">
        <v>15</v>
      </c>
      <c r="K122" s="1" t="s">
        <v>16</v>
      </c>
      <c r="L122" s="5" t="s">
        <v>14</v>
      </c>
      <c r="M122" s="5" t="s">
        <v>15</v>
      </c>
      <c r="N122" s="1" t="s">
        <v>16</v>
      </c>
      <c r="O122" s="5" t="s">
        <v>14</v>
      </c>
      <c r="P122" s="5" t="s">
        <v>15</v>
      </c>
      <c r="Q122" s="1" t="s">
        <v>16</v>
      </c>
      <c r="R122" s="5" t="s">
        <v>14</v>
      </c>
      <c r="S122" s="5" t="s">
        <v>15</v>
      </c>
      <c r="T122" s="1" t="s">
        <v>16</v>
      </c>
      <c r="U122" s="5" t="s">
        <v>14</v>
      </c>
      <c r="V122" s="5" t="s">
        <v>15</v>
      </c>
      <c r="W122" s="5" t="s">
        <v>16</v>
      </c>
      <c r="Y122" s="5" t="s">
        <v>17</v>
      </c>
      <c r="Z122" s="1" t="s">
        <v>18</v>
      </c>
      <c r="AA122" s="1" t="s">
        <v>19</v>
      </c>
      <c r="AB122" s="1" t="s">
        <v>20</v>
      </c>
      <c r="AD122" s="1" t="s">
        <v>21</v>
      </c>
      <c r="AE122" s="1" t="s">
        <v>22</v>
      </c>
      <c r="AF122" s="1" t="s">
        <v>23</v>
      </c>
      <c r="AG122" s="1" t="s">
        <v>24</v>
      </c>
    </row>
    <row r="123" customFormat="false" ht="15" hidden="false" customHeight="false" outlineLevel="0" collapsed="false">
      <c r="A123" s="5"/>
      <c r="B123" s="6"/>
      <c r="C123" s="7"/>
      <c r="D123" s="7"/>
      <c r="F123" s="7"/>
      <c r="G123" s="7"/>
      <c r="I123" s="7"/>
      <c r="J123" s="7"/>
      <c r="L123" s="7"/>
      <c r="M123" s="7"/>
      <c r="O123" s="7"/>
      <c r="P123" s="7"/>
      <c r="R123" s="7"/>
      <c r="S123" s="7"/>
      <c r="U123" s="7"/>
      <c r="V123" s="7"/>
      <c r="W123" s="7"/>
      <c r="Y123" s="7"/>
    </row>
    <row r="124" customFormat="false" ht="13.8" hidden="false" customHeight="false" outlineLevel="0" collapsed="false">
      <c r="A124" s="5" t="s">
        <v>25</v>
      </c>
      <c r="B124" s="8" t="n">
        <v>5</v>
      </c>
      <c r="C124" s="0" t="n">
        <v>381.7</v>
      </c>
      <c r="D124" s="0" t="n">
        <v>11</v>
      </c>
      <c r="E124" s="7"/>
      <c r="F124" s="0" t="n">
        <v>155.5</v>
      </c>
      <c r="G124" s="0" t="n">
        <v>5</v>
      </c>
      <c r="H124" s="7"/>
      <c r="I124" s="0" t="n">
        <v>436.4</v>
      </c>
      <c r="J124" s="0" t="n">
        <v>18</v>
      </c>
      <c r="K124" s="7"/>
      <c r="L124" s="0" t="n">
        <v>426.4</v>
      </c>
      <c r="M124" s="0" t="n">
        <v>41</v>
      </c>
      <c r="N124" s="7"/>
      <c r="O124" s="0" t="n">
        <v>852.5</v>
      </c>
      <c r="P124" s="0" t="n">
        <v>20</v>
      </c>
      <c r="Q124" s="7"/>
      <c r="R124" s="0" t="n">
        <v>762.2</v>
      </c>
      <c r="S124" s="0" t="n">
        <v>40</v>
      </c>
      <c r="T124" s="7"/>
      <c r="U124" s="0" t="n">
        <v>415</v>
      </c>
      <c r="V124" s="0" t="n">
        <v>5</v>
      </c>
      <c r="W124" s="7"/>
      <c r="Y124" s="13" t="n">
        <f aca="false">AVERAGE(C124,F124,I124,L124,O124,R124,U124)</f>
        <v>489.957142857143</v>
      </c>
      <c r="Z124" s="10" t="n">
        <f aca="false">AVERAGE(D124,G124,J124,M124,P124,S124,V124)</f>
        <v>20</v>
      </c>
      <c r="AA124" s="1" t="n">
        <f aca="false">_xlfn.STDEV.S(Y124:Y127)</f>
        <v>63.1232489485699</v>
      </c>
      <c r="AB124" s="1" t="n">
        <f aca="false">_xlfn.STDEV.S(Z124:Z127)</f>
        <v>4.16884296905991</v>
      </c>
      <c r="AD124" s="1" t="n">
        <f aca="false">_xlfn.STDEV.S(C124,F124,I124,L124,O124,R124,U124)</f>
        <v>238.628420053318</v>
      </c>
      <c r="AE124" s="1" t="n">
        <f aca="false">_xlfn.STDEV.S(D124,G124,J124,M124,P124,S124,V124)</f>
        <v>15.1437555888007</v>
      </c>
      <c r="AF124" s="1" t="n">
        <f aca="false">(AA124/AVERAGE(Y124:Y127))</f>
        <v>0.139576006519779</v>
      </c>
      <c r="AG124" s="1" t="n">
        <f aca="false">(AB124/AVERAGE(Z124:Z127))</f>
        <v>0.242676929591845</v>
      </c>
    </row>
    <row r="125" customFormat="false" ht="13.8" hidden="false" customHeight="false" outlineLevel="0" collapsed="false">
      <c r="A125" s="5" t="s">
        <v>25</v>
      </c>
      <c r="B125" s="8" t="n">
        <v>10</v>
      </c>
      <c r="C125" s="0" t="n">
        <v>381.5</v>
      </c>
      <c r="D125" s="0" t="n">
        <v>11</v>
      </c>
      <c r="E125" s="7"/>
      <c r="F125" s="0" t="n">
        <v>154.9</v>
      </c>
      <c r="G125" s="0" t="n">
        <v>4</v>
      </c>
      <c r="H125" s="7"/>
      <c r="I125" s="0" t="n">
        <v>435.9</v>
      </c>
      <c r="J125" s="0" t="n">
        <v>18</v>
      </c>
      <c r="K125" s="7"/>
      <c r="L125" s="0" t="n">
        <v>426.6</v>
      </c>
      <c r="M125" s="0" t="n">
        <v>41</v>
      </c>
      <c r="N125" s="7"/>
      <c r="O125" s="0" t="n">
        <v>852.6</v>
      </c>
      <c r="P125" s="0" t="n">
        <v>21</v>
      </c>
      <c r="Q125" s="7"/>
      <c r="R125" s="0" t="n">
        <v>762.5</v>
      </c>
      <c r="S125" s="0" t="n">
        <v>40</v>
      </c>
      <c r="T125" s="7"/>
      <c r="U125" s="0" t="n">
        <v>410.4</v>
      </c>
      <c r="V125" s="0" t="n">
        <v>0</v>
      </c>
      <c r="W125" s="7"/>
      <c r="Y125" s="7" t="n">
        <f aca="false">AVERAGE(C125,F125,I125,L125,O125,R125,U125)</f>
        <v>489.2</v>
      </c>
      <c r="Z125" s="1" t="n">
        <f aca="false">AVERAGE(D125,G125,J125,M125,P125,S125,V125)</f>
        <v>19.2857142857143</v>
      </c>
      <c r="AD125" s="1" t="n">
        <f aca="false">_xlfn.STDEV.S(C125,F125,I125,L125,O125,R125,U125)</f>
        <v>239.122465137288</v>
      </c>
      <c r="AE125" s="1" t="n">
        <f aca="false">_xlfn.STDEV.S(D125,G125,J125,M125,P125,S125,V125)</f>
        <v>16.2246138702311</v>
      </c>
    </row>
    <row r="126" customFormat="false" ht="13.8" hidden="false" customHeight="false" outlineLevel="0" collapsed="false">
      <c r="A126" s="5" t="s">
        <v>25</v>
      </c>
      <c r="B126" s="8" t="n">
        <v>20</v>
      </c>
      <c r="C126" s="0" t="n">
        <v>373</v>
      </c>
      <c r="D126" s="0" t="n">
        <v>9</v>
      </c>
      <c r="E126" s="7"/>
      <c r="F126" s="0" t="n">
        <v>133.3</v>
      </c>
      <c r="G126" s="0" t="n">
        <v>0</v>
      </c>
      <c r="H126" s="7"/>
      <c r="I126" s="0" t="n">
        <v>428.7</v>
      </c>
      <c r="J126" s="0" t="n">
        <v>18</v>
      </c>
      <c r="K126" s="7"/>
      <c r="L126" s="0" t="n">
        <v>415.3</v>
      </c>
      <c r="M126" s="0" t="n">
        <v>40</v>
      </c>
      <c r="N126" s="7"/>
      <c r="O126" s="0" t="n">
        <v>842.5</v>
      </c>
      <c r="P126" s="0" t="n">
        <v>21</v>
      </c>
      <c r="Q126" s="7"/>
      <c r="R126" s="0" t="n">
        <v>747.5</v>
      </c>
      <c r="S126" s="0" t="n">
        <v>41</v>
      </c>
      <c r="T126" s="7"/>
      <c r="U126" s="0" t="n">
        <v>359.5</v>
      </c>
      <c r="V126" s="0" t="n">
        <v>0</v>
      </c>
      <c r="W126" s="7"/>
      <c r="Y126" s="7" t="n">
        <f aca="false">AVERAGE(C126,F126,I126,L126,O126,R126,U126)</f>
        <v>471.4</v>
      </c>
      <c r="Z126" s="1" t="n">
        <f aca="false">AVERAGE(D126,G126,J126,M126,P126,S126,V126)</f>
        <v>18.4285714285714</v>
      </c>
      <c r="AD126" s="1" t="n">
        <f aca="false">_xlfn.STDEV.S(C126,F126,I126,L126,O126,R126,U126)</f>
        <v>243.390187422035</v>
      </c>
      <c r="AE126" s="1" t="n">
        <f aca="false">_xlfn.STDEV.S(D126,G126,J126,M126,P126,S126,V126)</f>
        <v>17.0768570767295</v>
      </c>
    </row>
    <row r="127" customFormat="false" ht="13.8" hidden="false" customHeight="false" outlineLevel="0" collapsed="false">
      <c r="A127" s="5" t="s">
        <v>25</v>
      </c>
      <c r="B127" s="8" t="n">
        <v>40</v>
      </c>
      <c r="C127" s="0" t="n">
        <v>310.7</v>
      </c>
      <c r="D127" s="0" t="n">
        <v>5</v>
      </c>
      <c r="E127" s="7"/>
      <c r="F127" s="0" t="n">
        <v>76.2</v>
      </c>
      <c r="G127" s="0" t="n">
        <v>0</v>
      </c>
      <c r="H127" s="7"/>
      <c r="I127" s="0" t="n">
        <v>336</v>
      </c>
      <c r="J127" s="0" t="n">
        <v>17</v>
      </c>
      <c r="K127" s="7"/>
      <c r="L127" s="0" t="n">
        <v>313.4</v>
      </c>
      <c r="M127" s="0" t="n">
        <v>13</v>
      </c>
      <c r="N127" s="7"/>
      <c r="O127" s="0" t="n">
        <v>682.3</v>
      </c>
      <c r="P127" s="0" t="n">
        <v>13</v>
      </c>
      <c r="Q127" s="7"/>
      <c r="R127" s="0" t="n">
        <v>599.7</v>
      </c>
      <c r="S127" s="0" t="n">
        <v>29</v>
      </c>
      <c r="T127" s="7"/>
      <c r="U127" s="0" t="n">
        <v>190.8</v>
      </c>
      <c r="V127" s="0" t="n">
        <v>0</v>
      </c>
      <c r="W127" s="7"/>
      <c r="Y127" s="7" t="n">
        <f aca="false">AVERAGE(C127,F127,I127,L127,O127,R127,U127)</f>
        <v>358.442857142857</v>
      </c>
      <c r="Z127" s="1" t="n">
        <f aca="false">AVERAGE(D127,G127,J127,M127,P127,S127,V127)</f>
        <v>11</v>
      </c>
      <c r="AD127" s="1" t="n">
        <f aca="false">_xlfn.STDEV.S(C127,F127,I127,L127,O127,R127,U127)</f>
        <v>214.346113075269</v>
      </c>
      <c r="AE127" s="1" t="n">
        <f aca="false">_xlfn.STDEV.S(D127,G127,J127,M127,P127,S127,V127)</f>
        <v>10.3762549441823</v>
      </c>
    </row>
    <row r="128" customFormat="false" ht="13.8" hidden="false" customHeight="false" outlineLevel="0" collapsed="false">
      <c r="A128" s="5"/>
      <c r="B128" s="8"/>
      <c r="C128" s="0"/>
      <c r="D128" s="0"/>
      <c r="E128" s="7"/>
      <c r="F128" s="0"/>
      <c r="G128" s="0"/>
      <c r="H128" s="7"/>
      <c r="I128" s="0"/>
      <c r="J128" s="0"/>
      <c r="K128" s="7"/>
      <c r="L128" s="0"/>
      <c r="M128" s="0"/>
      <c r="N128" s="7"/>
      <c r="O128" s="0"/>
      <c r="P128" s="0"/>
      <c r="Q128" s="7"/>
      <c r="R128" s="0"/>
      <c r="S128" s="0"/>
      <c r="T128" s="7"/>
      <c r="U128" s="0"/>
      <c r="V128" s="0"/>
      <c r="W128" s="7"/>
      <c r="Y128" s="7"/>
    </row>
    <row r="129" customFormat="false" ht="13.8" hidden="false" customHeight="false" outlineLevel="0" collapsed="false">
      <c r="A129" s="5" t="s">
        <v>26</v>
      </c>
      <c r="B129" s="8" t="n">
        <v>4</v>
      </c>
      <c r="C129" s="0" t="n">
        <v>343.9</v>
      </c>
      <c r="D129" s="0" t="n">
        <v>6</v>
      </c>
      <c r="E129" s="7"/>
      <c r="F129" s="0" t="n">
        <v>111.5</v>
      </c>
      <c r="G129" s="0" t="n">
        <v>6</v>
      </c>
      <c r="H129" s="7"/>
      <c r="I129" s="0" t="n">
        <v>347.8</v>
      </c>
      <c r="J129" s="0" t="n">
        <v>19</v>
      </c>
      <c r="K129" s="7"/>
      <c r="L129" s="0" t="n">
        <v>337.7</v>
      </c>
      <c r="M129" s="0" t="n">
        <v>30</v>
      </c>
      <c r="N129" s="7"/>
      <c r="O129" s="0" t="n">
        <v>726.7</v>
      </c>
      <c r="P129" s="0" t="n">
        <v>12</v>
      </c>
      <c r="Q129" s="7"/>
      <c r="R129" s="0" t="n">
        <v>643</v>
      </c>
      <c r="S129" s="0" t="n">
        <v>51</v>
      </c>
      <c r="T129" s="7"/>
      <c r="U129" s="0" t="n">
        <v>166.1</v>
      </c>
      <c r="V129" s="0" t="n">
        <v>7</v>
      </c>
      <c r="W129" s="7"/>
      <c r="Y129" s="7" t="n">
        <f aca="false">AVERAGE(C129,F129,I129,L129,O129,R129,U129)</f>
        <v>382.385714285714</v>
      </c>
      <c r="Z129" s="10" t="n">
        <f aca="false">AVERAGE(D129,G129,J129,M129,P129,S129,V129)</f>
        <v>18.7142857142857</v>
      </c>
      <c r="AA129" s="1" t="n">
        <f aca="false">_xlfn.STDEV.S(Y129:Y132)</f>
        <v>15.0282607925528</v>
      </c>
      <c r="AB129" s="1" t="n">
        <f aca="false">_xlfn.STDEV.S(Z129:Z132)</f>
        <v>3.87100682995406</v>
      </c>
      <c r="AD129" s="1" t="n">
        <f aca="false">_xlfn.STDEV.S(C129,F129,I129,L129,O129,R129,U129)</f>
        <v>227.780906637434</v>
      </c>
      <c r="AE129" s="1" t="n">
        <f aca="false">_xlfn.STDEV.S(D129,G129,J129,M129,P129,S129,V129)</f>
        <v>16.7104187630979</v>
      </c>
      <c r="AF129" s="1" t="n">
        <f aca="false">(AA129/AVERAGE(Y129:Y132))</f>
        <v>0.0374826347230591</v>
      </c>
      <c r="AG129" s="1" t="n">
        <f aca="false">(AB129/AVERAGE(Z129:Z132))</f>
        <v>0.158230936114911</v>
      </c>
    </row>
    <row r="130" customFormat="false" ht="13.8" hidden="false" customHeight="false" outlineLevel="0" collapsed="false">
      <c r="A130" s="5" t="s">
        <v>26</v>
      </c>
      <c r="B130" s="8" t="n">
        <v>8</v>
      </c>
      <c r="C130" s="0" t="n">
        <v>384.8</v>
      </c>
      <c r="D130" s="0" t="n">
        <v>15</v>
      </c>
      <c r="E130" s="7"/>
      <c r="F130" s="0" t="n">
        <v>176</v>
      </c>
      <c r="G130" s="0" t="n">
        <v>9</v>
      </c>
      <c r="H130" s="7"/>
      <c r="I130" s="0" t="n">
        <v>384.2</v>
      </c>
      <c r="J130" s="0" t="n">
        <v>29</v>
      </c>
      <c r="K130" s="7"/>
      <c r="L130" s="0" t="n">
        <v>394.8</v>
      </c>
      <c r="M130" s="0" t="n">
        <v>49</v>
      </c>
      <c r="N130" s="7"/>
      <c r="O130" s="0" t="n">
        <v>757.2</v>
      </c>
      <c r="P130" s="0" t="n">
        <v>28</v>
      </c>
      <c r="Q130" s="7"/>
      <c r="R130" s="0" t="n">
        <v>612.4</v>
      </c>
      <c r="S130" s="0" t="n">
        <v>44</v>
      </c>
      <c r="T130" s="7"/>
      <c r="U130" s="0" t="n">
        <v>218.7</v>
      </c>
      <c r="V130" s="0" t="n">
        <v>8</v>
      </c>
      <c r="W130" s="7"/>
      <c r="Y130" s="13" t="n">
        <f aca="false">AVERAGE(C130,F130,I130,L130,O130,R130,U130)</f>
        <v>418.3</v>
      </c>
      <c r="Z130" s="1" t="n">
        <f aca="false">AVERAGE(D130,G130,J130,M130,P130,S130,V130)</f>
        <v>26</v>
      </c>
      <c r="AD130" s="1" t="n">
        <f aca="false">_xlfn.STDEV.S(C130,F130,I130,L130,O130,R130,U130)</f>
        <v>205.716139376569</v>
      </c>
      <c r="AE130" s="1" t="n">
        <f aca="false">_xlfn.STDEV.S(D130,G130,J130,M130,P130,S130,V130)</f>
        <v>16.3299316185545</v>
      </c>
    </row>
    <row r="131" customFormat="false" ht="13.8" hidden="false" customHeight="false" outlineLevel="0" collapsed="false">
      <c r="A131" s="5" t="s">
        <v>26</v>
      </c>
      <c r="B131" s="8" t="n">
        <v>12</v>
      </c>
      <c r="C131" s="0" t="n">
        <v>355</v>
      </c>
      <c r="D131" s="0" t="n">
        <v>16</v>
      </c>
      <c r="E131" s="7"/>
      <c r="F131" s="0" t="n">
        <v>165.8</v>
      </c>
      <c r="G131" s="0" t="n">
        <v>10</v>
      </c>
      <c r="H131" s="7"/>
      <c r="I131" s="0" t="n">
        <v>364</v>
      </c>
      <c r="J131" s="0" t="n">
        <v>26</v>
      </c>
      <c r="K131" s="7"/>
      <c r="L131" s="0" t="n">
        <v>408.8</v>
      </c>
      <c r="M131" s="0" t="n">
        <v>59</v>
      </c>
      <c r="N131" s="7"/>
      <c r="O131" s="0" t="n">
        <v>710.8</v>
      </c>
      <c r="P131" s="0" t="n">
        <v>29</v>
      </c>
      <c r="Q131" s="7"/>
      <c r="R131" s="0" t="n">
        <v>588.1</v>
      </c>
      <c r="S131" s="0" t="n">
        <v>41</v>
      </c>
      <c r="T131" s="7"/>
      <c r="U131" s="0" t="n">
        <v>245.9</v>
      </c>
      <c r="V131" s="0" t="n">
        <v>9</v>
      </c>
      <c r="W131" s="7"/>
      <c r="Y131" s="7" t="n">
        <f aca="false">AVERAGE(C131,F131,I131,L131,O131,R131,U131)</f>
        <v>405.485714285714</v>
      </c>
      <c r="Z131" s="1" t="n">
        <f aca="false">AVERAGE(D131,G131,J131,M131,P131,S131,V131)</f>
        <v>27.1428571428571</v>
      </c>
      <c r="AD131" s="1" t="n">
        <f aca="false">_xlfn.STDEV.S(C131,F131,I131,L131,O131,R131,U131)</f>
        <v>188.751374640217</v>
      </c>
      <c r="AE131" s="1" t="n">
        <f aca="false">_xlfn.STDEV.S(D131,G131,J131,M131,P131,S131,V131)</f>
        <v>18.0686521488514</v>
      </c>
    </row>
    <row r="132" customFormat="false" ht="13.8" hidden="false" customHeight="false" outlineLevel="0" collapsed="false">
      <c r="A132" s="5" t="s">
        <v>26</v>
      </c>
      <c r="B132" s="8" t="n">
        <v>16</v>
      </c>
      <c r="C132" s="0" t="n">
        <v>339.5</v>
      </c>
      <c r="D132" s="0" t="n">
        <v>15</v>
      </c>
      <c r="E132" s="7"/>
      <c r="F132" s="0" t="n">
        <v>159.1</v>
      </c>
      <c r="G132" s="0" t="n">
        <v>8</v>
      </c>
      <c r="H132" s="7"/>
      <c r="I132" s="0" t="n">
        <v>356.2</v>
      </c>
      <c r="J132" s="0" t="n">
        <v>25</v>
      </c>
      <c r="K132" s="7"/>
      <c r="L132" s="0" t="n">
        <v>391.7</v>
      </c>
      <c r="M132" s="0" t="n">
        <v>54</v>
      </c>
      <c r="N132" s="7"/>
      <c r="O132" s="0" t="n">
        <v>694</v>
      </c>
      <c r="P132" s="0" t="n">
        <v>29</v>
      </c>
      <c r="Q132" s="7"/>
      <c r="R132" s="0" t="n">
        <v>582.1</v>
      </c>
      <c r="S132" s="0" t="n">
        <v>41</v>
      </c>
      <c r="T132" s="7"/>
      <c r="U132" s="0" t="n">
        <v>260.5</v>
      </c>
      <c r="V132" s="0" t="n">
        <v>10</v>
      </c>
      <c r="W132" s="7"/>
      <c r="Y132" s="7" t="n">
        <f aca="false">AVERAGE(C132,F132,I132,L132,O132,R132,U132)</f>
        <v>397.585714285714</v>
      </c>
      <c r="Z132" s="1" t="n">
        <f aca="false">AVERAGE(D132,G132,J132,M132,P132,S132,V132)</f>
        <v>26</v>
      </c>
      <c r="AD132" s="1" t="n">
        <f aca="false">_xlfn.STDEV.S(C132,F132,I132,L132,O132,R132,U132)</f>
        <v>183.800729310953</v>
      </c>
      <c r="AE132" s="1" t="n">
        <f aca="false">_xlfn.STDEV.S(D132,G132,J132,M132,P132,S132,V132)</f>
        <v>16.9312334656004</v>
      </c>
    </row>
    <row r="133" customFormat="false" ht="13.8" hidden="false" customHeight="false" outlineLevel="0" collapsed="false">
      <c r="A133" s="5"/>
      <c r="B133" s="8"/>
      <c r="C133" s="0"/>
      <c r="D133" s="0"/>
      <c r="E133" s="7"/>
      <c r="F133" s="0"/>
      <c r="G133" s="0"/>
      <c r="H133" s="7"/>
      <c r="I133" s="0"/>
      <c r="J133" s="0"/>
      <c r="K133" s="7"/>
      <c r="L133" s="0"/>
      <c r="M133" s="0"/>
      <c r="N133" s="7"/>
      <c r="O133" s="0"/>
      <c r="P133" s="0"/>
      <c r="Q133" s="7"/>
      <c r="R133" s="0"/>
      <c r="S133" s="0"/>
      <c r="T133" s="7"/>
      <c r="U133" s="0"/>
      <c r="V133" s="0"/>
      <c r="W133" s="7"/>
      <c r="Y133" s="7"/>
    </row>
    <row r="134" customFormat="false" ht="13.8" hidden="false" customHeight="false" outlineLevel="0" collapsed="false">
      <c r="A134" s="5" t="s">
        <v>27</v>
      </c>
      <c r="B134" s="8" t="n">
        <v>1.1</v>
      </c>
      <c r="C134" s="0" t="n">
        <v>383.9</v>
      </c>
      <c r="D134" s="0" t="n">
        <v>6</v>
      </c>
      <c r="E134" s="7"/>
      <c r="F134" s="0" t="n">
        <v>156.2</v>
      </c>
      <c r="G134" s="0" t="n">
        <v>8</v>
      </c>
      <c r="H134" s="7"/>
      <c r="I134" s="0" t="n">
        <v>403.1</v>
      </c>
      <c r="J134" s="0" t="n">
        <v>28</v>
      </c>
      <c r="K134" s="7"/>
      <c r="L134" s="0" t="n">
        <v>396.3</v>
      </c>
      <c r="M134" s="0" t="n">
        <v>32</v>
      </c>
      <c r="N134" s="7"/>
      <c r="O134" s="0" t="n">
        <v>752.6</v>
      </c>
      <c r="P134" s="0" t="n">
        <v>12</v>
      </c>
      <c r="Q134" s="7"/>
      <c r="R134" s="0" t="n">
        <v>671.6</v>
      </c>
      <c r="S134" s="0" t="n">
        <v>31</v>
      </c>
      <c r="T134" s="7"/>
      <c r="U134" s="0" t="n">
        <v>218.7</v>
      </c>
      <c r="V134" s="0" t="n">
        <v>8</v>
      </c>
      <c r="W134" s="7"/>
      <c r="Y134" s="7" t="n">
        <f aca="false">AVERAGE(C134,F134,I134,L134,O134,R134,U134)</f>
        <v>426.057142857143</v>
      </c>
      <c r="Z134" s="1" t="n">
        <f aca="false">AVERAGE(D134,G134,J134,M134,P134,S134,V134)</f>
        <v>17.8571428571429</v>
      </c>
      <c r="AA134" s="1" t="n">
        <f aca="false">_xlfn.STDEV.S(Y134:Y137)</f>
        <v>23.8357513877303</v>
      </c>
      <c r="AB134" s="1" t="n">
        <f aca="false">_xlfn.STDEV.S(Z134:Z137)</f>
        <v>3.23459194242699</v>
      </c>
      <c r="AD134" s="1" t="n">
        <f aca="false">_xlfn.STDEV.S(C134,F134,I134,L134,O134,R134,U134)</f>
        <v>218.300686036049</v>
      </c>
      <c r="AE134" s="1" t="n">
        <f aca="false">_xlfn.STDEV.S(D134,G134,J134,M134,P134,S134,V134)</f>
        <v>11.866318882009</v>
      </c>
      <c r="AF134" s="1" t="n">
        <f aca="false">(AA134/AVERAGE(Y134:Y137))</f>
        <v>0.058301029819301</v>
      </c>
      <c r="AG134" s="1" t="n">
        <f aca="false">(AB134/AVERAGE(Z134:Z137))</f>
        <v>0.154028187734619</v>
      </c>
    </row>
    <row r="135" customFormat="false" ht="13.8" hidden="false" customHeight="false" outlineLevel="0" collapsed="false">
      <c r="A135" s="5" t="s">
        <v>27</v>
      </c>
      <c r="B135" s="8" t="n">
        <v>1.2</v>
      </c>
      <c r="C135" s="0" t="n">
        <v>384.8</v>
      </c>
      <c r="D135" s="0" t="n">
        <v>15</v>
      </c>
      <c r="E135" s="7"/>
      <c r="F135" s="0" t="n">
        <v>176</v>
      </c>
      <c r="G135" s="0" t="n">
        <v>9</v>
      </c>
      <c r="H135" s="7"/>
      <c r="I135" s="0" t="n">
        <v>401.8</v>
      </c>
      <c r="J135" s="0" t="n">
        <v>27</v>
      </c>
      <c r="K135" s="7"/>
      <c r="L135" s="0" t="n">
        <v>394.8</v>
      </c>
      <c r="M135" s="0" t="n">
        <v>49</v>
      </c>
      <c r="N135" s="7"/>
      <c r="O135" s="0" t="n">
        <v>766</v>
      </c>
      <c r="P135" s="0" t="n">
        <v>25</v>
      </c>
      <c r="Q135" s="7"/>
      <c r="R135" s="0" t="n">
        <v>678.7</v>
      </c>
      <c r="S135" s="0" t="n">
        <v>41</v>
      </c>
      <c r="T135" s="7"/>
      <c r="U135" s="0" t="n">
        <v>193.7</v>
      </c>
      <c r="V135" s="0" t="n">
        <v>8</v>
      </c>
      <c r="W135" s="7"/>
      <c r="Y135" s="13" t="n">
        <f aca="false">AVERAGE(C135,F135,I135,L135,O135,R135,U135)</f>
        <v>427.971428571429</v>
      </c>
      <c r="Z135" s="1" t="n">
        <f aca="false">AVERAGE(D135,G135,J135,M135,P135,S135,V135)</f>
        <v>24.8571428571429</v>
      </c>
      <c r="AD135" s="1" t="n">
        <f aca="false">_xlfn.STDEV.S(C135,F135,I135,L135,O135,R135,U135)</f>
        <v>223.289757298192</v>
      </c>
      <c r="AE135" s="1" t="n">
        <f aca="false">_xlfn.STDEV.S(D135,G135,J135,M135,P135,S135,V135)</f>
        <v>15.7101726218881</v>
      </c>
    </row>
    <row r="136" customFormat="false" ht="13.8" hidden="false" customHeight="false" outlineLevel="0" collapsed="false">
      <c r="A136" s="5" t="s">
        <v>27</v>
      </c>
      <c r="B136" s="8" t="n">
        <v>1.3</v>
      </c>
      <c r="C136" s="0" t="n">
        <v>337.9</v>
      </c>
      <c r="D136" s="0" t="n">
        <v>12</v>
      </c>
      <c r="E136" s="7"/>
      <c r="F136" s="0" t="n">
        <v>147.4</v>
      </c>
      <c r="G136" s="0" t="n">
        <v>8</v>
      </c>
      <c r="H136" s="7"/>
      <c r="I136" s="0" t="n">
        <v>384.2</v>
      </c>
      <c r="J136" s="0" t="n">
        <v>29</v>
      </c>
      <c r="K136" s="7"/>
      <c r="L136" s="0" t="n">
        <v>375.9</v>
      </c>
      <c r="M136" s="0" t="n">
        <v>32</v>
      </c>
      <c r="N136" s="7"/>
      <c r="O136" s="0" t="n">
        <v>757.2</v>
      </c>
      <c r="P136" s="0" t="n">
        <v>28</v>
      </c>
      <c r="Q136" s="7"/>
      <c r="R136" s="0" t="n">
        <v>649.8</v>
      </c>
      <c r="S136" s="0" t="n">
        <v>41</v>
      </c>
      <c r="T136" s="7"/>
      <c r="U136" s="0" t="n">
        <v>178.9</v>
      </c>
      <c r="V136" s="0" t="n">
        <v>7</v>
      </c>
      <c r="W136" s="7"/>
      <c r="Y136" s="7" t="n">
        <f aca="false">AVERAGE(C136,F136,I136,L136,O136,R136,U136)</f>
        <v>404.471428571429</v>
      </c>
      <c r="Z136" s="10" t="n">
        <f aca="false">AVERAGE(D136,G136,J136,M136,P136,S136,V136)</f>
        <v>22.4285714285714</v>
      </c>
      <c r="AD136" s="1" t="n">
        <f aca="false">_xlfn.STDEV.S(C136,F136,I136,L136,O136,R136,U136)</f>
        <v>226.285496031641</v>
      </c>
      <c r="AE136" s="1" t="n">
        <f aca="false">_xlfn.STDEV.S(D136,G136,J136,M136,P136,S136,V136)</f>
        <v>13.327379623131</v>
      </c>
    </row>
    <row r="137" customFormat="false" ht="13.8" hidden="false" customHeight="false" outlineLevel="0" collapsed="false">
      <c r="A137" s="5" t="s">
        <v>27</v>
      </c>
      <c r="B137" s="8" t="n">
        <v>1.4</v>
      </c>
      <c r="C137" s="0" t="n">
        <v>313.9</v>
      </c>
      <c r="D137" s="0" t="n">
        <v>12</v>
      </c>
      <c r="E137" s="7"/>
      <c r="F137" s="0" t="n">
        <v>131.3</v>
      </c>
      <c r="G137" s="0" t="n">
        <v>9</v>
      </c>
      <c r="H137" s="7"/>
      <c r="I137" s="0" t="n">
        <v>352.5</v>
      </c>
      <c r="J137" s="0" t="n">
        <v>18</v>
      </c>
      <c r="K137" s="7"/>
      <c r="L137" s="0" t="n">
        <v>343.5</v>
      </c>
      <c r="M137" s="0" t="n">
        <v>27</v>
      </c>
      <c r="N137" s="7"/>
      <c r="O137" s="0" t="n">
        <v>712.4</v>
      </c>
      <c r="P137" s="0" t="n">
        <v>15</v>
      </c>
      <c r="Q137" s="7"/>
      <c r="R137" s="0" t="n">
        <v>612.4</v>
      </c>
      <c r="S137" s="0" t="n">
        <v>44</v>
      </c>
      <c r="T137" s="7"/>
      <c r="U137" s="0" t="n">
        <v>172</v>
      </c>
      <c r="V137" s="0" t="n">
        <v>7</v>
      </c>
      <c r="W137" s="7"/>
      <c r="Y137" s="7" t="n">
        <f aca="false">AVERAGE(C137,F137,I137,L137,O137,R137,U137)</f>
        <v>376.857142857143</v>
      </c>
      <c r="Z137" s="1" t="n">
        <f aca="false">AVERAGE(D137,G137,J137,M137,P137,S137,V137)</f>
        <v>18.8571428571429</v>
      </c>
      <c r="AD137" s="1" t="n">
        <f aca="false">_xlfn.STDEV.S(C137,F137,I137,L137,O137,R137,U137)</f>
        <v>214.477573475199</v>
      </c>
      <c r="AE137" s="1" t="n">
        <f aca="false">_xlfn.STDEV.S(D137,G137,J137,M137,P137,S137,V137)</f>
        <v>12.9025652672711</v>
      </c>
    </row>
    <row r="138" customFormat="false" ht="13.8" hidden="false" customHeight="false" outlineLevel="0" collapsed="false">
      <c r="A138" s="5"/>
      <c r="B138" s="8"/>
      <c r="C138" s="0"/>
      <c r="D138" s="0"/>
      <c r="E138" s="7"/>
      <c r="F138" s="0"/>
      <c r="G138" s="0"/>
      <c r="H138" s="7"/>
      <c r="I138" s="0"/>
      <c r="J138" s="0"/>
      <c r="K138" s="7"/>
      <c r="L138" s="0"/>
      <c r="M138" s="0"/>
      <c r="N138" s="7"/>
      <c r="O138" s="0"/>
      <c r="P138" s="0"/>
      <c r="Q138" s="7"/>
      <c r="R138" s="0"/>
      <c r="S138" s="0"/>
      <c r="T138" s="7"/>
      <c r="U138" s="0"/>
      <c r="V138" s="0"/>
      <c r="W138" s="7"/>
      <c r="Y138" s="7"/>
    </row>
    <row r="139" customFormat="false" ht="13.8" hidden="false" customHeight="false" outlineLevel="0" collapsed="false">
      <c r="A139" s="5" t="s">
        <v>28</v>
      </c>
      <c r="B139" s="8" t="n">
        <v>6</v>
      </c>
      <c r="C139" s="0" t="n">
        <v>166.2</v>
      </c>
      <c r="D139" s="0" t="n">
        <v>7</v>
      </c>
      <c r="E139" s="7"/>
      <c r="F139" s="0" t="n">
        <v>71.7</v>
      </c>
      <c r="G139" s="0" t="n">
        <v>8</v>
      </c>
      <c r="H139" s="7"/>
      <c r="I139" s="0" t="n">
        <v>186</v>
      </c>
      <c r="J139" s="0" t="n">
        <v>8</v>
      </c>
      <c r="K139" s="7"/>
      <c r="L139" s="0" t="n">
        <v>175.4</v>
      </c>
      <c r="M139" s="0" t="n">
        <v>10</v>
      </c>
      <c r="N139" s="7"/>
      <c r="O139" s="0" t="n">
        <v>394</v>
      </c>
      <c r="P139" s="0" t="n">
        <v>15</v>
      </c>
      <c r="Q139" s="7"/>
      <c r="R139" s="0" t="n">
        <v>335.9</v>
      </c>
      <c r="S139" s="0" t="n">
        <v>12</v>
      </c>
      <c r="T139" s="7"/>
      <c r="U139" s="0" t="n">
        <v>193.7</v>
      </c>
      <c r="V139" s="0" t="n">
        <v>8</v>
      </c>
      <c r="W139" s="7"/>
      <c r="Y139" s="7" t="n">
        <f aca="false">AVERAGE(C139,F139,I139,L139,O139,R139,U139)</f>
        <v>217.557142857143</v>
      </c>
      <c r="Z139" s="10" t="n">
        <f aca="false">AVERAGE(D139,G139,J139,M139,P139,S139,V139)</f>
        <v>9.71428571428571</v>
      </c>
      <c r="AA139" s="1" t="n">
        <f aca="false">_xlfn.STDEV.S(Y139:Y142)</f>
        <v>126.40321315504</v>
      </c>
      <c r="AB139" s="1" t="n">
        <f aca="false">_xlfn.STDEV.S(Z139:Z142)</f>
        <v>5.80698617489091</v>
      </c>
      <c r="AD139" s="1" t="n">
        <f aca="false">_xlfn.STDEV.S(C139,F139,I139,L139,O139,R139,U139)</f>
        <v>109.841717289666</v>
      </c>
      <c r="AE139" s="1" t="n">
        <f aca="false">_xlfn.STDEV.S(D139,G139,J139,M139,P139,S139,V139)</f>
        <v>2.87020822207993</v>
      </c>
      <c r="AF139" s="1" t="n">
        <f aca="false">(AA139/AVERAGE(Y139:Y142))</f>
        <v>0.339986164238682</v>
      </c>
      <c r="AG139" s="1" t="n">
        <f aca="false">(AB139/AVERAGE(Z139:Z142))</f>
        <v>0.351938556053994</v>
      </c>
    </row>
    <row r="140" customFormat="false" ht="13.8" hidden="false" customHeight="false" outlineLevel="0" collapsed="false">
      <c r="A140" s="5" t="s">
        <v>28</v>
      </c>
      <c r="B140" s="8" t="n">
        <v>12</v>
      </c>
      <c r="C140" s="0" t="n">
        <v>253.9</v>
      </c>
      <c r="D140" s="0" t="n">
        <v>9</v>
      </c>
      <c r="E140" s="7"/>
      <c r="F140" s="0" t="n">
        <v>116</v>
      </c>
      <c r="G140" s="0" t="n">
        <v>7</v>
      </c>
      <c r="H140" s="7"/>
      <c r="I140" s="0" t="n">
        <v>283.5</v>
      </c>
      <c r="J140" s="0" t="n">
        <v>23</v>
      </c>
      <c r="K140" s="7"/>
      <c r="L140" s="0" t="n">
        <v>273.9</v>
      </c>
      <c r="M140" s="0" t="n">
        <v>30</v>
      </c>
      <c r="N140" s="7"/>
      <c r="O140" s="0" t="n">
        <v>561.7</v>
      </c>
      <c r="P140" s="0" t="n">
        <v>13</v>
      </c>
      <c r="Q140" s="7"/>
      <c r="R140" s="0" t="n">
        <v>493.2</v>
      </c>
      <c r="S140" s="0" t="n">
        <v>20</v>
      </c>
      <c r="T140" s="7"/>
      <c r="U140" s="0" t="n">
        <v>281.5</v>
      </c>
      <c r="V140" s="0" t="n">
        <v>7</v>
      </c>
      <c r="W140" s="7"/>
      <c r="Y140" s="7" t="n">
        <f aca="false">AVERAGE(C140,F140,I140,L140,O140,R140,U140)</f>
        <v>323.385714285714</v>
      </c>
      <c r="Z140" s="1" t="n">
        <f aca="false">AVERAGE(D140,G140,J140,M140,P140,S140,V140)</f>
        <v>15.5714285714286</v>
      </c>
      <c r="AD140" s="1" t="n">
        <f aca="false">_xlfn.STDEV.S(C140,F140,I140,L140,O140,R140,U140)</f>
        <v>152.349274460272</v>
      </c>
      <c r="AE140" s="1" t="n">
        <f aca="false">_xlfn.STDEV.S(D140,G140,J140,M140,P140,S140,V140)</f>
        <v>8.9416095280649</v>
      </c>
    </row>
    <row r="141" customFormat="false" ht="13.8" hidden="false" customHeight="false" outlineLevel="0" collapsed="false">
      <c r="A141" s="5" t="s">
        <v>28</v>
      </c>
      <c r="B141" s="8" t="n">
        <v>24</v>
      </c>
      <c r="C141" s="0" t="n">
        <v>358.8</v>
      </c>
      <c r="D141" s="0" t="n">
        <v>13</v>
      </c>
      <c r="E141" s="7"/>
      <c r="F141" s="0" t="n">
        <v>154.6</v>
      </c>
      <c r="G141" s="0" t="n">
        <v>7</v>
      </c>
      <c r="H141" s="7"/>
      <c r="I141" s="0" t="n">
        <v>401.8</v>
      </c>
      <c r="J141" s="0" t="n">
        <v>27</v>
      </c>
      <c r="K141" s="7"/>
      <c r="L141" s="0" t="n">
        <v>394.8</v>
      </c>
      <c r="M141" s="0" t="n">
        <v>49</v>
      </c>
      <c r="N141" s="7"/>
      <c r="O141" s="0" t="n">
        <v>766</v>
      </c>
      <c r="P141" s="0" t="n">
        <v>25</v>
      </c>
      <c r="Q141" s="7"/>
      <c r="R141" s="0" t="n">
        <v>678.7</v>
      </c>
      <c r="S141" s="0" t="n">
        <v>41</v>
      </c>
      <c r="T141" s="7"/>
      <c r="U141" s="0" t="n">
        <v>380.5</v>
      </c>
      <c r="V141" s="0" t="n">
        <v>5</v>
      </c>
      <c r="W141" s="7"/>
      <c r="Y141" s="7" t="n">
        <f aca="false">AVERAGE(C141,F141,I141,L141,O141,R141,U141)</f>
        <v>447.885714285714</v>
      </c>
      <c r="Z141" s="1" t="n">
        <f aca="false">AVERAGE(D141,G141,J141,M141,P141,S141,V141)</f>
        <v>23.8571428571429</v>
      </c>
      <c r="AD141" s="1" t="n">
        <f aca="false">_xlfn.STDEV.S(C141,F141,I141,L141,O141,R141,U141)</f>
        <v>207.327248800629</v>
      </c>
      <c r="AE141" s="1" t="n">
        <f aca="false">_xlfn.STDEV.S(D141,G141,J141,M141,P141,S141,V141)</f>
        <v>16.8070280084312</v>
      </c>
    </row>
    <row r="142" customFormat="false" ht="13.8" hidden="false" customHeight="false" outlineLevel="0" collapsed="false">
      <c r="A142" s="5" t="s">
        <v>28</v>
      </c>
      <c r="B142" s="8" t="n">
        <v>48</v>
      </c>
      <c r="C142" s="0" t="n">
        <v>384.8</v>
      </c>
      <c r="D142" s="0" t="n">
        <v>15</v>
      </c>
      <c r="E142" s="7"/>
      <c r="F142" s="0" t="n">
        <v>176</v>
      </c>
      <c r="G142" s="0" t="n">
        <v>9</v>
      </c>
      <c r="H142" s="7"/>
      <c r="I142" s="0" t="n">
        <v>435.7</v>
      </c>
      <c r="J142" s="0" t="n">
        <v>12</v>
      </c>
      <c r="K142" s="7"/>
      <c r="L142" s="0" t="n">
        <v>427.9</v>
      </c>
      <c r="M142" s="0" t="n">
        <v>31</v>
      </c>
      <c r="N142" s="7"/>
      <c r="O142" s="0" t="n">
        <v>887</v>
      </c>
      <c r="P142" s="0" t="n">
        <v>16</v>
      </c>
      <c r="Q142" s="7"/>
      <c r="R142" s="0" t="n">
        <v>740.4</v>
      </c>
      <c r="S142" s="0" t="n">
        <v>35</v>
      </c>
      <c r="T142" s="7"/>
      <c r="U142" s="0" t="n">
        <v>436.5</v>
      </c>
      <c r="V142" s="0" t="n">
        <v>0</v>
      </c>
      <c r="W142" s="7"/>
      <c r="Y142" s="13" t="n">
        <f aca="false">AVERAGE(C142,F142,I142,L142,O142,R142,U142)</f>
        <v>498.328571428571</v>
      </c>
      <c r="Z142" s="1" t="n">
        <f aca="false">AVERAGE(D142,G142,J142,M142,P142,S142,V142)</f>
        <v>16.8571428571429</v>
      </c>
      <c r="AD142" s="1" t="n">
        <f aca="false">_xlfn.STDEV.S(C142,F142,I142,L142,O142,R142,U142)</f>
        <v>237.751198484787</v>
      </c>
      <c r="AE142" s="1" t="n">
        <f aca="false">_xlfn.STDEV.S(D142,G142,J142,M142,P142,S142,V142)</f>
        <v>12.2668737042569</v>
      </c>
    </row>
    <row r="145" customFormat="false" ht="15" hidden="false" customHeight="false" outlineLevel="0" collapsed="false">
      <c r="A145" s="2" t="s">
        <v>79</v>
      </c>
      <c r="B145" s="3"/>
      <c r="C145" s="4" t="s">
        <v>80</v>
      </c>
      <c r="D145" s="4"/>
      <c r="F145" s="4" t="s">
        <v>81</v>
      </c>
      <c r="G145" s="2"/>
      <c r="I145" s="4" t="s">
        <v>82</v>
      </c>
      <c r="J145" s="2"/>
      <c r="L145" s="11" t="s">
        <v>83</v>
      </c>
      <c r="M145" s="2"/>
      <c r="O145" s="4" t="s">
        <v>84</v>
      </c>
      <c r="P145" s="2"/>
      <c r="R145" s="4" t="s">
        <v>85</v>
      </c>
      <c r="S145" s="2"/>
      <c r="U145" s="4" t="s">
        <v>86</v>
      </c>
      <c r="V145" s="2"/>
      <c r="W145" s="4"/>
      <c r="X145" s="4" t="s">
        <v>87</v>
      </c>
      <c r="Y145" s="4"/>
      <c r="AA145" s="4" t="s">
        <v>88</v>
      </c>
      <c r="AB145" s="2"/>
      <c r="AD145" s="4" t="s">
        <v>89</v>
      </c>
      <c r="AE145" s="2"/>
      <c r="AG145" s="11" t="s">
        <v>90</v>
      </c>
      <c r="AH145" s="2"/>
      <c r="AJ145" s="4" t="s">
        <v>91</v>
      </c>
      <c r="AK145" s="2"/>
      <c r="AM145" s="4" t="s">
        <v>92</v>
      </c>
      <c r="AN145" s="2"/>
      <c r="AP145" s="4" t="s">
        <v>93</v>
      </c>
      <c r="AQ145" s="2"/>
      <c r="AR145" s="4"/>
      <c r="AS145" s="4" t="s">
        <v>94</v>
      </c>
      <c r="AT145" s="2"/>
      <c r="AU145" s="4"/>
      <c r="AV145" s="4" t="s">
        <v>95</v>
      </c>
      <c r="AW145" s="2"/>
      <c r="AX145" s="4"/>
      <c r="AY145" s="4" t="s">
        <v>96</v>
      </c>
      <c r="AZ145" s="2"/>
      <c r="BA145" s="4"/>
      <c r="BB145" s="14" t="s">
        <v>97</v>
      </c>
      <c r="BC145" s="2"/>
      <c r="BD145" s="4"/>
      <c r="BE145" s="14" t="s">
        <v>98</v>
      </c>
      <c r="BF145" s="2"/>
      <c r="BG145" s="4"/>
      <c r="BH145" s="14" t="s">
        <v>99</v>
      </c>
      <c r="BI145" s="2"/>
      <c r="BJ145" s="4"/>
      <c r="BK145" s="14" t="s">
        <v>100</v>
      </c>
      <c r="BL145" s="2"/>
      <c r="BM145" s="4"/>
      <c r="BN145" s="14" t="s">
        <v>101</v>
      </c>
      <c r="BO145" s="2"/>
      <c r="BP145" s="4"/>
      <c r="BQ145" s="14" t="s">
        <v>102</v>
      </c>
      <c r="BR145" s="2"/>
      <c r="BS145" s="4"/>
      <c r="BT145" s="14" t="s">
        <v>103</v>
      </c>
      <c r="BU145" s="2"/>
      <c r="BV145" s="4"/>
      <c r="BW145" s="14" t="s">
        <v>104</v>
      </c>
      <c r="BX145" s="2"/>
      <c r="BY145" s="4"/>
      <c r="BZ145" s="14" t="s">
        <v>105</v>
      </c>
      <c r="CA145" s="2"/>
      <c r="CB145" s="4"/>
      <c r="CC145" s="14" t="s">
        <v>106</v>
      </c>
      <c r="CD145" s="2"/>
      <c r="CE145" s="4"/>
      <c r="CF145" s="14" t="s">
        <v>107</v>
      </c>
      <c r="CG145" s="2"/>
      <c r="CH145" s="4"/>
      <c r="CI145" s="14" t="s">
        <v>108</v>
      </c>
      <c r="CJ145" s="2"/>
      <c r="CK145" s="4"/>
      <c r="CL145" s="14" t="s">
        <v>109</v>
      </c>
      <c r="CM145" s="2"/>
      <c r="CN145" s="4"/>
      <c r="CO145" s="14" t="s">
        <v>110</v>
      </c>
      <c r="CP145" s="2"/>
      <c r="CQ145" s="4"/>
      <c r="CR145" s="14" t="s">
        <v>111</v>
      </c>
      <c r="CS145" s="2"/>
      <c r="CT145" s="4"/>
      <c r="CU145" s="14" t="s">
        <v>112</v>
      </c>
      <c r="CV145" s="2"/>
      <c r="CW145" s="4"/>
      <c r="CX145" s="14" t="s">
        <v>113</v>
      </c>
      <c r="CY145" s="2"/>
      <c r="CZ145" s="4"/>
      <c r="DA145" s="14"/>
      <c r="DB145" s="2"/>
      <c r="DC145" s="4"/>
      <c r="DD145" s="14"/>
      <c r="DE145" s="2"/>
      <c r="DF145" s="4"/>
      <c r="DG145" s="14"/>
      <c r="DH145" s="2"/>
      <c r="DI145" s="4"/>
    </row>
    <row r="146" customFormat="false" ht="15" hidden="false" customHeight="false" outlineLevel="0" collapsed="false">
      <c r="A146" s="5" t="s">
        <v>12</v>
      </c>
      <c r="B146" s="6" t="s">
        <v>13</v>
      </c>
      <c r="C146" s="5" t="s">
        <v>14</v>
      </c>
      <c r="D146" s="5" t="s">
        <v>15</v>
      </c>
      <c r="E146" s="1" t="s">
        <v>16</v>
      </c>
      <c r="F146" s="5" t="s">
        <v>14</v>
      </c>
      <c r="G146" s="5" t="s">
        <v>15</v>
      </c>
      <c r="H146" s="1" t="s">
        <v>16</v>
      </c>
      <c r="I146" s="5" t="s">
        <v>14</v>
      </c>
      <c r="J146" s="5" t="s">
        <v>15</v>
      </c>
      <c r="K146" s="1" t="s">
        <v>16</v>
      </c>
      <c r="L146" s="5" t="s">
        <v>14</v>
      </c>
      <c r="M146" s="5" t="s">
        <v>15</v>
      </c>
      <c r="N146" s="1" t="s">
        <v>16</v>
      </c>
      <c r="O146" s="5" t="s">
        <v>14</v>
      </c>
      <c r="P146" s="5" t="s">
        <v>15</v>
      </c>
      <c r="Q146" s="1" t="s">
        <v>16</v>
      </c>
      <c r="R146" s="5" t="s">
        <v>14</v>
      </c>
      <c r="S146" s="5" t="s">
        <v>15</v>
      </c>
      <c r="T146" s="1" t="s">
        <v>16</v>
      </c>
      <c r="U146" s="5" t="s">
        <v>14</v>
      </c>
      <c r="V146" s="5" t="s">
        <v>15</v>
      </c>
      <c r="W146" s="5" t="s">
        <v>16</v>
      </c>
      <c r="X146" s="5" t="s">
        <v>14</v>
      </c>
      <c r="Y146" s="5" t="s">
        <v>15</v>
      </c>
      <c r="Z146" s="1" t="s">
        <v>16</v>
      </c>
      <c r="AA146" s="5" t="s">
        <v>14</v>
      </c>
      <c r="AB146" s="5" t="s">
        <v>15</v>
      </c>
      <c r="AC146" s="1" t="s">
        <v>16</v>
      </c>
      <c r="AD146" s="5" t="s">
        <v>14</v>
      </c>
      <c r="AE146" s="5" t="s">
        <v>15</v>
      </c>
      <c r="AF146" s="1" t="s">
        <v>16</v>
      </c>
      <c r="AG146" s="5" t="s">
        <v>14</v>
      </c>
      <c r="AH146" s="5" t="s">
        <v>15</v>
      </c>
      <c r="AI146" s="1" t="s">
        <v>16</v>
      </c>
      <c r="AJ146" s="5" t="s">
        <v>14</v>
      </c>
      <c r="AK146" s="5" t="s">
        <v>15</v>
      </c>
      <c r="AL146" s="1" t="s">
        <v>16</v>
      </c>
      <c r="AM146" s="5" t="s">
        <v>14</v>
      </c>
      <c r="AN146" s="5" t="s">
        <v>15</v>
      </c>
      <c r="AO146" s="1" t="s">
        <v>16</v>
      </c>
      <c r="AP146" s="5" t="s">
        <v>14</v>
      </c>
      <c r="AQ146" s="5" t="s">
        <v>15</v>
      </c>
      <c r="AR146" s="5" t="s">
        <v>16</v>
      </c>
      <c r="AS146" s="5" t="s">
        <v>14</v>
      </c>
      <c r="AT146" s="5" t="s">
        <v>15</v>
      </c>
      <c r="AU146" s="5" t="s">
        <v>16</v>
      </c>
      <c r="AV146" s="5" t="s">
        <v>14</v>
      </c>
      <c r="AW146" s="5" t="s">
        <v>15</v>
      </c>
      <c r="AX146" s="5" t="s">
        <v>16</v>
      </c>
      <c r="AY146" s="5" t="s">
        <v>14</v>
      </c>
      <c r="AZ146" s="5" t="s">
        <v>15</v>
      </c>
      <c r="BA146" s="5" t="s">
        <v>16</v>
      </c>
      <c r="BB146" s="5" t="s">
        <v>14</v>
      </c>
      <c r="BC146" s="5" t="s">
        <v>15</v>
      </c>
      <c r="BD146" s="5" t="s">
        <v>16</v>
      </c>
      <c r="BE146" s="5" t="s">
        <v>14</v>
      </c>
      <c r="BF146" s="5" t="s">
        <v>15</v>
      </c>
      <c r="BG146" s="5" t="s">
        <v>16</v>
      </c>
      <c r="BH146" s="5" t="s">
        <v>14</v>
      </c>
      <c r="BI146" s="5" t="s">
        <v>15</v>
      </c>
      <c r="BJ146" s="5" t="s">
        <v>16</v>
      </c>
      <c r="BK146" s="5" t="s">
        <v>14</v>
      </c>
      <c r="BL146" s="5" t="s">
        <v>15</v>
      </c>
      <c r="BM146" s="5" t="s">
        <v>16</v>
      </c>
      <c r="BN146" s="5" t="s">
        <v>14</v>
      </c>
      <c r="BO146" s="5" t="s">
        <v>15</v>
      </c>
      <c r="BP146" s="5" t="s">
        <v>16</v>
      </c>
      <c r="BQ146" s="5" t="s">
        <v>14</v>
      </c>
      <c r="BR146" s="5" t="s">
        <v>15</v>
      </c>
      <c r="BS146" s="5" t="s">
        <v>16</v>
      </c>
      <c r="BT146" s="5" t="s">
        <v>14</v>
      </c>
      <c r="BU146" s="5" t="s">
        <v>15</v>
      </c>
      <c r="BV146" s="5" t="s">
        <v>16</v>
      </c>
      <c r="BW146" s="5" t="s">
        <v>14</v>
      </c>
      <c r="BX146" s="5" t="s">
        <v>15</v>
      </c>
      <c r="BY146" s="5" t="s">
        <v>16</v>
      </c>
      <c r="BZ146" s="5" t="s">
        <v>14</v>
      </c>
      <c r="CA146" s="5" t="s">
        <v>15</v>
      </c>
      <c r="CB146" s="5" t="s">
        <v>16</v>
      </c>
      <c r="CC146" s="5" t="s">
        <v>14</v>
      </c>
      <c r="CD146" s="5" t="s">
        <v>15</v>
      </c>
      <c r="CE146" s="5" t="s">
        <v>16</v>
      </c>
      <c r="CF146" s="5" t="s">
        <v>14</v>
      </c>
      <c r="CG146" s="5" t="s">
        <v>15</v>
      </c>
      <c r="CH146" s="5" t="s">
        <v>16</v>
      </c>
      <c r="CI146" s="5" t="s">
        <v>14</v>
      </c>
      <c r="CJ146" s="5" t="s">
        <v>15</v>
      </c>
      <c r="CK146" s="5" t="s">
        <v>16</v>
      </c>
      <c r="CL146" s="5" t="s">
        <v>14</v>
      </c>
      <c r="CM146" s="5" t="s">
        <v>15</v>
      </c>
      <c r="CN146" s="5" t="s">
        <v>16</v>
      </c>
      <c r="CO146" s="5" t="s">
        <v>14</v>
      </c>
      <c r="CP146" s="5" t="s">
        <v>15</v>
      </c>
      <c r="CQ146" s="5" t="s">
        <v>16</v>
      </c>
      <c r="CR146" s="5" t="s">
        <v>14</v>
      </c>
      <c r="CS146" s="5" t="s">
        <v>15</v>
      </c>
      <c r="CT146" s="5" t="s">
        <v>16</v>
      </c>
      <c r="CU146" s="5" t="s">
        <v>14</v>
      </c>
      <c r="CV146" s="5" t="s">
        <v>15</v>
      </c>
      <c r="CW146" s="5" t="s">
        <v>16</v>
      </c>
      <c r="CX146" s="5" t="s">
        <v>14</v>
      </c>
      <c r="CY146" s="5" t="s">
        <v>15</v>
      </c>
      <c r="CZ146" s="5" t="s">
        <v>16</v>
      </c>
      <c r="DA146" s="5"/>
      <c r="DB146" s="5" t="s">
        <v>17</v>
      </c>
      <c r="DC146" s="1" t="s">
        <v>18</v>
      </c>
      <c r="DD146" s="1" t="s">
        <v>19</v>
      </c>
      <c r="DE146" s="1" t="s">
        <v>20</v>
      </c>
      <c r="DG146" s="1" t="s">
        <v>21</v>
      </c>
      <c r="DH146" s="1" t="s">
        <v>22</v>
      </c>
      <c r="DI146" s="1" t="s">
        <v>23</v>
      </c>
      <c r="DJ146" s="1" t="s">
        <v>24</v>
      </c>
    </row>
    <row r="147" customFormat="false" ht="15" hidden="false" customHeight="false" outlineLevel="0" collapsed="false">
      <c r="A147" s="5"/>
      <c r="B147" s="6"/>
      <c r="C147" s="7"/>
      <c r="D147" s="7"/>
      <c r="F147" s="7"/>
      <c r="G147" s="7"/>
      <c r="I147" s="7"/>
      <c r="J147" s="7"/>
      <c r="L147" s="7"/>
      <c r="M147" s="7"/>
      <c r="O147" s="7"/>
      <c r="P147" s="7"/>
      <c r="R147" s="7"/>
      <c r="S147" s="7"/>
      <c r="U147" s="7"/>
      <c r="V147" s="7"/>
      <c r="W147" s="7"/>
      <c r="Y147" s="7"/>
      <c r="DB147" s="7"/>
    </row>
    <row r="148" customFormat="false" ht="13.8" hidden="false" customHeight="false" outlineLevel="0" collapsed="false">
      <c r="A148" s="5" t="s">
        <v>25</v>
      </c>
      <c r="B148" s="8" t="n">
        <v>5</v>
      </c>
      <c r="C148" s="0" t="n">
        <v>787.1</v>
      </c>
      <c r="D148" s="0" t="n">
        <v>109</v>
      </c>
      <c r="E148" s="14"/>
      <c r="F148" s="0" t="n">
        <v>666.7</v>
      </c>
      <c r="G148" s="0" t="n">
        <v>91</v>
      </c>
      <c r="H148" s="14"/>
      <c r="I148" s="0" t="n">
        <v>750.4</v>
      </c>
      <c r="J148" s="0" t="n">
        <v>128</v>
      </c>
      <c r="K148" s="14"/>
      <c r="L148" s="0" t="n">
        <v>684.2</v>
      </c>
      <c r="M148" s="0" t="n">
        <v>110</v>
      </c>
      <c r="N148" s="14"/>
      <c r="O148" s="0" t="n">
        <v>750</v>
      </c>
      <c r="P148" s="0" t="n">
        <v>108</v>
      </c>
      <c r="Q148" s="14"/>
      <c r="R148" s="0" t="n">
        <v>765.5</v>
      </c>
      <c r="S148" s="0" t="n">
        <v>212</v>
      </c>
      <c r="T148" s="14"/>
      <c r="U148" s="0" t="n">
        <v>617.7</v>
      </c>
      <c r="V148" s="0" t="n">
        <v>229</v>
      </c>
      <c r="W148" s="14"/>
      <c r="X148" s="0" t="n">
        <v>720.6</v>
      </c>
      <c r="Y148" s="0" t="n">
        <v>143</v>
      </c>
      <c r="Z148" s="14"/>
      <c r="AA148" s="0" t="n">
        <v>801.7</v>
      </c>
      <c r="AB148" s="0" t="n">
        <v>263</v>
      </c>
      <c r="AC148" s="14"/>
      <c r="AD148" s="0" t="n">
        <v>684.3</v>
      </c>
      <c r="AE148" s="0" t="n">
        <v>222</v>
      </c>
      <c r="AF148" s="14"/>
      <c r="AG148" s="0" t="n">
        <v>655</v>
      </c>
      <c r="AH148" s="0" t="n">
        <v>172</v>
      </c>
      <c r="AI148" s="14"/>
      <c r="AJ148" s="0" t="n">
        <v>643.1</v>
      </c>
      <c r="AK148" s="0" t="n">
        <v>234</v>
      </c>
      <c r="AL148" s="14"/>
      <c r="AM148" s="0" t="n">
        <v>690.8</v>
      </c>
      <c r="AN148" s="0" t="n">
        <v>238</v>
      </c>
      <c r="AO148" s="14"/>
      <c r="AP148" s="0" t="n">
        <v>778.8</v>
      </c>
      <c r="AQ148" s="0" t="n">
        <v>209</v>
      </c>
      <c r="AR148" s="14"/>
      <c r="AS148" s="0" t="n">
        <v>724.2</v>
      </c>
      <c r="AT148" s="0" t="n">
        <v>302</v>
      </c>
      <c r="AU148" s="14"/>
      <c r="AV148" s="0" t="n">
        <v>1000</v>
      </c>
      <c r="AW148" s="0" t="n">
        <v>159</v>
      </c>
      <c r="AX148" s="14"/>
      <c r="AY148" s="0" t="n">
        <v>687.7</v>
      </c>
      <c r="AZ148" s="0" t="n">
        <v>253</v>
      </c>
      <c r="BA148" s="14"/>
      <c r="BB148" s="0" t="n">
        <v>707.8</v>
      </c>
      <c r="BC148" s="0" t="n">
        <v>251</v>
      </c>
      <c r="BD148" s="14"/>
      <c r="BE148" s="0" t="n">
        <v>714.3</v>
      </c>
      <c r="BF148" s="0" t="n">
        <v>58</v>
      </c>
      <c r="BG148" s="14"/>
      <c r="BH148" s="0" t="n">
        <v>603.6</v>
      </c>
      <c r="BI148" s="0" t="n">
        <v>66</v>
      </c>
      <c r="BJ148" s="14"/>
      <c r="BK148" s="0" t="n">
        <v>727.6</v>
      </c>
      <c r="BL148" s="0" t="n">
        <v>63</v>
      </c>
      <c r="BM148" s="14"/>
      <c r="BN148" s="0" t="n">
        <v>547.9</v>
      </c>
      <c r="BO148" s="0" t="n">
        <v>103</v>
      </c>
      <c r="BP148" s="14"/>
      <c r="BQ148" s="0" t="n">
        <v>632.1</v>
      </c>
      <c r="BR148" s="0" t="n">
        <v>186</v>
      </c>
      <c r="BS148" s="14"/>
      <c r="BT148" s="0" t="n">
        <v>535.7</v>
      </c>
      <c r="BU148" s="0" t="n">
        <v>42</v>
      </c>
      <c r="BV148" s="14"/>
      <c r="BW148" s="0" t="n">
        <v>616.4</v>
      </c>
      <c r="BX148" s="0" t="n">
        <v>161</v>
      </c>
      <c r="BY148" s="14"/>
      <c r="BZ148" s="0" t="n">
        <v>898.9</v>
      </c>
      <c r="CA148" s="0" t="n">
        <v>213</v>
      </c>
      <c r="CB148" s="14"/>
      <c r="CC148" s="0" t="n">
        <v>717.3</v>
      </c>
      <c r="CD148" s="0" t="n">
        <v>39</v>
      </c>
      <c r="CE148" s="14"/>
      <c r="CF148" s="0" t="n">
        <v>979.6</v>
      </c>
      <c r="CG148" s="0" t="n">
        <v>119</v>
      </c>
      <c r="CH148" s="14"/>
      <c r="CI148" s="0" t="n">
        <v>857.6</v>
      </c>
      <c r="CJ148" s="0" t="n">
        <v>94</v>
      </c>
      <c r="CK148" s="14"/>
      <c r="CL148" s="0" t="n">
        <v>949.5</v>
      </c>
      <c r="CM148" s="0" t="n">
        <v>181</v>
      </c>
      <c r="CN148" s="14"/>
      <c r="CO148" s="0" t="n">
        <v>693.6</v>
      </c>
      <c r="CP148" s="0" t="n">
        <v>138</v>
      </c>
      <c r="CQ148" s="14"/>
      <c r="CR148" s="0" t="n">
        <v>730.4</v>
      </c>
      <c r="CS148" s="0" t="n">
        <v>247</v>
      </c>
      <c r="CT148" s="14"/>
      <c r="CU148" s="0" t="n">
        <v>485.6</v>
      </c>
      <c r="CV148" s="0" t="n">
        <v>25</v>
      </c>
      <c r="CW148" s="14"/>
      <c r="CX148" s="0" t="n">
        <v>715.5</v>
      </c>
      <c r="CY148" s="0" t="n">
        <v>184</v>
      </c>
      <c r="CZ148" s="14"/>
      <c r="DB148" s="13" t="n">
        <f aca="false">AVERAGE(C148,F148,I148,L148,O148,R148,U148,X148,AA148,AD148,AG148,AJ148,AM148,AP148,AS148,AV148,AY148,BB148,BE148,BH148,BK148,BN148,BQ148,BT148,BW148,BZ148,CC148,CF148,CI148,CL148,CO148, CR148,CU148,CX148)</f>
        <v>721.211764705882</v>
      </c>
      <c r="DC148" s="10" t="n">
        <f aca="false">AVERAGE(D148,G148,J148,M148,P148,S148,V148,Y148,AB148,AE148,AH148,AK148,AN148,AQ148,AT148,AW148,AZ148,BC148,BF148,BI148,BL148,BO148,BR148,BU148,BX148,CA148,CD148,CG148,CJ148,CM148,CP148,CS148,CV148,CY148)</f>
        <v>157.411764705882</v>
      </c>
      <c r="DD148" s="1" t="n">
        <f aca="false">_xlfn.STDEV.S(DB148:DB151)</f>
        <v>44.7577469646388</v>
      </c>
      <c r="DE148" s="1" t="n">
        <f aca="false">_xlfn.STDEV.S(DC148:DC151)</f>
        <v>16.6335144616184</v>
      </c>
      <c r="DG148" s="1" t="n">
        <f aca="false">_xlfn.STDEV.S(C148,F148,I148,L148,O148,R148,U148,X148,AA148,AD148,AG148,AJ148,AM148,AP148,AS148,AV148,AY148,BB148,BE148,BH148,BK148,BN148,BQ148,BT148,BW148,BZ148,CC148,CF148,CI148,CL148,CO148, CR148,CU148,CX148)</f>
        <v>116.437497252768</v>
      </c>
      <c r="DH148" s="1" t="n">
        <f aca="false">_xlfn.STDEV.S(D148,G148,J148,M148,P148,S148,V148,Y148,AB148,AE148,AH148,AK148,AN148,AQ148,AT148,AW148,AZ148,BC148,BF148,BI148,BL148,BO148,BR148,BU148,BX148,CA148,CD148,CG148,CJ148,CM148,CP148,CS148,CV148,CY148)</f>
        <v>74.6811881091718</v>
      </c>
      <c r="DI148" s="1" t="n">
        <f aca="false">(DD148/AVERAGE(DB148:DB151))</f>
        <v>0.0642067846068661</v>
      </c>
      <c r="DJ148" s="1" t="n">
        <f aca="false">(DE148/AVERAGE(DC148:DC151))</f>
        <v>0.113374328009828</v>
      </c>
    </row>
    <row r="149" customFormat="false" ht="13.8" hidden="false" customHeight="false" outlineLevel="0" collapsed="false">
      <c r="A149" s="5" t="s">
        <v>25</v>
      </c>
      <c r="B149" s="8" t="n">
        <v>10</v>
      </c>
      <c r="C149" s="0" t="n">
        <v>786.6</v>
      </c>
      <c r="D149" s="0" t="n">
        <v>108</v>
      </c>
      <c r="E149" s="14"/>
      <c r="F149" s="0" t="n">
        <v>666.9</v>
      </c>
      <c r="G149" s="0" t="n">
        <v>107</v>
      </c>
      <c r="H149" s="14"/>
      <c r="I149" s="0" t="n">
        <v>750.3</v>
      </c>
      <c r="J149" s="0" t="n">
        <v>126</v>
      </c>
      <c r="K149" s="14"/>
      <c r="L149" s="0" t="n">
        <v>685</v>
      </c>
      <c r="M149" s="0" t="n">
        <v>104</v>
      </c>
      <c r="N149" s="14"/>
      <c r="O149" s="0" t="n">
        <v>750.3</v>
      </c>
      <c r="P149" s="0" t="n">
        <v>108</v>
      </c>
      <c r="Q149" s="14"/>
      <c r="R149" s="0" t="n">
        <v>765.3</v>
      </c>
      <c r="S149" s="0" t="n">
        <v>210</v>
      </c>
      <c r="T149" s="14"/>
      <c r="U149" s="0" t="n">
        <v>618.1</v>
      </c>
      <c r="V149" s="0" t="n">
        <v>255</v>
      </c>
      <c r="W149" s="14"/>
      <c r="X149" s="0" t="n">
        <v>720.4</v>
      </c>
      <c r="Y149" s="0" t="n">
        <v>163</v>
      </c>
      <c r="Z149" s="14"/>
      <c r="AA149" s="0" t="n">
        <v>801.2</v>
      </c>
      <c r="AB149" s="0" t="n">
        <v>248</v>
      </c>
      <c r="AC149" s="14"/>
      <c r="AD149" s="0" t="n">
        <v>684</v>
      </c>
      <c r="AE149" s="0" t="n">
        <v>233</v>
      </c>
      <c r="AF149" s="14"/>
      <c r="AG149" s="0" t="n">
        <v>655.1</v>
      </c>
      <c r="AH149" s="0" t="n">
        <v>157</v>
      </c>
      <c r="AI149" s="14"/>
      <c r="AJ149" s="0" t="n">
        <v>643.6</v>
      </c>
      <c r="AK149" s="0" t="n">
        <v>225</v>
      </c>
      <c r="AL149" s="14"/>
      <c r="AM149" s="0" t="n">
        <v>690.5</v>
      </c>
      <c r="AN149" s="0" t="n">
        <v>213</v>
      </c>
      <c r="AO149" s="14"/>
      <c r="AP149" s="0" t="n">
        <v>778.2</v>
      </c>
      <c r="AQ149" s="0" t="n">
        <v>206</v>
      </c>
      <c r="AR149" s="14"/>
      <c r="AS149" s="0" t="n">
        <v>724.1</v>
      </c>
      <c r="AT149" s="0" t="n">
        <v>284</v>
      </c>
      <c r="AU149" s="14"/>
      <c r="AV149" s="0" t="n">
        <v>1000.6</v>
      </c>
      <c r="AW149" s="0" t="n">
        <v>162</v>
      </c>
      <c r="AX149" s="14"/>
      <c r="AY149" s="0" t="n">
        <v>687.7</v>
      </c>
      <c r="AZ149" s="0" t="n">
        <v>244</v>
      </c>
      <c r="BA149" s="14"/>
      <c r="BB149" s="0" t="n">
        <v>707.8</v>
      </c>
      <c r="BC149" s="0" t="n">
        <v>241</v>
      </c>
      <c r="BD149" s="14"/>
      <c r="BE149" s="0" t="n">
        <v>714.1</v>
      </c>
      <c r="BF149" s="0" t="n">
        <v>50</v>
      </c>
      <c r="BG149" s="14"/>
      <c r="BH149" s="0" t="n">
        <v>603</v>
      </c>
      <c r="BI149" s="0" t="n">
        <v>52</v>
      </c>
      <c r="BJ149" s="14"/>
      <c r="BK149" s="0" t="n">
        <v>727.5</v>
      </c>
      <c r="BL149" s="0" t="n">
        <v>67</v>
      </c>
      <c r="BM149" s="14"/>
      <c r="BN149" s="0" t="n">
        <v>551.8</v>
      </c>
      <c r="BO149" s="0" t="n">
        <v>98</v>
      </c>
      <c r="BP149" s="14"/>
      <c r="BQ149" s="0" t="n">
        <v>633.5</v>
      </c>
      <c r="BR149" s="0" t="n">
        <v>177</v>
      </c>
      <c r="BS149" s="14"/>
      <c r="BT149" s="0" t="n">
        <v>535.5</v>
      </c>
      <c r="BU149" s="0" t="n">
        <v>43</v>
      </c>
      <c r="BV149" s="14"/>
      <c r="BW149" s="0" t="n">
        <v>617.2</v>
      </c>
      <c r="BX149" s="0" t="n">
        <v>150</v>
      </c>
      <c r="BY149" s="14"/>
      <c r="BZ149" s="0" t="n">
        <v>899.2</v>
      </c>
      <c r="CA149" s="0" t="n">
        <v>213</v>
      </c>
      <c r="CB149" s="14"/>
      <c r="CC149" s="0" t="n">
        <v>717.2</v>
      </c>
      <c r="CD149" s="0" t="n">
        <v>35</v>
      </c>
      <c r="CE149" s="14"/>
      <c r="CF149" s="0" t="n">
        <v>979.5</v>
      </c>
      <c r="CG149" s="0" t="n">
        <v>114</v>
      </c>
      <c r="CH149" s="14"/>
      <c r="CI149" s="0" t="n">
        <v>857.6</v>
      </c>
      <c r="CJ149" s="0" t="n">
        <v>92</v>
      </c>
      <c r="CK149" s="14"/>
      <c r="CL149" s="0" t="n">
        <v>949.3</v>
      </c>
      <c r="CM149" s="0" t="n">
        <v>188</v>
      </c>
      <c r="CN149" s="14"/>
      <c r="CO149" s="0" t="n">
        <v>693.6</v>
      </c>
      <c r="CP149" s="0" t="n">
        <v>138</v>
      </c>
      <c r="CQ149" s="14"/>
      <c r="CR149" s="0" t="n">
        <v>730.9</v>
      </c>
      <c r="CS149" s="0" t="n">
        <v>242</v>
      </c>
      <c r="CT149" s="14"/>
      <c r="CU149" s="0" t="n">
        <v>485.7</v>
      </c>
      <c r="CV149" s="0" t="n">
        <v>25</v>
      </c>
      <c r="CW149" s="14"/>
      <c r="CX149" s="0" t="n">
        <v>715.4</v>
      </c>
      <c r="CY149" s="0" t="n">
        <v>218</v>
      </c>
      <c r="CZ149" s="14"/>
      <c r="DB149" s="7" t="n">
        <f aca="false">AVERAGE(C149,F149,I149,L149,O149,R149,U149,X149,AA149,AD149,AG149,AJ149,AM149,AP149,AS149,AV149,AY149,BB149,BE149,BH149,BK149,BN149,BQ149,BT149,BW149,BZ149,CC149,CF149,CI149,CL149,CO149, CR149,CU149,CX149)</f>
        <v>721.373529411765</v>
      </c>
      <c r="DC149" s="1" t="n">
        <f aca="false">AVERAGE(D149,G149,J149,M149,P149,S149,V149,Y149,AB149,AE149,AH149,AK149,AN149,AQ149,AT149,AW149,AZ149,BC149,BF149,BI149,BL149,BO149,BR149,BU149,BX149,CA149,CD149,CG149,CJ149,CM149,CP149,CS149,CV149,CY149)</f>
        <v>155.764705882353</v>
      </c>
      <c r="DG149" s="1" t="n">
        <f aca="false">_xlfn.STDEV.S(C149,F149,I149,L149,O149,R149,U149,X149,AA149,AD149,AG149,AJ149,AM149,AP149,AS149,AV149,AY149,BB149,BE149,BH149,BK149,BN149,BQ149,BT149,BW149,BZ149,CC149,CF149,CI149,CL149,CO149, CR149,CU149,CX149)</f>
        <v>116.21522695002</v>
      </c>
      <c r="DH149" s="1" t="n">
        <f aca="false">_xlfn.STDEV.S(D149,G149,J149,M149,P149,S149,V149,Y149,AB149,AE149,AH149,AK149,AN149,AQ149,AT149,AW149,AZ149,BC149,BF149,BI149,BL149,BO149,BR149,BU149,BX149,CA149,CD149,CG149,CJ149,CM149,CP149,CS149,CV149,CY149)</f>
        <v>73.8040233868906</v>
      </c>
    </row>
    <row r="150" customFormat="false" ht="13.8" hidden="false" customHeight="false" outlineLevel="0" collapsed="false">
      <c r="A150" s="5" t="s">
        <v>25</v>
      </c>
      <c r="B150" s="8" t="n">
        <v>20</v>
      </c>
      <c r="C150" s="0" t="n">
        <v>777</v>
      </c>
      <c r="D150" s="0" t="n">
        <v>91</v>
      </c>
      <c r="E150" s="14"/>
      <c r="F150" s="0" t="n">
        <v>656.7</v>
      </c>
      <c r="G150" s="0" t="n">
        <v>84</v>
      </c>
      <c r="H150" s="14"/>
      <c r="I150" s="0" t="n">
        <v>749.6</v>
      </c>
      <c r="J150" s="0" t="n">
        <v>142</v>
      </c>
      <c r="K150" s="14"/>
      <c r="L150" s="0" t="n">
        <v>684.1</v>
      </c>
      <c r="M150" s="0" t="n">
        <v>102</v>
      </c>
      <c r="N150" s="14"/>
      <c r="O150" s="0" t="n">
        <v>750.2</v>
      </c>
      <c r="P150" s="0" t="n">
        <v>96</v>
      </c>
      <c r="Q150" s="14"/>
      <c r="R150" s="0" t="n">
        <v>766.1</v>
      </c>
      <c r="S150" s="0" t="n">
        <v>206</v>
      </c>
      <c r="T150" s="14"/>
      <c r="U150" s="0" t="n">
        <v>619.2</v>
      </c>
      <c r="V150" s="0" t="n">
        <v>257</v>
      </c>
      <c r="W150" s="14"/>
      <c r="X150" s="0" t="n">
        <v>720.7</v>
      </c>
      <c r="Y150" s="0" t="n">
        <v>137</v>
      </c>
      <c r="Z150" s="14"/>
      <c r="AA150" s="0" t="n">
        <v>800.1</v>
      </c>
      <c r="AB150" s="0" t="n">
        <v>269</v>
      </c>
      <c r="AC150" s="14"/>
      <c r="AD150" s="0" t="n">
        <v>684.4</v>
      </c>
      <c r="AE150" s="0" t="n">
        <v>233</v>
      </c>
      <c r="AF150" s="14"/>
      <c r="AG150" s="0" t="n">
        <v>654.1</v>
      </c>
      <c r="AH150" s="0" t="n">
        <v>171</v>
      </c>
      <c r="AI150" s="14"/>
      <c r="AJ150" s="0" t="n">
        <v>641.2</v>
      </c>
      <c r="AK150" s="0" t="n">
        <v>209</v>
      </c>
      <c r="AL150" s="14"/>
      <c r="AM150" s="0" t="n">
        <v>691.3</v>
      </c>
      <c r="AN150" s="0" t="n">
        <v>233</v>
      </c>
      <c r="AO150" s="14"/>
      <c r="AP150" s="0" t="n">
        <v>779.3</v>
      </c>
      <c r="AQ150" s="0" t="n">
        <v>217</v>
      </c>
      <c r="AR150" s="14"/>
      <c r="AS150" s="0" t="n">
        <v>724.8</v>
      </c>
      <c r="AT150" s="0" t="n">
        <v>276</v>
      </c>
      <c r="AU150" s="14"/>
      <c r="AV150" s="0" t="n">
        <v>1000</v>
      </c>
      <c r="AW150" s="0" t="n">
        <v>144</v>
      </c>
      <c r="AX150" s="14"/>
      <c r="AY150" s="0" t="n">
        <v>688.3</v>
      </c>
      <c r="AZ150" s="0" t="n">
        <v>270</v>
      </c>
      <c r="BA150" s="14"/>
      <c r="BB150" s="0" t="n">
        <v>706.4</v>
      </c>
      <c r="BC150" s="0" t="n">
        <v>272</v>
      </c>
      <c r="BD150" s="14"/>
      <c r="BE150" s="0" t="n">
        <v>700</v>
      </c>
      <c r="BF150" s="0" t="n">
        <v>32</v>
      </c>
      <c r="BG150" s="14"/>
      <c r="BH150" s="0" t="n">
        <v>575.7</v>
      </c>
      <c r="BI150" s="0" t="n">
        <v>0</v>
      </c>
      <c r="BJ150" s="14"/>
      <c r="BK150" s="0" t="n">
        <v>724.3</v>
      </c>
      <c r="BL150" s="0" t="n">
        <v>50</v>
      </c>
      <c r="BM150" s="14"/>
      <c r="BN150" s="0" t="n">
        <v>519.2</v>
      </c>
      <c r="BO150" s="0" t="n">
        <v>110</v>
      </c>
      <c r="BP150" s="14"/>
      <c r="BQ150" s="0" t="n">
        <v>625.9</v>
      </c>
      <c r="BR150" s="0" t="n">
        <v>174</v>
      </c>
      <c r="BS150" s="14"/>
      <c r="BT150" s="0" t="n">
        <v>527.7</v>
      </c>
      <c r="BU150" s="0" t="n">
        <v>39</v>
      </c>
      <c r="BV150" s="14"/>
      <c r="BW150" s="0" t="n">
        <v>600.6</v>
      </c>
      <c r="BX150" s="0" t="n">
        <v>152</v>
      </c>
      <c r="BY150" s="14"/>
      <c r="BZ150" s="0" t="n">
        <v>898.5</v>
      </c>
      <c r="CA150" s="0" t="n">
        <v>208</v>
      </c>
      <c r="CB150" s="14"/>
      <c r="CC150" s="0" t="n">
        <v>715.8</v>
      </c>
      <c r="CD150" s="0" t="n">
        <v>35</v>
      </c>
      <c r="CE150" s="14"/>
      <c r="CF150" s="0" t="n">
        <v>980.1</v>
      </c>
      <c r="CG150" s="0" t="n">
        <v>117</v>
      </c>
      <c r="CH150" s="14"/>
      <c r="CI150" s="0" t="n">
        <v>842</v>
      </c>
      <c r="CJ150" s="0" t="n">
        <v>100</v>
      </c>
      <c r="CK150" s="14"/>
      <c r="CL150" s="0" t="n">
        <v>948.7</v>
      </c>
      <c r="CM150" s="0" t="n">
        <v>198</v>
      </c>
      <c r="CN150" s="14"/>
      <c r="CO150" s="0" t="n">
        <v>691.4</v>
      </c>
      <c r="CP150" s="0" t="n">
        <v>147</v>
      </c>
      <c r="CQ150" s="14"/>
      <c r="CR150" s="0" t="n">
        <v>704.8</v>
      </c>
      <c r="CS150" s="0" t="n">
        <v>191</v>
      </c>
      <c r="CT150" s="14"/>
      <c r="CU150" s="0" t="n">
        <v>480.3</v>
      </c>
      <c r="CV150" s="0" t="n">
        <v>25</v>
      </c>
      <c r="CW150" s="14"/>
      <c r="CX150" s="0" t="n">
        <v>705.2</v>
      </c>
      <c r="CY150" s="0" t="n">
        <v>169</v>
      </c>
      <c r="CZ150" s="14"/>
      <c r="DB150" s="7" t="n">
        <f aca="false">AVERAGE(C150,F150,I150,L150,O150,R150,U150,X150,AA150,AD150,AG150,AJ150,AM150,AP150,AS150,AV150,AY150,BB150,BE150,BH150,BK150,BN150,BQ150,BT150,BW150,BZ150,CC150,CF150,CI150,CL150,CO150, CR150,CU150,CX150)</f>
        <v>715.697058823529</v>
      </c>
      <c r="DC150" s="1" t="n">
        <f aca="false">AVERAGE(D150,G150,J150,M150,P150,S150,V150,Y150,AB150,AE150,AH150,AK150,AN150,AQ150,AT150,AW150,AZ150,BC150,BF150,BI150,BL150,BO150,BR150,BU150,BX150,CA150,CD150,CG150,CJ150,CM150,CP150,CS150,CV150,CY150)</f>
        <v>151.647058823529</v>
      </c>
      <c r="DG150" s="1" t="n">
        <f aca="false">_xlfn.STDEV.S(C150,F150,I150,L150,O150,R150,U150,X150,AA150,AD150,AG150,AJ150,AM150,AP150,AS150,AV150,AY150,BB150,BE150,BH150,BK150,BN150,BQ150,BT150,BW150,BZ150,CC150,CF150,CI150,CL150,CO150, CR150,CU150,CX150)</f>
        <v>119.50329140971</v>
      </c>
      <c r="DH150" s="1" t="n">
        <f aca="false">_xlfn.STDEV.S(D150,G150,J150,M150,P150,S150,V150,Y150,AB150,AE150,AH150,AK150,AN150,AQ150,AT150,AW150,AZ150,BC150,BF150,BI150,BL150,BO150,BR150,BU150,BX150,CA150,CD150,CG150,CJ150,CM150,CP150,CS150,CV150,CY150)</f>
        <v>79.8505734606611</v>
      </c>
    </row>
    <row r="151" customFormat="false" ht="13.8" hidden="false" customHeight="false" outlineLevel="0" collapsed="false">
      <c r="A151" s="5" t="s">
        <v>25</v>
      </c>
      <c r="B151" s="8" t="n">
        <v>40</v>
      </c>
      <c r="C151" s="0" t="n">
        <v>660.9</v>
      </c>
      <c r="D151" s="0" t="n">
        <v>34</v>
      </c>
      <c r="E151" s="14"/>
      <c r="F151" s="0" t="n">
        <v>562.8</v>
      </c>
      <c r="G151" s="0" t="n">
        <v>44</v>
      </c>
      <c r="H151" s="14"/>
      <c r="I151" s="0" t="n">
        <v>698.5</v>
      </c>
      <c r="J151" s="0" t="n">
        <v>109</v>
      </c>
      <c r="K151" s="14"/>
      <c r="L151" s="0" t="n">
        <v>648.5</v>
      </c>
      <c r="M151" s="0" t="n">
        <v>86</v>
      </c>
      <c r="N151" s="14"/>
      <c r="O151" s="0" t="n">
        <v>698.4</v>
      </c>
      <c r="P151" s="0" t="n">
        <v>108</v>
      </c>
      <c r="Q151" s="14"/>
      <c r="R151" s="0" t="n">
        <v>731.4</v>
      </c>
      <c r="S151" s="0" t="n">
        <v>210</v>
      </c>
      <c r="T151" s="14"/>
      <c r="U151" s="0" t="n">
        <v>588</v>
      </c>
      <c r="V151" s="0" t="n">
        <v>256</v>
      </c>
      <c r="W151" s="14"/>
      <c r="X151" s="0" t="n">
        <v>685</v>
      </c>
      <c r="Y151" s="0" t="n">
        <v>174</v>
      </c>
      <c r="Z151" s="14"/>
      <c r="AA151" s="0" t="n">
        <v>737.8</v>
      </c>
      <c r="AB151" s="0" t="n">
        <v>202</v>
      </c>
      <c r="AC151" s="14"/>
      <c r="AD151" s="0" t="n">
        <v>626.1</v>
      </c>
      <c r="AE151" s="0" t="n">
        <v>217</v>
      </c>
      <c r="AF151" s="14"/>
      <c r="AG151" s="0" t="n">
        <v>587.5</v>
      </c>
      <c r="AH151" s="0" t="n">
        <v>109</v>
      </c>
      <c r="AI151" s="14"/>
      <c r="AJ151" s="0" t="n">
        <v>553.1</v>
      </c>
      <c r="AK151" s="0" t="n">
        <v>156</v>
      </c>
      <c r="AL151" s="14"/>
      <c r="AM151" s="0" t="n">
        <v>643.8</v>
      </c>
      <c r="AN151" s="0" t="n">
        <v>176</v>
      </c>
      <c r="AO151" s="14"/>
      <c r="AP151" s="0" t="n">
        <v>733.7</v>
      </c>
      <c r="AQ151" s="0" t="n">
        <v>203</v>
      </c>
      <c r="AR151" s="14"/>
      <c r="AS151" s="0" t="n">
        <v>684</v>
      </c>
      <c r="AT151" s="0" t="n">
        <v>282</v>
      </c>
      <c r="AU151" s="14"/>
      <c r="AV151" s="0" t="n">
        <v>952.4</v>
      </c>
      <c r="AW151" s="0" t="n">
        <v>137</v>
      </c>
      <c r="AX151" s="14"/>
      <c r="AY151" s="0" t="n">
        <v>650.6</v>
      </c>
      <c r="AZ151" s="0" t="n">
        <v>265</v>
      </c>
      <c r="BA151" s="14"/>
      <c r="BB151" s="0" t="n">
        <v>632.5</v>
      </c>
      <c r="BC151" s="0" t="n">
        <v>255</v>
      </c>
      <c r="BD151" s="14"/>
      <c r="BE151" s="0" t="n">
        <v>600.3</v>
      </c>
      <c r="BF151" s="0" t="n">
        <v>0</v>
      </c>
      <c r="BG151" s="14"/>
      <c r="BH151" s="0" t="n">
        <v>431.7</v>
      </c>
      <c r="BI151" s="0" t="n">
        <v>0</v>
      </c>
      <c r="BJ151" s="14"/>
      <c r="BK151" s="0" t="n">
        <v>661.1</v>
      </c>
      <c r="BL151" s="0" t="n">
        <v>13</v>
      </c>
      <c r="BM151" s="14"/>
      <c r="BN151" s="0" t="n">
        <v>317.2</v>
      </c>
      <c r="BO151" s="0" t="n">
        <v>14</v>
      </c>
      <c r="BP151" s="14"/>
      <c r="BQ151" s="0" t="n">
        <v>488</v>
      </c>
      <c r="BR151" s="0" t="n">
        <v>138</v>
      </c>
      <c r="BS151" s="14"/>
      <c r="BT151" s="0" t="n">
        <v>409.9</v>
      </c>
      <c r="BU151" s="0" t="n">
        <v>47</v>
      </c>
      <c r="BV151" s="14"/>
      <c r="BW151" s="0" t="n">
        <v>398.9</v>
      </c>
      <c r="BX151" s="0" t="n">
        <v>87</v>
      </c>
      <c r="BY151" s="14"/>
      <c r="BZ151" s="0" t="n">
        <v>834.3</v>
      </c>
      <c r="CA151" s="0" t="n">
        <v>185</v>
      </c>
      <c r="CB151" s="14"/>
      <c r="CC151" s="0" t="n">
        <v>662.9</v>
      </c>
      <c r="CD151" s="0" t="n">
        <v>29</v>
      </c>
      <c r="CE151" s="14"/>
      <c r="CF151" s="0" t="n">
        <v>962.5</v>
      </c>
      <c r="CG151" s="0" t="n">
        <v>132</v>
      </c>
      <c r="CH151" s="14"/>
      <c r="CI151" s="0" t="n">
        <v>528.6</v>
      </c>
      <c r="CJ151" s="0" t="n">
        <v>46</v>
      </c>
      <c r="CK151" s="14"/>
      <c r="CL151" s="0" t="n">
        <v>923.3</v>
      </c>
      <c r="CM151" s="0" t="n">
        <v>182</v>
      </c>
      <c r="CN151" s="14"/>
      <c r="CO151" s="0" t="n">
        <v>622.4</v>
      </c>
      <c r="CP151" s="0" t="n">
        <v>121</v>
      </c>
      <c r="CQ151" s="14"/>
      <c r="CR151" s="0" t="n">
        <v>507.3</v>
      </c>
      <c r="CS151" s="0" t="n">
        <v>33</v>
      </c>
      <c r="CT151" s="14"/>
      <c r="CU151" s="0" t="n">
        <v>404.1</v>
      </c>
      <c r="CV151" s="0" t="n">
        <v>14</v>
      </c>
      <c r="CW151" s="14"/>
      <c r="CX151" s="0" t="n">
        <v>594.8</v>
      </c>
      <c r="CY151" s="0" t="n">
        <v>85</v>
      </c>
      <c r="CZ151" s="14"/>
      <c r="DB151" s="7" t="n">
        <f aca="false">AVERAGE(C151,F151,I151,L151,O151,R151,U151,X151,AA151,AD151,AG151,AJ151,AM151,AP151,AS151,AV151,AY151,BB151,BE151,BH151,BK151,BN151,BQ151,BT151,BW151,BZ151,CC151,CF151,CI151,CL151,CO151, CR151,CU151,CX151)</f>
        <v>630.067647058824</v>
      </c>
      <c r="DC151" s="1" t="n">
        <f aca="false">AVERAGE(D151,G151,J151,M151,P151,S151,V151,Y151,AB151,AE151,AH151,AK151,AN151,AQ151,AT151,AW151,AZ151,BC151,BF151,BI151,BL151,BO151,BR151,BU151,BX151,CA151,CD151,CG151,CJ151,CM151,CP151,CS151,CV151,CY151)</f>
        <v>122.029411764706</v>
      </c>
      <c r="DG151" s="1" t="n">
        <f aca="false">_xlfn.STDEV.S(C151,F151,I151,L151,O151,R151,U151,X151,AA151,AD151,AG151,AJ151,AM151,AP151,AS151,AV151,AY151,BB151,BE151,BH151,BK151,BN151,BQ151,BT151,BW151,BZ151,CC151,CF151,CI151,CL151,CO151, CR151,CU151,CX151)</f>
        <v>150.347181490624</v>
      </c>
      <c r="DH151" s="1" t="n">
        <f aca="false">_xlfn.STDEV.S(D151,G151,J151,M151,P151,S151,V151,Y151,AB151,AE151,AH151,AK151,AN151,AQ151,AT151,AW151,AZ151,BC151,BF151,BI151,BL151,BO151,BR151,BU151,BX151,CA151,CD151,CG151,CJ151,CM151,CP151,CS151,CV151,CY151)</f>
        <v>84.8440584852561</v>
      </c>
    </row>
    <row r="152" customFormat="false" ht="13.8" hidden="false" customHeight="false" outlineLevel="0" collapsed="false">
      <c r="A152" s="5"/>
      <c r="B152" s="8"/>
      <c r="C152" s="0"/>
      <c r="D152" s="0"/>
      <c r="E152" s="14"/>
      <c r="F152" s="0"/>
      <c r="G152" s="0"/>
      <c r="H152" s="14"/>
      <c r="I152" s="0"/>
      <c r="J152" s="0"/>
      <c r="K152" s="14"/>
      <c r="L152" s="0"/>
      <c r="M152" s="0"/>
      <c r="N152" s="14"/>
      <c r="O152" s="0"/>
      <c r="P152" s="0"/>
      <c r="Q152" s="14"/>
      <c r="R152" s="0"/>
      <c r="S152" s="0"/>
      <c r="T152" s="14"/>
      <c r="U152" s="0"/>
      <c r="V152" s="0"/>
      <c r="W152" s="14"/>
      <c r="X152" s="0"/>
      <c r="Y152" s="0"/>
      <c r="Z152" s="14"/>
      <c r="AA152" s="0"/>
      <c r="AB152" s="0"/>
      <c r="AC152" s="14"/>
      <c r="AD152" s="0"/>
      <c r="AE152" s="0"/>
      <c r="AF152" s="14"/>
      <c r="AG152" s="0"/>
      <c r="AH152" s="0"/>
      <c r="AI152" s="14"/>
      <c r="AJ152" s="0"/>
      <c r="AK152" s="0"/>
      <c r="AL152" s="14"/>
      <c r="AM152" s="0"/>
      <c r="AN152" s="0"/>
      <c r="AO152" s="14"/>
      <c r="AP152" s="0"/>
      <c r="AQ152" s="0"/>
      <c r="AR152" s="14"/>
      <c r="AS152" s="0"/>
      <c r="AT152" s="0"/>
      <c r="AU152" s="14"/>
      <c r="AV152" s="0"/>
      <c r="AW152" s="0"/>
      <c r="AX152" s="14"/>
      <c r="AY152" s="0"/>
      <c r="AZ152" s="0"/>
      <c r="BA152" s="14"/>
      <c r="BB152" s="0"/>
      <c r="BC152" s="0"/>
      <c r="BD152" s="14"/>
      <c r="BE152" s="0"/>
      <c r="BF152" s="0"/>
      <c r="BG152" s="14"/>
      <c r="BH152" s="0"/>
      <c r="BI152" s="0"/>
      <c r="BJ152" s="14"/>
      <c r="BK152" s="0"/>
      <c r="BL152" s="0"/>
      <c r="BM152" s="14"/>
      <c r="BN152" s="0"/>
      <c r="BO152" s="0"/>
      <c r="BP152" s="14"/>
      <c r="BQ152" s="0"/>
      <c r="BR152" s="0"/>
      <c r="BS152" s="14"/>
      <c r="BT152" s="0"/>
      <c r="BU152" s="0"/>
      <c r="BV152" s="14"/>
      <c r="BW152" s="0"/>
      <c r="BX152" s="0"/>
      <c r="BY152" s="14"/>
      <c r="BZ152" s="0"/>
      <c r="CA152" s="0"/>
      <c r="CB152" s="14"/>
      <c r="CC152" s="0"/>
      <c r="CD152" s="0"/>
      <c r="CE152" s="14"/>
      <c r="CF152" s="0"/>
      <c r="CG152" s="0"/>
      <c r="CH152" s="14"/>
      <c r="CI152" s="0"/>
      <c r="CJ152" s="0"/>
      <c r="CK152" s="14"/>
      <c r="CL152" s="0"/>
      <c r="CM152" s="0"/>
      <c r="CN152" s="14"/>
      <c r="CO152" s="0"/>
      <c r="CP152" s="0"/>
      <c r="CQ152" s="14"/>
      <c r="CR152" s="0"/>
      <c r="CS152" s="0"/>
      <c r="CT152" s="14"/>
      <c r="CU152" s="0"/>
      <c r="CV152" s="0"/>
      <c r="CW152" s="14"/>
      <c r="CX152" s="0"/>
      <c r="CY152" s="0"/>
      <c r="CZ152" s="14"/>
      <c r="DB152" s="13"/>
      <c r="DC152" s="10"/>
    </row>
    <row r="153" customFormat="false" ht="13.8" hidden="false" customHeight="false" outlineLevel="0" collapsed="false">
      <c r="A153" s="5" t="s">
        <v>26</v>
      </c>
      <c r="B153" s="8" t="n">
        <v>4</v>
      </c>
      <c r="C153" s="0" t="n">
        <v>753.7</v>
      </c>
      <c r="D153" s="0" t="n">
        <v>126</v>
      </c>
      <c r="E153" s="14"/>
      <c r="F153" s="0" t="n">
        <v>630.4</v>
      </c>
      <c r="G153" s="0" t="n">
        <v>85</v>
      </c>
      <c r="H153" s="14"/>
      <c r="I153" s="0" t="n">
        <v>620</v>
      </c>
      <c r="J153" s="0" t="n">
        <v>113</v>
      </c>
      <c r="K153" s="14"/>
      <c r="L153" s="0" t="n">
        <v>698.5</v>
      </c>
      <c r="M153" s="0" t="n">
        <v>100</v>
      </c>
      <c r="N153" s="14"/>
      <c r="O153" s="0" t="n">
        <v>628</v>
      </c>
      <c r="P153" s="0" t="n">
        <v>107</v>
      </c>
      <c r="Q153" s="14"/>
      <c r="R153" s="0" t="n">
        <v>634.8</v>
      </c>
      <c r="S153" s="0" t="n">
        <v>195</v>
      </c>
      <c r="T153" s="14"/>
      <c r="U153" s="0" t="n">
        <v>599.7</v>
      </c>
      <c r="V153" s="0" t="n">
        <v>250</v>
      </c>
      <c r="W153" s="14"/>
      <c r="X153" s="0" t="n">
        <v>587.3</v>
      </c>
      <c r="Y153" s="0" t="n">
        <v>136</v>
      </c>
      <c r="Z153" s="14"/>
      <c r="AA153" s="0" t="n">
        <v>815.6</v>
      </c>
      <c r="AB153" s="0" t="n">
        <v>273</v>
      </c>
      <c r="AC153" s="14"/>
      <c r="AD153" s="0" t="n">
        <v>707.7</v>
      </c>
      <c r="AE153" s="0" t="n">
        <v>258</v>
      </c>
      <c r="AF153" s="14"/>
      <c r="AG153" s="0" t="n">
        <v>524.9</v>
      </c>
      <c r="AH153" s="0" t="n">
        <v>143</v>
      </c>
      <c r="AI153" s="14"/>
      <c r="AJ153" s="0" t="n">
        <v>626</v>
      </c>
      <c r="AK153" s="0" t="n">
        <v>195</v>
      </c>
      <c r="AL153" s="14"/>
      <c r="AM153" s="0" t="n">
        <v>708</v>
      </c>
      <c r="AN153" s="0" t="n">
        <v>199</v>
      </c>
      <c r="AO153" s="14"/>
      <c r="AP153" s="0" t="n">
        <v>759.2</v>
      </c>
      <c r="AQ153" s="0" t="n">
        <v>237</v>
      </c>
      <c r="AR153" s="14"/>
      <c r="AS153" s="0" t="n">
        <v>751.7</v>
      </c>
      <c r="AT153" s="0" t="n">
        <v>307</v>
      </c>
      <c r="AU153" s="14"/>
      <c r="AV153" s="0" t="n">
        <v>1017.5</v>
      </c>
      <c r="AW153" s="0" t="n">
        <v>149</v>
      </c>
      <c r="AX153" s="14"/>
      <c r="AY153" s="0" t="n">
        <v>713.4</v>
      </c>
      <c r="AZ153" s="0" t="n">
        <v>328</v>
      </c>
      <c r="BA153" s="14"/>
      <c r="BB153" s="0" t="n">
        <v>556.9</v>
      </c>
      <c r="BC153" s="0" t="n">
        <v>222</v>
      </c>
      <c r="BD153" s="14"/>
      <c r="BE153" s="0" t="n">
        <v>586.4</v>
      </c>
      <c r="BF153" s="0" t="n">
        <v>63</v>
      </c>
      <c r="BG153" s="14"/>
      <c r="BH153" s="0" t="n">
        <v>491.4</v>
      </c>
      <c r="BI153" s="0" t="n">
        <v>57</v>
      </c>
      <c r="BJ153" s="14"/>
      <c r="BK153" s="0" t="n">
        <v>602.4</v>
      </c>
      <c r="BL153" s="0" t="n">
        <v>50</v>
      </c>
      <c r="BM153" s="14"/>
      <c r="BN153" s="0" t="n">
        <v>421.3</v>
      </c>
      <c r="BO153" s="0" t="n">
        <v>115</v>
      </c>
      <c r="BP153" s="14"/>
      <c r="BQ153" s="0" t="n">
        <v>494.5</v>
      </c>
      <c r="BR153" s="0" t="n">
        <v>145</v>
      </c>
      <c r="BS153" s="14"/>
      <c r="BT153" s="0" t="n">
        <v>335.4</v>
      </c>
      <c r="BU153" s="0" t="n">
        <v>33</v>
      </c>
      <c r="BV153" s="14"/>
      <c r="BW153" s="0" t="n">
        <v>579.1</v>
      </c>
      <c r="BX153" s="0" t="n">
        <v>154</v>
      </c>
      <c r="BY153" s="14"/>
      <c r="BZ153" s="0" t="n">
        <v>866.5</v>
      </c>
      <c r="CA153" s="0" t="n">
        <v>161</v>
      </c>
      <c r="CB153" s="14"/>
      <c r="CC153" s="0" t="n">
        <v>542.3</v>
      </c>
      <c r="CD153" s="0" t="n">
        <v>33</v>
      </c>
      <c r="CE153" s="14"/>
      <c r="CF153" s="0" t="n">
        <v>942.3</v>
      </c>
      <c r="CG153" s="0" t="n">
        <v>165</v>
      </c>
      <c r="CH153" s="14"/>
      <c r="CI153" s="0" t="n">
        <v>686.4</v>
      </c>
      <c r="CJ153" s="0" t="n">
        <v>99</v>
      </c>
      <c r="CK153" s="14"/>
      <c r="CL153" s="0" t="n">
        <v>808.4</v>
      </c>
      <c r="CM153" s="0" t="n">
        <v>141</v>
      </c>
      <c r="CN153" s="14"/>
      <c r="CO153" s="0" t="n">
        <v>663.1</v>
      </c>
      <c r="CP153" s="0" t="n">
        <v>150</v>
      </c>
      <c r="CQ153" s="14"/>
      <c r="CR153" s="0" t="n">
        <v>752.1</v>
      </c>
      <c r="CS153" s="0" t="n">
        <v>248</v>
      </c>
      <c r="CT153" s="14"/>
      <c r="CU153" s="0" t="n">
        <v>237.3</v>
      </c>
      <c r="CV153" s="0" t="n">
        <v>20</v>
      </c>
      <c r="CW153" s="14"/>
      <c r="CX153" s="0" t="n">
        <v>568.9</v>
      </c>
      <c r="CY153" s="0" t="n">
        <v>257</v>
      </c>
      <c r="CZ153" s="14"/>
      <c r="DB153" s="7" t="n">
        <f aca="false">AVERAGE(C153,F153,I153,L153,O153,R153,U153,X153,AA153,AD153,AG153,AJ153,AM153,AP153,AS153,AV153,AY153,BB153,BE153,BH153,BK153,BN153,BQ153,BT153,BW153,BZ153,CC153,CF153,CI153,CL153,CO153, CR153,CU153,CX153)</f>
        <v>644.444117647059</v>
      </c>
      <c r="DC153" s="1" t="n">
        <f aca="false">AVERAGE(D153,G153,J153,M153,P153,S153,V153,Y153,AB153,AE153,AH153,AK153,AN153,AQ153,AT153,AW153,AZ153,BC153,BF153,BI153,BL153,BO153,BR153,BU153,BX153,CA153,CD153,CG153,CJ153,CM153,CP153,CS153,CV153,CY153)</f>
        <v>156.294117647059</v>
      </c>
      <c r="DD153" s="1" t="n">
        <f aca="false">_xlfn.STDEV.S(DB153:DB156)</f>
        <v>20.0441669902865</v>
      </c>
      <c r="DE153" s="1" t="n">
        <f aca="false">_xlfn.STDEV.S(DC153:DC156)</f>
        <v>10.4409520826483</v>
      </c>
      <c r="DG153" s="1" t="n">
        <f aca="false">_xlfn.STDEV.S(C153,F153,I153,L153,O153,R153,U153,X153,AA153,AD153,AG153,AJ153,AM153,AP153,AS153,AV153,AY153,BB153,BE153,BH153,BK153,BN153,BQ153,BT153,BW153,BZ153,CC153,CF153,CI153,CL153,CO153, CR153,CU153,CX153)</f>
        <v>156.731780519955</v>
      </c>
      <c r="DH153" s="1" t="n">
        <f aca="false">_xlfn.STDEV.S(D153,G153,J153,M153,P153,S153,V153,Y153,AB153,AE153,AH153,AK153,AN153,AQ153,AT153,AW153,AZ153,BC153,BF153,BI153,BL153,BO153,BR153,BU153,BX153,CA153,CD153,CG153,CJ153,CM153,CP153,CS153,CV153,CY153)</f>
        <v>81.2014066946987</v>
      </c>
      <c r="DI153" s="1" t="n">
        <f aca="false">(DD153/AVERAGE(DB153:DB156))</f>
        <v>0.030836412563024</v>
      </c>
      <c r="DJ153" s="1" t="n">
        <f aca="false">(DE153/AVERAGE(DC153:DC156))</f>
        <v>0.065145179760525</v>
      </c>
    </row>
    <row r="154" customFormat="false" ht="13.8" hidden="false" customHeight="false" outlineLevel="0" collapsed="false">
      <c r="A154" s="5" t="s">
        <v>26</v>
      </c>
      <c r="B154" s="8" t="n">
        <v>8</v>
      </c>
      <c r="C154" s="0" t="n">
        <v>765.4</v>
      </c>
      <c r="D154" s="0" t="n">
        <v>130</v>
      </c>
      <c r="E154" s="14"/>
      <c r="F154" s="0" t="n">
        <v>669.4</v>
      </c>
      <c r="G154" s="0" t="n">
        <v>128</v>
      </c>
      <c r="H154" s="14"/>
      <c r="I154" s="0" t="n">
        <v>669.3</v>
      </c>
      <c r="J154" s="0" t="n">
        <v>138</v>
      </c>
      <c r="K154" s="14"/>
      <c r="L154" s="0" t="n">
        <v>725.3</v>
      </c>
      <c r="M154" s="0" t="n">
        <v>100</v>
      </c>
      <c r="N154" s="14"/>
      <c r="O154" s="0" t="n">
        <v>668.9</v>
      </c>
      <c r="P154" s="0" t="n">
        <v>111</v>
      </c>
      <c r="Q154" s="14"/>
      <c r="R154" s="0" t="n">
        <v>669.4</v>
      </c>
      <c r="S154" s="0" t="n">
        <v>209</v>
      </c>
      <c r="T154" s="14"/>
      <c r="U154" s="0" t="n">
        <v>647.7</v>
      </c>
      <c r="V154" s="0" t="n">
        <v>297</v>
      </c>
      <c r="W154" s="14"/>
      <c r="X154" s="0" t="n">
        <v>586.4</v>
      </c>
      <c r="Y154" s="0" t="n">
        <v>158</v>
      </c>
      <c r="Z154" s="14"/>
      <c r="AA154" s="0" t="n">
        <v>809.7</v>
      </c>
      <c r="AB154" s="0" t="n">
        <v>248</v>
      </c>
      <c r="AC154" s="14"/>
      <c r="AD154" s="0" t="n">
        <v>727</v>
      </c>
      <c r="AE154" s="0" t="n">
        <v>296</v>
      </c>
      <c r="AF154" s="14"/>
      <c r="AG154" s="0" t="n">
        <v>569</v>
      </c>
      <c r="AH154" s="0" t="n">
        <v>175</v>
      </c>
      <c r="AI154" s="14"/>
      <c r="AJ154" s="0" t="n">
        <v>663.5</v>
      </c>
      <c r="AK154" s="0" t="n">
        <v>236</v>
      </c>
      <c r="AL154" s="14"/>
      <c r="AM154" s="0" t="n">
        <v>732.5</v>
      </c>
      <c r="AN154" s="0" t="n">
        <v>245</v>
      </c>
      <c r="AO154" s="14"/>
      <c r="AP154" s="0" t="n">
        <v>793.7</v>
      </c>
      <c r="AQ154" s="0" t="n">
        <v>276</v>
      </c>
      <c r="AR154" s="14"/>
      <c r="AS154" s="0" t="n">
        <v>769.4</v>
      </c>
      <c r="AT154" s="0" t="n">
        <v>347</v>
      </c>
      <c r="AU154" s="14"/>
      <c r="AV154" s="0" t="n">
        <v>1019.1</v>
      </c>
      <c r="AW154" s="0" t="n">
        <v>135</v>
      </c>
      <c r="AX154" s="14"/>
      <c r="AY154" s="0" t="n">
        <v>719.9</v>
      </c>
      <c r="AZ154" s="0" t="n">
        <v>342</v>
      </c>
      <c r="BA154" s="14"/>
      <c r="BB154" s="0" t="n">
        <v>608.5</v>
      </c>
      <c r="BC154" s="0" t="n">
        <v>262</v>
      </c>
      <c r="BD154" s="14"/>
      <c r="BE154" s="0" t="n">
        <v>588.2</v>
      </c>
      <c r="BF154" s="0" t="n">
        <v>71</v>
      </c>
      <c r="BG154" s="14"/>
      <c r="BH154" s="0" t="n">
        <v>541.4</v>
      </c>
      <c r="BI154" s="0" t="n">
        <v>77</v>
      </c>
      <c r="BJ154" s="14"/>
      <c r="BK154" s="0" t="n">
        <v>657.6</v>
      </c>
      <c r="BL154" s="0" t="n">
        <v>82</v>
      </c>
      <c r="BM154" s="14"/>
      <c r="BN154" s="0" t="n">
        <v>472.2</v>
      </c>
      <c r="BO154" s="0" t="n">
        <v>104</v>
      </c>
      <c r="BP154" s="14"/>
      <c r="BQ154" s="0" t="n">
        <v>552.6</v>
      </c>
      <c r="BR154" s="0" t="n">
        <v>159</v>
      </c>
      <c r="BS154" s="14"/>
      <c r="BT154" s="0" t="n">
        <v>367.8</v>
      </c>
      <c r="BU154" s="0" t="n">
        <v>45</v>
      </c>
      <c r="BV154" s="14"/>
      <c r="BW154" s="0" t="n">
        <v>612.9</v>
      </c>
      <c r="BX154" s="0" t="n">
        <v>168</v>
      </c>
      <c r="BY154" s="14"/>
      <c r="BZ154" s="0" t="n">
        <v>894</v>
      </c>
      <c r="CA154" s="0" t="n">
        <v>211</v>
      </c>
      <c r="CB154" s="14"/>
      <c r="CC154" s="0" t="n">
        <v>636.2</v>
      </c>
      <c r="CD154" s="0" t="n">
        <v>49</v>
      </c>
      <c r="CE154" s="14"/>
      <c r="CF154" s="0" t="n">
        <v>961.7</v>
      </c>
      <c r="CG154" s="0" t="n">
        <v>160</v>
      </c>
      <c r="CH154" s="14"/>
      <c r="CI154" s="0" t="n">
        <v>734.7</v>
      </c>
      <c r="CJ154" s="0" t="n">
        <v>100</v>
      </c>
      <c r="CK154" s="14"/>
      <c r="CL154" s="0" t="n">
        <v>827.1</v>
      </c>
      <c r="CM154" s="0" t="n">
        <v>183</v>
      </c>
      <c r="CN154" s="14"/>
      <c r="CO154" s="0" t="n">
        <v>703.4</v>
      </c>
      <c r="CP154" s="0" t="n">
        <v>194</v>
      </c>
      <c r="CQ154" s="14"/>
      <c r="CR154" s="0" t="n">
        <v>777.2</v>
      </c>
      <c r="CS154" s="0" t="n">
        <v>275</v>
      </c>
      <c r="CT154" s="14"/>
      <c r="CU154" s="0" t="n">
        <v>260.3</v>
      </c>
      <c r="CV154" s="0" t="n">
        <v>25</v>
      </c>
      <c r="CW154" s="14"/>
      <c r="CX154" s="0" t="n">
        <v>594.1</v>
      </c>
      <c r="CY154" s="0" t="n">
        <v>234</v>
      </c>
      <c r="CZ154" s="14"/>
      <c r="DB154" s="13" t="n">
        <f aca="false">AVERAGE(C154,F154,I154,L154,O154,R154,U154,X154,AA154,AD154,AG154,AJ154,AM154,AP154,AS154,AV154,AY154,BB154,BE154,BH154,BK154,BN154,BQ154,BT154,BW154,BZ154,CC154,CF154,CI154,CL154,CO154, CR154,CU154,CX154)</f>
        <v>676.338235294118</v>
      </c>
      <c r="DC154" s="10" t="n">
        <f aca="false">AVERAGE(D154,G154,J154,M154,P154,S154,V154,Y154,AB154,AE154,AH154,AK154,AN154,AQ154,AT154,AW154,AZ154,BC154,BF154,BI154,BL154,BO154,BR154,BU154,BX154,CA154,CD154,CG154,CJ154,CM154,CP154,CS154,CV154,CY154)</f>
        <v>175.588235294118</v>
      </c>
      <c r="DG154" s="1" t="n">
        <f aca="false">_xlfn.STDEV.S(C154,F154,I154,L154,O154,R154,U154,X154,AA154,AD154,AG154,AJ154,AM154,AP154,AS154,AV154,AY154,BB154,BE154,BH154,BK154,BN154,BQ154,BT154,BW154,BZ154,CC154,CF154,CI154,CL154,CO154, CR154,CU154,CX154)</f>
        <v>148.823026922066</v>
      </c>
      <c r="DH154" s="1" t="n">
        <f aca="false">_xlfn.STDEV.S(D154,G154,J154,M154,P154,S154,V154,Y154,AB154,AE154,AH154,AK154,AN154,AQ154,AT154,AW154,AZ154,BC154,BF154,BI154,BL154,BO154,BR154,BU154,BX154,CA154,CD154,CG154,CJ154,CM154,CP154,CS154,CV154,CY154)</f>
        <v>86.6581992298544</v>
      </c>
    </row>
    <row r="155" customFormat="false" ht="13.8" hidden="false" customHeight="false" outlineLevel="0" collapsed="false">
      <c r="A155" s="5" t="s">
        <v>26</v>
      </c>
      <c r="B155" s="8" t="n">
        <v>12</v>
      </c>
      <c r="C155" s="0" t="n">
        <v>677.5</v>
      </c>
      <c r="D155" s="0" t="n">
        <v>124</v>
      </c>
      <c r="E155" s="14"/>
      <c r="F155" s="0" t="n">
        <v>599.6</v>
      </c>
      <c r="G155" s="0" t="n">
        <v>126</v>
      </c>
      <c r="H155" s="14"/>
      <c r="I155" s="0" t="n">
        <v>665.3</v>
      </c>
      <c r="J155" s="0" t="n">
        <v>127</v>
      </c>
      <c r="K155" s="14"/>
      <c r="L155" s="0" t="n">
        <v>640.1</v>
      </c>
      <c r="M155" s="0" t="n">
        <v>85</v>
      </c>
      <c r="N155" s="14"/>
      <c r="O155" s="0" t="n">
        <v>622.6</v>
      </c>
      <c r="P155" s="0" t="n">
        <v>101</v>
      </c>
      <c r="Q155" s="14"/>
      <c r="R155" s="0" t="n">
        <v>692.7</v>
      </c>
      <c r="S155" s="0" t="n">
        <v>211</v>
      </c>
      <c r="T155" s="14"/>
      <c r="U155" s="0" t="n">
        <v>676.4</v>
      </c>
      <c r="V155" s="0" t="n">
        <v>316</v>
      </c>
      <c r="W155" s="14"/>
      <c r="X155" s="0" t="n">
        <v>549.5</v>
      </c>
      <c r="Y155" s="0" t="n">
        <v>146</v>
      </c>
      <c r="Z155" s="14"/>
      <c r="AA155" s="0" t="n">
        <v>720.2</v>
      </c>
      <c r="AB155" s="0" t="n">
        <v>238</v>
      </c>
      <c r="AC155" s="14"/>
      <c r="AD155" s="0" t="n">
        <v>644.9</v>
      </c>
      <c r="AE155" s="0" t="n">
        <v>254</v>
      </c>
      <c r="AF155" s="14"/>
      <c r="AG155" s="0" t="n">
        <v>579.2</v>
      </c>
      <c r="AH155" s="0" t="n">
        <v>150</v>
      </c>
      <c r="AI155" s="14"/>
      <c r="AJ155" s="0" t="n">
        <v>683.3</v>
      </c>
      <c r="AK155" s="0" t="n">
        <v>231</v>
      </c>
      <c r="AL155" s="14"/>
      <c r="AM155" s="0" t="n">
        <v>649.4</v>
      </c>
      <c r="AN155" s="0" t="n">
        <v>196</v>
      </c>
      <c r="AO155" s="14"/>
      <c r="AP155" s="0" t="n">
        <v>808.8</v>
      </c>
      <c r="AQ155" s="0" t="n">
        <v>248</v>
      </c>
      <c r="AR155" s="14"/>
      <c r="AS155" s="0" t="n">
        <v>681.8</v>
      </c>
      <c r="AT155" s="0" t="n">
        <v>289</v>
      </c>
      <c r="AU155" s="14"/>
      <c r="AV155" s="0" t="n">
        <v>894.2</v>
      </c>
      <c r="AW155" s="0" t="n">
        <v>117</v>
      </c>
      <c r="AX155" s="14"/>
      <c r="AY155" s="0" t="n">
        <v>640.6</v>
      </c>
      <c r="AZ155" s="0" t="n">
        <v>248</v>
      </c>
      <c r="BA155" s="14"/>
      <c r="BB155" s="0" t="n">
        <v>607.5</v>
      </c>
      <c r="BC155" s="0" t="n">
        <v>218</v>
      </c>
      <c r="BD155" s="14"/>
      <c r="BE155" s="0" t="n">
        <v>562.5</v>
      </c>
      <c r="BF155" s="0" t="n">
        <v>64</v>
      </c>
      <c r="BG155" s="14"/>
      <c r="BH155" s="0" t="n">
        <v>559.2</v>
      </c>
      <c r="BI155" s="0" t="n">
        <v>78</v>
      </c>
      <c r="BJ155" s="14"/>
      <c r="BK155" s="0" t="n">
        <v>671.7</v>
      </c>
      <c r="BL155" s="0" t="n">
        <v>78</v>
      </c>
      <c r="BM155" s="14"/>
      <c r="BN155" s="0" t="n">
        <v>469</v>
      </c>
      <c r="BO155" s="0" t="n">
        <v>85</v>
      </c>
      <c r="BP155" s="14"/>
      <c r="BQ155" s="0" t="n">
        <v>594.5</v>
      </c>
      <c r="BR155" s="0" t="n">
        <v>163</v>
      </c>
      <c r="BS155" s="14"/>
      <c r="BT155" s="0" t="n">
        <v>361.5</v>
      </c>
      <c r="BU155" s="0" t="n">
        <v>39</v>
      </c>
      <c r="BV155" s="14"/>
      <c r="BW155" s="0" t="n">
        <v>547.4</v>
      </c>
      <c r="BX155" s="0" t="n">
        <v>153</v>
      </c>
      <c r="BY155" s="14"/>
      <c r="BZ155" s="0" t="n">
        <v>912</v>
      </c>
      <c r="CA155" s="0" t="n">
        <v>189</v>
      </c>
      <c r="CB155" s="14"/>
      <c r="CC155" s="0" t="n">
        <v>665.4</v>
      </c>
      <c r="CD155" s="0" t="n">
        <v>49</v>
      </c>
      <c r="CE155" s="14"/>
      <c r="CF155" s="0" t="n">
        <v>952.2</v>
      </c>
      <c r="CG155" s="0" t="n">
        <v>154</v>
      </c>
      <c r="CH155" s="14"/>
      <c r="CI155" s="0" t="n">
        <v>761.7</v>
      </c>
      <c r="CJ155" s="0" t="n">
        <v>100</v>
      </c>
      <c r="CK155" s="14"/>
      <c r="CL155" s="0" t="n">
        <v>846.3</v>
      </c>
      <c r="CM155" s="0" t="n">
        <v>181</v>
      </c>
      <c r="CN155" s="14"/>
      <c r="CO155" s="0" t="n">
        <v>626.9</v>
      </c>
      <c r="CP155" s="0" t="n">
        <v>141</v>
      </c>
      <c r="CQ155" s="14"/>
      <c r="CR155" s="0" t="n">
        <v>687.8</v>
      </c>
      <c r="CS155" s="0" t="n">
        <v>244</v>
      </c>
      <c r="CT155" s="14"/>
      <c r="CU155" s="0" t="n">
        <v>273.9</v>
      </c>
      <c r="CV155" s="0" t="n">
        <v>20</v>
      </c>
      <c r="CW155" s="14"/>
      <c r="CX155" s="0" t="n">
        <v>614.4</v>
      </c>
      <c r="CY155" s="0" t="n">
        <v>178</v>
      </c>
      <c r="CZ155" s="14"/>
      <c r="DB155" s="7" t="n">
        <f aca="false">AVERAGE(C155,F155,I155,L155,O155,R155,U155,X155,AA155,AD155,AG155,AJ155,AM155,AP155,AS155,AV155,AY155,BB155,BE155,BH155,BK155,BN155,BQ155,BT155,BW155,BZ155,CC155,CF155,CI155,CL155,CO155, CR155,CU155,CX155)</f>
        <v>651.176470588235</v>
      </c>
      <c r="DC155" s="1" t="n">
        <f aca="false">AVERAGE(D155,G155,J155,M155,P155,S155,V155,Y155,AB155,AE155,AH155,AK155,AN155,AQ155,AT155,AW155,AZ155,BC155,BF155,BI155,BL155,BO155,BR155,BU155,BX155,CA155,CD155,CG155,CJ155,CM155,CP155,CS155,CV155,CY155)</f>
        <v>157.088235294118</v>
      </c>
      <c r="DG155" s="1" t="n">
        <f aca="false">_xlfn.STDEV.S(C155,F155,I155,L155,O155,R155,U155,X155,AA155,AD155,AG155,AJ155,AM155,AP155,AS155,AV155,AY155,BB155,BE155,BH155,BK155,BN155,BQ155,BT155,BW155,BZ155,CC155,CF155,CI155,CL155,CO155, CR155,CU155,CX155)</f>
        <v>136.809447349719</v>
      </c>
      <c r="DH155" s="1" t="n">
        <f aca="false">_xlfn.STDEV.S(D155,G155,J155,M155,P155,S155,V155,Y155,AB155,AE155,AH155,AK155,AN155,AQ155,AT155,AW155,AZ155,BC155,BF155,BI155,BL155,BO155,BR155,BU155,BX155,CA155,CD155,CG155,CJ155,CM155,CP155,CS155,CV155,CY155)</f>
        <v>75.0270123666818</v>
      </c>
    </row>
    <row r="156" customFormat="false" ht="13.8" hidden="false" customHeight="false" outlineLevel="0" collapsed="false">
      <c r="A156" s="5" t="s">
        <v>26</v>
      </c>
      <c r="B156" s="8" t="n">
        <v>16</v>
      </c>
      <c r="C156" s="0" t="n">
        <v>642.8</v>
      </c>
      <c r="D156" s="0" t="n">
        <v>112</v>
      </c>
      <c r="E156" s="14"/>
      <c r="F156" s="0" t="n">
        <v>570.8</v>
      </c>
      <c r="G156" s="0" t="n">
        <v>112</v>
      </c>
      <c r="H156" s="14"/>
      <c r="I156" s="0" t="n">
        <v>629.8</v>
      </c>
      <c r="J156" s="0" t="n">
        <v>122</v>
      </c>
      <c r="K156" s="14"/>
      <c r="L156" s="0" t="n">
        <v>605.9</v>
      </c>
      <c r="M156" s="0" t="n">
        <v>89</v>
      </c>
      <c r="N156" s="14"/>
      <c r="O156" s="0" t="n">
        <v>607.6</v>
      </c>
      <c r="P156" s="0" t="n">
        <v>104</v>
      </c>
      <c r="Q156" s="14"/>
      <c r="R156" s="0" t="n">
        <v>710.5</v>
      </c>
      <c r="S156" s="0" t="n">
        <v>199</v>
      </c>
      <c r="T156" s="14"/>
      <c r="U156" s="0" t="n">
        <v>637.5</v>
      </c>
      <c r="V156" s="0" t="n">
        <v>271</v>
      </c>
      <c r="W156" s="14"/>
      <c r="X156" s="0" t="n">
        <v>538.3</v>
      </c>
      <c r="Y156" s="0" t="n">
        <v>137</v>
      </c>
      <c r="Z156" s="14"/>
      <c r="AA156" s="0" t="n">
        <v>683.3</v>
      </c>
      <c r="AB156" s="0" t="n">
        <v>203</v>
      </c>
      <c r="AC156" s="14"/>
      <c r="AD156" s="0" t="n">
        <v>611.9</v>
      </c>
      <c r="AE156" s="0" t="n">
        <v>262</v>
      </c>
      <c r="AF156" s="14"/>
      <c r="AG156" s="0" t="n">
        <v>548.4</v>
      </c>
      <c r="AH156" s="0" t="n">
        <v>148</v>
      </c>
      <c r="AI156" s="14"/>
      <c r="AJ156" s="0" t="n">
        <v>659.1</v>
      </c>
      <c r="AK156" s="0" t="n">
        <v>235</v>
      </c>
      <c r="AL156" s="14"/>
      <c r="AM156" s="0" t="n">
        <v>615.9</v>
      </c>
      <c r="AN156" s="0" t="n">
        <v>208</v>
      </c>
      <c r="AO156" s="14"/>
      <c r="AP156" s="0" t="n">
        <v>761.4</v>
      </c>
      <c r="AQ156" s="0" t="n">
        <v>215</v>
      </c>
      <c r="AR156" s="14"/>
      <c r="AS156" s="0" t="n">
        <v>646.7</v>
      </c>
      <c r="AT156" s="0" t="n">
        <v>278</v>
      </c>
      <c r="AU156" s="14"/>
      <c r="AV156" s="0" t="n">
        <v>844.2</v>
      </c>
      <c r="AW156" s="0" t="n">
        <v>105</v>
      </c>
      <c r="AX156" s="14"/>
      <c r="AY156" s="0" t="n">
        <v>608.1</v>
      </c>
      <c r="AZ156" s="0" t="n">
        <v>247</v>
      </c>
      <c r="BA156" s="14"/>
      <c r="BB156" s="0" t="n">
        <v>576.8</v>
      </c>
      <c r="BC156" s="0" t="n">
        <v>209</v>
      </c>
      <c r="BD156" s="14"/>
      <c r="BE156" s="0" t="n">
        <v>556.2</v>
      </c>
      <c r="BF156" s="0" t="n">
        <v>59</v>
      </c>
      <c r="BG156" s="14"/>
      <c r="BH156" s="0" t="n">
        <v>529.6</v>
      </c>
      <c r="BI156" s="0" t="n">
        <v>74</v>
      </c>
      <c r="BJ156" s="14"/>
      <c r="BK156" s="0" t="n">
        <v>636.7</v>
      </c>
      <c r="BL156" s="0" t="n">
        <v>79</v>
      </c>
      <c r="BM156" s="14"/>
      <c r="BN156" s="0" t="n">
        <v>450.4</v>
      </c>
      <c r="BO156" s="0" t="n">
        <v>79</v>
      </c>
      <c r="BP156" s="14"/>
      <c r="BQ156" s="0" t="n">
        <v>626.8</v>
      </c>
      <c r="BR156" s="0" t="n">
        <v>169</v>
      </c>
      <c r="BS156" s="14"/>
      <c r="BT156" s="0" t="n">
        <v>351.1</v>
      </c>
      <c r="BU156" s="0" t="n">
        <v>40</v>
      </c>
      <c r="BV156" s="14"/>
      <c r="BW156" s="0" t="n">
        <v>521.4</v>
      </c>
      <c r="BX156" s="0" t="n">
        <v>147</v>
      </c>
      <c r="BY156" s="14"/>
      <c r="BZ156" s="0" t="n">
        <v>879.3</v>
      </c>
      <c r="CA156" s="0" t="n">
        <v>199</v>
      </c>
      <c r="CB156" s="14"/>
      <c r="CC156" s="0" t="n">
        <v>630.9</v>
      </c>
      <c r="CD156" s="0" t="n">
        <v>45</v>
      </c>
      <c r="CE156" s="14"/>
      <c r="CF156" s="0" t="n">
        <v>878.6</v>
      </c>
      <c r="CG156" s="0" t="n">
        <v>128</v>
      </c>
      <c r="CH156" s="14"/>
      <c r="CI156" s="0" t="n">
        <v>779.3</v>
      </c>
      <c r="CJ156" s="0" t="n">
        <v>118</v>
      </c>
      <c r="CK156" s="14"/>
      <c r="CL156" s="0" t="n">
        <v>862.3</v>
      </c>
      <c r="CM156" s="0" t="n">
        <v>213</v>
      </c>
      <c r="CN156" s="14"/>
      <c r="CO156" s="0" t="n">
        <v>596.4</v>
      </c>
      <c r="CP156" s="0" t="n">
        <v>128</v>
      </c>
      <c r="CQ156" s="14"/>
      <c r="CR156" s="0" t="n">
        <v>652.5</v>
      </c>
      <c r="CS156" s="0" t="n">
        <v>231</v>
      </c>
      <c r="CT156" s="14"/>
      <c r="CU156" s="0" t="n">
        <v>274.8</v>
      </c>
      <c r="CV156" s="0" t="n">
        <v>22</v>
      </c>
      <c r="CW156" s="14"/>
      <c r="CX156" s="0" t="n">
        <v>630.3</v>
      </c>
      <c r="CY156" s="0" t="n">
        <v>185</v>
      </c>
      <c r="CZ156" s="14"/>
      <c r="DB156" s="7" t="n">
        <f aca="false">AVERAGE(C156,F156,I156,L156,O156,R156,U156,X156,AA156,AD156,AG156,AJ156,AM156,AP156,AS156,AV156,AY156,BB156,BE156,BH156,BK156,BN156,BQ156,BT156,BW156,BZ156,CC156,CF156,CI156,CL156,CO156, CR156,CU156,CX156)</f>
        <v>628.105882352941</v>
      </c>
      <c r="DC156" s="1" t="n">
        <f aca="false">AVERAGE(D156,G156,J156,M156,P156,S156,V156,Y156,AB156,AE156,AH156,AK156,AN156,AQ156,AT156,AW156,AZ156,BC156,BF156,BI156,BL156,BO156,BR156,BU156,BX156,CA156,CD156,CG156,CJ156,CM156,CP156,CS156,CV156,CY156)</f>
        <v>152.117647058824</v>
      </c>
      <c r="DG156" s="1" t="n">
        <f aca="false">_xlfn.STDEV.S(C156,F156,I156,L156,O156,R156,U156,X156,AA156,AD156,AG156,AJ156,AM156,AP156,AS156,AV156,AY156,BB156,BE156,BH156,BK156,BN156,BQ156,BT156,BW156,BZ156,CC156,CF156,CI156,CL156,CO156, CR156,CU156,CX156)</f>
        <v>130.571002259369</v>
      </c>
      <c r="DH156" s="1" t="n">
        <f aca="false">_xlfn.STDEV.S(D156,G156,J156,M156,P156,S156,V156,Y156,AB156,AE156,AH156,AK156,AN156,AQ156,AT156,AW156,AZ156,BC156,BF156,BI156,BL156,BO156,BR156,BU156,BX156,CA156,CD156,CG156,CJ156,CM156,CP156,CS156,CV156,CY156)</f>
        <v>71.3938137995258</v>
      </c>
    </row>
    <row r="157" customFormat="false" ht="13.8" hidden="false" customHeight="false" outlineLevel="0" collapsed="false">
      <c r="A157" s="5"/>
      <c r="B157" s="8"/>
      <c r="C157" s="0"/>
      <c r="D157" s="0"/>
      <c r="E157" s="14"/>
      <c r="F157" s="0"/>
      <c r="G157" s="0"/>
      <c r="H157" s="14"/>
      <c r="I157" s="0"/>
      <c r="J157" s="0"/>
      <c r="K157" s="14"/>
      <c r="L157" s="0"/>
      <c r="M157" s="0"/>
      <c r="N157" s="14"/>
      <c r="O157" s="0"/>
      <c r="P157" s="0"/>
      <c r="Q157" s="14"/>
      <c r="R157" s="0"/>
      <c r="S157" s="0"/>
      <c r="T157" s="14"/>
      <c r="U157" s="0"/>
      <c r="V157" s="0"/>
      <c r="W157" s="14"/>
      <c r="X157" s="0"/>
      <c r="Y157" s="0"/>
      <c r="Z157" s="14"/>
      <c r="AA157" s="0"/>
      <c r="AB157" s="0"/>
      <c r="AC157" s="14"/>
      <c r="AD157" s="0"/>
      <c r="AE157" s="0"/>
      <c r="AF157" s="14"/>
      <c r="AG157" s="0"/>
      <c r="AH157" s="0"/>
      <c r="AI157" s="14"/>
      <c r="AJ157" s="0"/>
      <c r="AK157" s="0"/>
      <c r="AL157" s="14"/>
      <c r="AM157" s="0"/>
      <c r="AN157" s="0"/>
      <c r="AO157" s="14"/>
      <c r="AP157" s="0"/>
      <c r="AQ157" s="0"/>
      <c r="AR157" s="14"/>
      <c r="AS157" s="0"/>
      <c r="AT157" s="0"/>
      <c r="AU157" s="14"/>
      <c r="AV157" s="0"/>
      <c r="AW157" s="0"/>
      <c r="AX157" s="14"/>
      <c r="AY157" s="0"/>
      <c r="AZ157" s="0"/>
      <c r="BA157" s="14"/>
      <c r="BB157" s="0"/>
      <c r="BC157" s="0"/>
      <c r="BD157" s="14"/>
      <c r="BE157" s="0"/>
      <c r="BF157" s="0"/>
      <c r="BG157" s="14"/>
      <c r="BH157" s="0"/>
      <c r="BI157" s="0"/>
      <c r="BJ157" s="14"/>
      <c r="BK157" s="0"/>
      <c r="BL157" s="0"/>
      <c r="BM157" s="14"/>
      <c r="BN157" s="0"/>
      <c r="BO157" s="0"/>
      <c r="BP157" s="14"/>
      <c r="BQ157" s="0"/>
      <c r="BR157" s="0"/>
      <c r="BS157" s="14"/>
      <c r="BT157" s="0"/>
      <c r="BU157" s="0"/>
      <c r="BV157" s="14"/>
      <c r="BW157" s="0"/>
      <c r="BX157" s="0"/>
      <c r="BY157" s="14"/>
      <c r="BZ157" s="0"/>
      <c r="CA157" s="0"/>
      <c r="CB157" s="14"/>
      <c r="CC157" s="0"/>
      <c r="CD157" s="0"/>
      <c r="CE157" s="14"/>
      <c r="CF157" s="0"/>
      <c r="CG157" s="0"/>
      <c r="CH157" s="14"/>
      <c r="CI157" s="0"/>
      <c r="CJ157" s="0"/>
      <c r="CK157" s="14"/>
      <c r="CL157" s="0"/>
      <c r="CM157" s="0"/>
      <c r="CN157" s="14"/>
      <c r="CO157" s="0"/>
      <c r="CP157" s="0"/>
      <c r="CQ157" s="14"/>
      <c r="CR157" s="0"/>
      <c r="CS157" s="0"/>
      <c r="CT157" s="14"/>
      <c r="CU157" s="0"/>
      <c r="CV157" s="0"/>
      <c r="CW157" s="14"/>
      <c r="CX157" s="0"/>
      <c r="CY157" s="0"/>
      <c r="CZ157" s="14"/>
      <c r="DB157" s="13"/>
      <c r="DC157" s="10"/>
    </row>
    <row r="158" customFormat="false" ht="13.8" hidden="false" customHeight="false" outlineLevel="0" collapsed="false">
      <c r="A158" s="5" t="s">
        <v>27</v>
      </c>
      <c r="B158" s="8" t="n">
        <v>1.1</v>
      </c>
      <c r="C158" s="0" t="n">
        <v>750.4</v>
      </c>
      <c r="D158" s="0" t="n">
        <v>128</v>
      </c>
      <c r="E158" s="14"/>
      <c r="F158" s="0" t="n">
        <v>658.4</v>
      </c>
      <c r="G158" s="0" t="n">
        <v>116</v>
      </c>
      <c r="H158" s="14"/>
      <c r="I158" s="0" t="n">
        <v>641.8</v>
      </c>
      <c r="J158" s="0" t="n">
        <v>121</v>
      </c>
      <c r="K158" s="14"/>
      <c r="L158" s="0" t="n">
        <v>694.4</v>
      </c>
      <c r="M158" s="0" t="n">
        <v>95</v>
      </c>
      <c r="N158" s="14"/>
      <c r="O158" s="0" t="n">
        <v>652.1</v>
      </c>
      <c r="P158" s="0" t="n">
        <v>107</v>
      </c>
      <c r="Q158" s="14"/>
      <c r="R158" s="0" t="n">
        <v>669.4</v>
      </c>
      <c r="S158" s="0" t="n">
        <v>209</v>
      </c>
      <c r="T158" s="14"/>
      <c r="U158" s="0" t="n">
        <v>647.7</v>
      </c>
      <c r="V158" s="0" t="n">
        <v>297</v>
      </c>
      <c r="W158" s="14"/>
      <c r="X158" s="0" t="n">
        <v>620</v>
      </c>
      <c r="Y158" s="0" t="n">
        <v>146</v>
      </c>
      <c r="Z158" s="14"/>
      <c r="AA158" s="0" t="n">
        <v>815.8</v>
      </c>
      <c r="AB158" s="0" t="n">
        <v>225</v>
      </c>
      <c r="AC158" s="14"/>
      <c r="AD158" s="0" t="n">
        <v>702.7</v>
      </c>
      <c r="AE158" s="0" t="n">
        <v>263</v>
      </c>
      <c r="AF158" s="14"/>
      <c r="AG158" s="0" t="n">
        <v>553.1</v>
      </c>
      <c r="AH158" s="0" t="n">
        <v>159</v>
      </c>
      <c r="AI158" s="14"/>
      <c r="AJ158" s="0" t="n">
        <v>663.5</v>
      </c>
      <c r="AK158" s="0" t="n">
        <v>236</v>
      </c>
      <c r="AL158" s="14"/>
      <c r="AM158" s="0" t="n">
        <v>707</v>
      </c>
      <c r="AN158" s="0" t="n">
        <v>243</v>
      </c>
      <c r="AO158" s="14"/>
      <c r="AP158" s="0" t="n">
        <v>793.7</v>
      </c>
      <c r="AQ158" s="0" t="n">
        <v>276</v>
      </c>
      <c r="AR158" s="14"/>
      <c r="AS158" s="0" t="n">
        <v>744.9</v>
      </c>
      <c r="AT158" s="0" t="n">
        <v>283</v>
      </c>
      <c r="AU158" s="14"/>
      <c r="AV158" s="0" t="n">
        <v>1005.4</v>
      </c>
      <c r="AW158" s="0" t="n">
        <v>114</v>
      </c>
      <c r="AX158" s="14"/>
      <c r="AY158" s="0" t="n">
        <v>706.6</v>
      </c>
      <c r="AZ158" s="0" t="n">
        <v>286</v>
      </c>
      <c r="BA158" s="14"/>
      <c r="BB158" s="0" t="n">
        <v>588.2</v>
      </c>
      <c r="BC158" s="0" t="n">
        <v>254</v>
      </c>
      <c r="BD158" s="14"/>
      <c r="BE158" s="0" t="n">
        <v>605.9</v>
      </c>
      <c r="BF158" s="0" t="n">
        <v>57</v>
      </c>
      <c r="BG158" s="14"/>
      <c r="BH158" s="0" t="n">
        <v>524.7</v>
      </c>
      <c r="BI158" s="0" t="n">
        <v>66</v>
      </c>
      <c r="BJ158" s="14"/>
      <c r="BK158" s="0" t="n">
        <v>634.2</v>
      </c>
      <c r="BL158" s="0" t="n">
        <v>75</v>
      </c>
      <c r="BM158" s="14"/>
      <c r="BN158" s="0" t="n">
        <v>495.9</v>
      </c>
      <c r="BO158" s="0" t="n">
        <v>99</v>
      </c>
      <c r="BP158" s="14"/>
      <c r="BQ158" s="0" t="n">
        <v>552.6</v>
      </c>
      <c r="BR158" s="0" t="n">
        <v>159</v>
      </c>
      <c r="BS158" s="14"/>
      <c r="BT158" s="0" t="n">
        <v>390.5</v>
      </c>
      <c r="BU158" s="0" t="n">
        <v>35</v>
      </c>
      <c r="BV158" s="14"/>
      <c r="BW158" s="0" t="n">
        <v>622</v>
      </c>
      <c r="BX158" s="0" t="n">
        <v>129</v>
      </c>
      <c r="BY158" s="14"/>
      <c r="BZ158" s="0" t="n">
        <v>894</v>
      </c>
      <c r="CA158" s="0" t="n">
        <v>211</v>
      </c>
      <c r="CB158" s="14"/>
      <c r="CC158" s="0" t="n">
        <v>604.1</v>
      </c>
      <c r="CD158" s="0" t="n">
        <v>44</v>
      </c>
      <c r="CE158" s="14"/>
      <c r="CF158" s="0" t="n">
        <v>961.7</v>
      </c>
      <c r="CG158" s="0" t="n">
        <v>160</v>
      </c>
      <c r="CH158" s="14"/>
      <c r="CI158" s="0" t="n">
        <v>734.7</v>
      </c>
      <c r="CJ158" s="0" t="n">
        <v>100</v>
      </c>
      <c r="CK158" s="14"/>
      <c r="CL158" s="0" t="n">
        <v>827.1</v>
      </c>
      <c r="CM158" s="0" t="n">
        <v>183</v>
      </c>
      <c r="CN158" s="14"/>
      <c r="CO158" s="0" t="n">
        <v>701.3</v>
      </c>
      <c r="CP158" s="0" t="n">
        <v>166</v>
      </c>
      <c r="CQ158" s="14"/>
      <c r="CR158" s="0" t="n">
        <v>749.3</v>
      </c>
      <c r="CS158" s="0" t="n">
        <v>272</v>
      </c>
      <c r="CT158" s="14"/>
      <c r="CU158" s="0" t="n">
        <v>302.3</v>
      </c>
      <c r="CV158" s="0" t="n">
        <v>18</v>
      </c>
      <c r="CW158" s="14"/>
      <c r="CX158" s="0" t="n">
        <v>594.1</v>
      </c>
      <c r="CY158" s="0" t="n">
        <v>234</v>
      </c>
      <c r="CZ158" s="14"/>
      <c r="DB158" s="13" t="n">
        <f aca="false">AVERAGE(C158,F158,I158,L158,O158,R158,U158,X158,AA158,AD158,AG158,AJ158,AM158,AP158,AS158,AV158,AY158,BB158,BE158,BH158,BK158,BN158,BQ158,BT158,BW158,BZ158,CC158,CF158,CI158,CL158,CO158, CR158,CU158,CX158)</f>
        <v>670.867647058824</v>
      </c>
      <c r="DC158" s="10" t="n">
        <f aca="false">AVERAGE(D158,G158,J158,M158,P158,S158,V158,Y158,AB158,AE158,AH158,AK158,AN158,AQ158,AT158,AW158,AZ158,BC158,BF158,BI158,BL158,BO158,BR158,BU158,BX158,CA158,CD158,CG158,CJ158,CM158,CP158,CS158,CV158,CY158)</f>
        <v>163.705882352941</v>
      </c>
      <c r="DD158" s="1" t="n">
        <f aca="false">_xlfn.STDEV.S(DB158:DB161)</f>
        <v>44.5140806229044</v>
      </c>
      <c r="DE158" s="1" t="n">
        <f aca="false">_xlfn.STDEV.S(DC158:DC161)</f>
        <v>13.5801903015919</v>
      </c>
      <c r="DG158" s="1" t="n">
        <f aca="false">_xlfn.STDEV.S(C158,F158,I158,L158,O158,R158,U158,X158,AA158,AD158,AG158,AJ158,AM158,AP158,AS158,AV158,AY158,BB158,BE158,BH158,BK158,BN158,BQ158,BT158,BW158,BZ158,CC158,CF158,CI158,CL158,CO158, CR158,CU158,CX158)</f>
        <v>141.19061630891</v>
      </c>
      <c r="DH158" s="1" t="n">
        <f aca="false">_xlfn.STDEV.S(D158,G158,J158,M158,P158,S158,V158,Y158,AB158,AE158,AH158,AK158,AN158,AQ158,AT158,AW158,AZ158,BC158,BF158,BI158,BL158,BO158,BR158,BU158,BX158,CA158,CD158,CG158,CJ158,CM158,CP158,CS158,CV158,CY158)</f>
        <v>81.7815009873462</v>
      </c>
      <c r="DI158" s="1" t="n">
        <f aca="false">(DD158/AVERAGE(DB158:DB161))</f>
        <v>0.0693696254940391</v>
      </c>
      <c r="DJ158" s="1" t="n">
        <f aca="false">(DE158/AVERAGE(DC158:DC161))</f>
        <v>0.0875476811251659</v>
      </c>
    </row>
    <row r="159" customFormat="false" ht="13.8" hidden="false" customHeight="false" outlineLevel="0" collapsed="false">
      <c r="A159" s="5" t="s">
        <v>27</v>
      </c>
      <c r="B159" s="8" t="n">
        <v>1.2</v>
      </c>
      <c r="C159" s="0" t="n">
        <v>765.4</v>
      </c>
      <c r="D159" s="0" t="n">
        <v>130</v>
      </c>
      <c r="E159" s="14"/>
      <c r="F159" s="0" t="n">
        <v>669.4</v>
      </c>
      <c r="G159" s="0" t="n">
        <v>128</v>
      </c>
      <c r="H159" s="14"/>
      <c r="I159" s="0" t="n">
        <v>669.3</v>
      </c>
      <c r="J159" s="0" t="n">
        <v>138</v>
      </c>
      <c r="K159" s="14"/>
      <c r="L159" s="0" t="n">
        <v>725.3</v>
      </c>
      <c r="M159" s="0" t="n">
        <v>100</v>
      </c>
      <c r="N159" s="14"/>
      <c r="O159" s="0" t="n">
        <v>673</v>
      </c>
      <c r="P159" s="0" t="n">
        <v>110</v>
      </c>
      <c r="Q159" s="14"/>
      <c r="R159" s="0" t="n">
        <v>684.4</v>
      </c>
      <c r="S159" s="0" t="n">
        <v>187</v>
      </c>
      <c r="T159" s="14"/>
      <c r="U159" s="0" t="n">
        <v>662.6</v>
      </c>
      <c r="V159" s="0" t="n">
        <v>264</v>
      </c>
      <c r="W159" s="14"/>
      <c r="X159" s="0" t="n">
        <v>625.8</v>
      </c>
      <c r="Y159" s="0" t="n">
        <v>154</v>
      </c>
      <c r="Z159" s="14"/>
      <c r="AA159" s="0" t="n">
        <v>809.7</v>
      </c>
      <c r="AB159" s="0" t="n">
        <v>248</v>
      </c>
      <c r="AC159" s="14"/>
      <c r="AD159" s="0" t="n">
        <v>727</v>
      </c>
      <c r="AE159" s="0" t="n">
        <v>296</v>
      </c>
      <c r="AF159" s="14"/>
      <c r="AG159" s="0" t="n">
        <v>569</v>
      </c>
      <c r="AH159" s="0" t="n">
        <v>175</v>
      </c>
      <c r="AI159" s="14"/>
      <c r="AJ159" s="0" t="n">
        <v>686.2</v>
      </c>
      <c r="AK159" s="0" t="n">
        <v>221</v>
      </c>
      <c r="AL159" s="14"/>
      <c r="AM159" s="0" t="n">
        <v>732.5</v>
      </c>
      <c r="AN159" s="0" t="n">
        <v>245</v>
      </c>
      <c r="AO159" s="14"/>
      <c r="AP159" s="0" t="n">
        <v>798.1</v>
      </c>
      <c r="AQ159" s="0" t="n">
        <v>209</v>
      </c>
      <c r="AR159" s="14"/>
      <c r="AS159" s="0" t="n">
        <v>769.4</v>
      </c>
      <c r="AT159" s="0" t="n">
        <v>347</v>
      </c>
      <c r="AU159" s="14"/>
      <c r="AV159" s="0" t="n">
        <v>1019.1</v>
      </c>
      <c r="AW159" s="0" t="n">
        <v>135</v>
      </c>
      <c r="AX159" s="14"/>
      <c r="AY159" s="0" t="n">
        <v>719.9</v>
      </c>
      <c r="AZ159" s="0" t="n">
        <v>342</v>
      </c>
      <c r="BA159" s="14"/>
      <c r="BB159" s="0" t="n">
        <v>608.5</v>
      </c>
      <c r="BC159" s="0" t="n">
        <v>262</v>
      </c>
      <c r="BD159" s="14"/>
      <c r="BE159" s="0" t="n">
        <v>637.3</v>
      </c>
      <c r="BF159" s="0" t="n">
        <v>69</v>
      </c>
      <c r="BG159" s="14"/>
      <c r="BH159" s="0" t="n">
        <v>541.4</v>
      </c>
      <c r="BI159" s="0" t="n">
        <v>77</v>
      </c>
      <c r="BJ159" s="14"/>
      <c r="BK159" s="0" t="n">
        <v>657.6</v>
      </c>
      <c r="BL159" s="0" t="n">
        <v>82</v>
      </c>
      <c r="BM159" s="14"/>
      <c r="BN159" s="0" t="n">
        <v>472.2</v>
      </c>
      <c r="BO159" s="0" t="n">
        <v>104</v>
      </c>
      <c r="BP159" s="14"/>
      <c r="BQ159" s="0" t="n">
        <v>545.6</v>
      </c>
      <c r="BR159" s="0" t="n">
        <v>153</v>
      </c>
      <c r="BS159" s="14"/>
      <c r="BT159" s="0" t="n">
        <v>367.8</v>
      </c>
      <c r="BU159" s="0" t="n">
        <v>45</v>
      </c>
      <c r="BV159" s="14"/>
      <c r="BW159" s="0" t="n">
        <v>612.9</v>
      </c>
      <c r="BX159" s="0" t="n">
        <v>168</v>
      </c>
      <c r="BY159" s="14"/>
      <c r="BZ159" s="0" t="n">
        <v>921.5</v>
      </c>
      <c r="CA159" s="0" t="n">
        <v>196</v>
      </c>
      <c r="CB159" s="14"/>
      <c r="CC159" s="0" t="n">
        <v>636.2</v>
      </c>
      <c r="CD159" s="0" t="n">
        <v>49</v>
      </c>
      <c r="CE159" s="14"/>
      <c r="CF159" s="0" t="n">
        <v>927.4</v>
      </c>
      <c r="CG159" s="0" t="n">
        <v>144</v>
      </c>
      <c r="CH159" s="14"/>
      <c r="CI159" s="0" t="n">
        <v>760.8</v>
      </c>
      <c r="CJ159" s="0" t="n">
        <v>87</v>
      </c>
      <c r="CK159" s="14"/>
      <c r="CL159" s="0" t="n">
        <v>863</v>
      </c>
      <c r="CM159" s="0" t="n">
        <v>169</v>
      </c>
      <c r="CN159" s="14"/>
      <c r="CO159" s="0" t="n">
        <v>703.4</v>
      </c>
      <c r="CP159" s="0" t="n">
        <v>194</v>
      </c>
      <c r="CQ159" s="14"/>
      <c r="CR159" s="0" t="n">
        <v>777.2</v>
      </c>
      <c r="CS159" s="0" t="n">
        <v>275</v>
      </c>
      <c r="CT159" s="14"/>
      <c r="CU159" s="0" t="n">
        <v>260.3</v>
      </c>
      <c r="CV159" s="0" t="n">
        <v>25</v>
      </c>
      <c r="CW159" s="14"/>
      <c r="CX159" s="0" t="n">
        <v>611</v>
      </c>
      <c r="CY159" s="0" t="n">
        <v>197</v>
      </c>
      <c r="CZ159" s="14"/>
      <c r="DB159" s="13" t="n">
        <f aca="false">AVERAGE(C159,F159,I159,L159,O159,R159,U159,X159,AA159,AD159,AG159,AJ159,AM159,AP159,AS159,AV159,AY159,BB159,BE159,BH159,BK159,BN159,BQ159,BT159,BW159,BZ159,CC159,CF159,CI159,CL159,CO159, CR159,CU159,CX159)</f>
        <v>682.652941176471</v>
      </c>
      <c r="DC159" s="10" t="n">
        <f aca="false">AVERAGE(D159,G159,J159,M159,P159,S159,V159,Y159,AB159,AE159,AH159,AK159,AN159,AQ159,AT159,AW159,AZ159,BC159,BF159,BI159,BL159,BO159,BR159,BU159,BX159,CA159,CD159,CG159,CJ159,CM159,CP159,CS159,CV159,CY159)</f>
        <v>168.382352941176</v>
      </c>
      <c r="DG159" s="1" t="n">
        <f aca="false">_xlfn.STDEV.S(C159,F159,I159,L159,O159,R159,U159,X159,AA159,AD159,AG159,AJ159,AM159,AP159,AS159,AV159,AY159,BB159,BE159,BH159,BK159,BN159,BQ159,BT159,BW159,BZ159,CC159,CF159,CI159,CL159,CO159, CR159,CU159,CX159)</f>
        <v>148.48134508945</v>
      </c>
      <c r="DH159" s="1" t="n">
        <f aca="false">_xlfn.STDEV.S(D159,G159,J159,M159,P159,S159,V159,Y159,AB159,AE159,AH159,AK159,AN159,AQ159,AT159,AW159,AZ159,BC159,BF159,BI159,BL159,BO159,BR159,BU159,BX159,CA159,CD159,CG159,CJ159,CM159,CP159,CS159,CV159,CY159)</f>
        <v>83.0516504883639</v>
      </c>
    </row>
    <row r="160" customFormat="false" ht="13.8" hidden="false" customHeight="false" outlineLevel="0" collapsed="false">
      <c r="A160" s="5" t="s">
        <v>27</v>
      </c>
      <c r="B160" s="8" t="n">
        <v>1.3</v>
      </c>
      <c r="C160" s="0" t="n">
        <v>675.5</v>
      </c>
      <c r="D160" s="0" t="n">
        <v>124</v>
      </c>
      <c r="E160" s="14"/>
      <c r="F160" s="0" t="n">
        <v>584.7</v>
      </c>
      <c r="G160" s="0" t="n">
        <v>97</v>
      </c>
      <c r="H160" s="14"/>
      <c r="I160" s="0" t="n">
        <v>652.8</v>
      </c>
      <c r="J160" s="0" t="n">
        <v>128</v>
      </c>
      <c r="K160" s="14"/>
      <c r="L160" s="0" t="n">
        <v>636.5</v>
      </c>
      <c r="M160" s="0" t="n">
        <v>86</v>
      </c>
      <c r="N160" s="14"/>
      <c r="O160" s="0" t="n">
        <v>668.9</v>
      </c>
      <c r="P160" s="0" t="n">
        <v>111</v>
      </c>
      <c r="Q160" s="14"/>
      <c r="R160" s="0" t="n">
        <v>680.3</v>
      </c>
      <c r="S160" s="0" t="n">
        <v>154</v>
      </c>
      <c r="T160" s="14"/>
      <c r="U160" s="0" t="n">
        <v>584.2</v>
      </c>
      <c r="V160" s="0" t="n">
        <v>247</v>
      </c>
      <c r="W160" s="14"/>
      <c r="X160" s="0" t="n">
        <v>586.4</v>
      </c>
      <c r="Y160" s="0" t="n">
        <v>158</v>
      </c>
      <c r="Z160" s="14"/>
      <c r="AA160" s="0" t="n">
        <v>713.7</v>
      </c>
      <c r="AB160" s="0" t="n">
        <v>231</v>
      </c>
      <c r="AC160" s="14"/>
      <c r="AD160" s="0" t="n">
        <v>637.9</v>
      </c>
      <c r="AE160" s="0" t="n">
        <v>245</v>
      </c>
      <c r="AF160" s="14"/>
      <c r="AG160" s="0" t="n">
        <v>563.4</v>
      </c>
      <c r="AH160" s="0" t="n">
        <v>117</v>
      </c>
      <c r="AI160" s="14"/>
      <c r="AJ160" s="0" t="n">
        <v>603.3</v>
      </c>
      <c r="AK160" s="0" t="n">
        <v>199</v>
      </c>
      <c r="AL160" s="14"/>
      <c r="AM160" s="0" t="n">
        <v>641.2</v>
      </c>
      <c r="AN160" s="0" t="n">
        <v>217</v>
      </c>
      <c r="AO160" s="14"/>
      <c r="AP160" s="0" t="n">
        <v>703.6</v>
      </c>
      <c r="AQ160" s="0" t="n">
        <v>234</v>
      </c>
      <c r="AR160" s="14"/>
      <c r="AS160" s="0" t="n">
        <v>675.7</v>
      </c>
      <c r="AT160" s="0" t="n">
        <v>295</v>
      </c>
      <c r="AU160" s="14"/>
      <c r="AV160" s="0" t="n">
        <v>896.9</v>
      </c>
      <c r="AW160" s="0" t="n">
        <v>108</v>
      </c>
      <c r="AX160" s="14"/>
      <c r="AY160" s="0" t="n">
        <v>634.7</v>
      </c>
      <c r="AZ160" s="0" t="n">
        <v>302</v>
      </c>
      <c r="BA160" s="14"/>
      <c r="BB160" s="0" t="n">
        <v>588.9</v>
      </c>
      <c r="BC160" s="0" t="n">
        <v>240</v>
      </c>
      <c r="BD160" s="14"/>
      <c r="BE160" s="0" t="n">
        <v>633.8</v>
      </c>
      <c r="BF160" s="0" t="n">
        <v>63</v>
      </c>
      <c r="BG160" s="14"/>
      <c r="BH160" s="0" t="n">
        <v>540.9</v>
      </c>
      <c r="BI160" s="0" t="n">
        <v>70</v>
      </c>
      <c r="BJ160" s="14"/>
      <c r="BK160" s="0" t="n">
        <v>650.8</v>
      </c>
      <c r="BL160" s="0" t="n">
        <v>66</v>
      </c>
      <c r="BM160" s="14"/>
      <c r="BN160" s="0" t="n">
        <v>432.7</v>
      </c>
      <c r="BO160" s="0" t="n">
        <v>79</v>
      </c>
      <c r="BP160" s="14"/>
      <c r="BQ160" s="0" t="n">
        <v>529.2</v>
      </c>
      <c r="BR160" s="0" t="n">
        <v>148</v>
      </c>
      <c r="BS160" s="14"/>
      <c r="BT160" s="0" t="n">
        <v>335.2</v>
      </c>
      <c r="BU160" s="0" t="n">
        <v>33</v>
      </c>
      <c r="BV160" s="14"/>
      <c r="BW160" s="0" t="n">
        <v>534.8</v>
      </c>
      <c r="BX160" s="0" t="n">
        <v>158</v>
      </c>
      <c r="BY160" s="14"/>
      <c r="BZ160" s="0" t="n">
        <v>807.5</v>
      </c>
      <c r="CA160" s="0" t="n">
        <v>162</v>
      </c>
      <c r="CB160" s="14"/>
      <c r="CC160" s="0" t="n">
        <v>628.5</v>
      </c>
      <c r="CD160" s="0" t="n">
        <v>27</v>
      </c>
      <c r="CE160" s="14"/>
      <c r="CF160" s="0" t="n">
        <v>822.3</v>
      </c>
      <c r="CG160" s="0" t="n">
        <v>134</v>
      </c>
      <c r="CH160" s="14"/>
      <c r="CI160" s="0" t="n">
        <v>741.2</v>
      </c>
      <c r="CJ160" s="0" t="n">
        <v>92</v>
      </c>
      <c r="CK160" s="14"/>
      <c r="CL160" s="0" t="n">
        <v>856.3</v>
      </c>
      <c r="CM160" s="0" t="n">
        <v>176</v>
      </c>
      <c r="CN160" s="14"/>
      <c r="CO160" s="0" t="n">
        <v>603.6</v>
      </c>
      <c r="CP160" s="0" t="n">
        <v>154</v>
      </c>
      <c r="CQ160" s="14"/>
      <c r="CR160" s="0" t="n">
        <v>683.4</v>
      </c>
      <c r="CS160" s="0" t="n">
        <v>234</v>
      </c>
      <c r="CT160" s="14"/>
      <c r="CU160" s="0" t="n">
        <v>241.1</v>
      </c>
      <c r="CV160" s="0" t="n">
        <v>14</v>
      </c>
      <c r="CW160" s="14"/>
      <c r="CX160" s="0" t="n">
        <v>599</v>
      </c>
      <c r="CY160" s="0" t="n">
        <v>193</v>
      </c>
      <c r="CZ160" s="14"/>
      <c r="DB160" s="13" t="n">
        <f aca="false">AVERAGE(C160,F160,I160,L160,O160,R160,U160,X160,AA160,AD160,AG160,AJ160,AM160,AP160,AS160,AV160,AY160,BB160,BE160,BH160,BK160,BN160,BQ160,BT160,BW160,BZ160,CC160,CF160,CI160,CL160,CO160, CR160,CU160,CX160)</f>
        <v>628.497058823529</v>
      </c>
      <c r="DC160" s="10" t="n">
        <f aca="false">AVERAGE(D160,G160,J160,M160,P160,S160,V160,Y160,AB160,AE160,AH160,AK160,AN160,AQ160,AT160,AW160,AZ160,BC160,BF160,BI160,BL160,BO160,BR160,BU160,BX160,CA160,CD160,CG160,CJ160,CM160,CP160,CS160,CV160,CY160)</f>
        <v>149.882352941176</v>
      </c>
      <c r="DG160" s="1" t="n">
        <f aca="false">_xlfn.STDEV.S(C160,F160,I160,L160,O160,R160,U160,X160,AA160,AD160,AG160,AJ160,AM160,AP160,AS160,AV160,AY160,BB160,BE160,BH160,BK160,BN160,BQ160,BT160,BW160,BZ160,CC160,CF160,CI160,CL160,CO160, CR160,CU160,CX160)</f>
        <v>128.71220300814</v>
      </c>
      <c r="DH160" s="1" t="n">
        <f aca="false">_xlfn.STDEV.S(D160,G160,J160,M160,P160,S160,V160,Y160,AB160,AE160,AH160,AK160,AN160,AQ160,AT160,AW160,AZ160,BC160,BF160,BI160,BL160,BO160,BR160,BU160,BX160,CA160,CD160,CG160,CJ160,CM160,CP160,CS160,CV160,CY160)</f>
        <v>75.9779731660243</v>
      </c>
    </row>
    <row r="161" customFormat="false" ht="13.8" hidden="false" customHeight="false" outlineLevel="0" collapsed="false">
      <c r="A161" s="5" t="s">
        <v>27</v>
      </c>
      <c r="B161" s="8" t="n">
        <v>1.4</v>
      </c>
      <c r="C161" s="0" t="n">
        <v>631.6</v>
      </c>
      <c r="D161" s="0" t="n">
        <v>110</v>
      </c>
      <c r="E161" s="14"/>
      <c r="F161" s="0" t="n">
        <v>540.3</v>
      </c>
      <c r="G161" s="0" t="n">
        <v>111</v>
      </c>
      <c r="H161" s="14"/>
      <c r="I161" s="0" t="n">
        <v>608</v>
      </c>
      <c r="J161" s="0" t="n">
        <v>121</v>
      </c>
      <c r="K161" s="14"/>
      <c r="L161" s="0" t="n">
        <v>593.8</v>
      </c>
      <c r="M161" s="0" t="n">
        <v>84</v>
      </c>
      <c r="N161" s="14"/>
      <c r="O161" s="0" t="n">
        <v>622.9</v>
      </c>
      <c r="P161" s="0" t="n">
        <v>86</v>
      </c>
      <c r="Q161" s="14"/>
      <c r="R161" s="0" t="n">
        <v>632.3</v>
      </c>
      <c r="S161" s="0" t="n">
        <v>136</v>
      </c>
      <c r="T161" s="14"/>
      <c r="U161" s="0" t="n">
        <v>546.5</v>
      </c>
      <c r="V161" s="0" t="n">
        <v>211</v>
      </c>
      <c r="W161" s="14"/>
      <c r="X161" s="0" t="n">
        <v>546.4</v>
      </c>
      <c r="Y161" s="0" t="n">
        <v>130</v>
      </c>
      <c r="Z161" s="14"/>
      <c r="AA161" s="0" t="n">
        <v>667.1</v>
      </c>
      <c r="AB161" s="0" t="n">
        <v>222</v>
      </c>
      <c r="AC161" s="14"/>
      <c r="AD161" s="0" t="n">
        <v>592.9</v>
      </c>
      <c r="AE161" s="0" t="n">
        <v>206</v>
      </c>
      <c r="AF161" s="14"/>
      <c r="AG161" s="0" t="n">
        <v>523.4</v>
      </c>
      <c r="AH161" s="0" t="n">
        <v>122</v>
      </c>
      <c r="AI161" s="14"/>
      <c r="AJ161" s="0" t="n">
        <v>561</v>
      </c>
      <c r="AK161" s="0" t="n">
        <v>200</v>
      </c>
      <c r="AL161" s="14"/>
      <c r="AM161" s="0" t="n">
        <v>595</v>
      </c>
      <c r="AN161" s="0" t="n">
        <v>195</v>
      </c>
      <c r="AO161" s="14"/>
      <c r="AP161" s="0" t="n">
        <v>660.2</v>
      </c>
      <c r="AQ161" s="0" t="n">
        <v>189</v>
      </c>
      <c r="AR161" s="14"/>
      <c r="AS161" s="0" t="n">
        <v>627.2</v>
      </c>
      <c r="AT161" s="0" t="n">
        <v>300</v>
      </c>
      <c r="AU161" s="14"/>
      <c r="AV161" s="0" t="n">
        <v>841.3</v>
      </c>
      <c r="AW161" s="0" t="n">
        <v>103</v>
      </c>
      <c r="AX161" s="14"/>
      <c r="AY161" s="0" t="n">
        <v>593.4</v>
      </c>
      <c r="AZ161" s="0" t="n">
        <v>266</v>
      </c>
      <c r="BA161" s="14"/>
      <c r="BB161" s="0" t="n">
        <v>545.7</v>
      </c>
      <c r="BC161" s="0" t="n">
        <v>261</v>
      </c>
      <c r="BD161" s="14"/>
      <c r="BE161" s="0" t="n">
        <v>588.2</v>
      </c>
      <c r="BF161" s="0" t="n">
        <v>71</v>
      </c>
      <c r="BG161" s="14"/>
      <c r="BH161" s="0" t="n">
        <v>502.9</v>
      </c>
      <c r="BI161" s="0" t="n">
        <v>59</v>
      </c>
      <c r="BJ161" s="14"/>
      <c r="BK161" s="0" t="n">
        <v>604.7</v>
      </c>
      <c r="BL161" s="0" t="n">
        <v>56</v>
      </c>
      <c r="BM161" s="14"/>
      <c r="BN161" s="0" t="n">
        <v>398</v>
      </c>
      <c r="BO161" s="0" t="n">
        <v>74</v>
      </c>
      <c r="BP161" s="14"/>
      <c r="BQ161" s="0" t="n">
        <v>486.3</v>
      </c>
      <c r="BR161" s="0" t="n">
        <v>138</v>
      </c>
      <c r="BS161" s="14"/>
      <c r="BT161" s="0" t="n">
        <v>310.2</v>
      </c>
      <c r="BU161" s="0" t="n">
        <v>25</v>
      </c>
      <c r="BV161" s="14"/>
      <c r="BW161" s="0" t="n">
        <v>495.5</v>
      </c>
      <c r="BX161" s="0" t="n">
        <v>158</v>
      </c>
      <c r="BY161" s="14"/>
      <c r="BZ161" s="0" t="n">
        <v>754.9</v>
      </c>
      <c r="CA161" s="0" t="n">
        <v>146</v>
      </c>
      <c r="CB161" s="14"/>
      <c r="CC161" s="0" t="n">
        <v>567.2</v>
      </c>
      <c r="CD161" s="0" t="n">
        <v>34</v>
      </c>
      <c r="CE161" s="14"/>
      <c r="CF161" s="0" t="n">
        <v>773.3</v>
      </c>
      <c r="CG161" s="0" t="n">
        <v>124</v>
      </c>
      <c r="CH161" s="14"/>
      <c r="CI161" s="0" t="n">
        <v>688</v>
      </c>
      <c r="CJ161" s="0" t="n">
        <v>77</v>
      </c>
      <c r="CK161" s="14"/>
      <c r="CL161" s="0" t="n">
        <v>805</v>
      </c>
      <c r="CM161" s="0" t="n">
        <v>143</v>
      </c>
      <c r="CN161" s="14"/>
      <c r="CO161" s="0" t="n">
        <v>549.8</v>
      </c>
      <c r="CP161" s="0" t="n">
        <v>129</v>
      </c>
      <c r="CQ161" s="14"/>
      <c r="CR161" s="0" t="n">
        <v>635.8</v>
      </c>
      <c r="CS161" s="0" t="n">
        <v>227</v>
      </c>
      <c r="CT161" s="14"/>
      <c r="CU161" s="0" t="n">
        <v>231.8</v>
      </c>
      <c r="CV161" s="0" t="n">
        <v>13</v>
      </c>
      <c r="CW161" s="14"/>
      <c r="CX161" s="0" t="n">
        <v>561.2</v>
      </c>
      <c r="CY161" s="0" t="n">
        <v>182</v>
      </c>
      <c r="CZ161" s="14"/>
      <c r="DB161" s="13" t="n">
        <f aca="false">AVERAGE(C161,F161,I161,L161,O161,R161,U161,X161,AA161,AD161,AG161,AJ161,AM161,AP161,AS161,AV161,AY161,BB161,BE161,BH161,BK161,BN161,BQ161,BT161,BW161,BZ161,CC161,CF161,CI161,CL161,CO161, CR161,CU161,CX161)</f>
        <v>584.758823529412</v>
      </c>
      <c r="DC161" s="10" t="n">
        <f aca="false">AVERAGE(D161,G161,J161,M161,P161,S161,V161,Y161,AB161,AE161,AH161,AK161,AN161,AQ161,AT161,AW161,AZ161,BC161,BF161,BI161,BL161,BO161,BR161,BU161,BX161,CA161,CD161,CG161,CJ161,CM161,CP161,CS161,CV161,CY161)</f>
        <v>138.5</v>
      </c>
      <c r="DG161" s="1" t="n">
        <f aca="false">_xlfn.STDEV.S(C161,F161,I161,L161,O161,R161,U161,X161,AA161,AD161,AG161,AJ161,AM161,AP161,AS161,AV161,AY161,BB161,BE161,BH161,BK161,BN161,BQ161,BT161,BW161,BZ161,CC161,CF161,CI161,CL161,CO161, CR161,CU161,CX161)</f>
        <v>121.305255120238</v>
      </c>
      <c r="DH161" s="1" t="n">
        <f aca="false">_xlfn.STDEV.S(D161,G161,J161,M161,P161,S161,V161,Y161,AB161,AE161,AH161,AK161,AN161,AQ161,AT161,AW161,AZ161,BC161,BF161,BI161,BL161,BO161,BR161,BU161,BX161,CA161,CD161,CG161,CJ161,CM161,CP161,CS161,CV161,CY161)</f>
        <v>71.4623231945592</v>
      </c>
    </row>
    <row r="162" customFormat="false" ht="13.8" hidden="false" customHeight="false" outlineLevel="0" collapsed="false">
      <c r="A162" s="5"/>
      <c r="B162" s="8"/>
      <c r="C162" s="0"/>
      <c r="D162" s="0"/>
      <c r="E162" s="14"/>
      <c r="F162" s="0"/>
      <c r="G162" s="0"/>
      <c r="H162" s="14"/>
      <c r="I162" s="0"/>
      <c r="J162" s="0"/>
      <c r="K162" s="14"/>
      <c r="L162" s="0"/>
      <c r="M162" s="0"/>
      <c r="N162" s="14"/>
      <c r="O162" s="0"/>
      <c r="P162" s="0"/>
      <c r="Q162" s="14"/>
      <c r="R162" s="0"/>
      <c r="S162" s="0"/>
      <c r="T162" s="14"/>
      <c r="U162" s="0"/>
      <c r="V162" s="0"/>
      <c r="W162" s="14"/>
      <c r="X162" s="0"/>
      <c r="Y162" s="0"/>
      <c r="Z162" s="14"/>
      <c r="AA162" s="0"/>
      <c r="AB162" s="0"/>
      <c r="AC162" s="14"/>
      <c r="AD162" s="0"/>
      <c r="AE162" s="0"/>
      <c r="AF162" s="14"/>
      <c r="AG162" s="0"/>
      <c r="AH162" s="0"/>
      <c r="AI162" s="14"/>
      <c r="AJ162" s="0"/>
      <c r="AK162" s="0"/>
      <c r="AL162" s="14"/>
      <c r="AM162" s="0"/>
      <c r="AN162" s="0"/>
      <c r="AO162" s="14"/>
      <c r="AP162" s="0"/>
      <c r="AQ162" s="0"/>
      <c r="AR162" s="14"/>
      <c r="AS162" s="0"/>
      <c r="AT162" s="0"/>
      <c r="AU162" s="14"/>
      <c r="AV162" s="0"/>
      <c r="AW162" s="0"/>
      <c r="AX162" s="14"/>
      <c r="AY162" s="0"/>
      <c r="AZ162" s="0"/>
      <c r="BA162" s="14"/>
      <c r="BB162" s="0"/>
      <c r="BC162" s="0"/>
      <c r="BD162" s="14"/>
      <c r="BE162" s="0"/>
      <c r="BF162" s="0"/>
      <c r="BG162" s="14"/>
      <c r="BH162" s="0"/>
      <c r="BI162" s="0"/>
      <c r="BJ162" s="14"/>
      <c r="BK162" s="0"/>
      <c r="BL162" s="0"/>
      <c r="BM162" s="14"/>
      <c r="BN162" s="0"/>
      <c r="BO162" s="0"/>
      <c r="BP162" s="14"/>
      <c r="BQ162" s="0"/>
      <c r="BR162" s="0"/>
      <c r="BS162" s="14"/>
      <c r="BT162" s="0"/>
      <c r="BU162" s="0"/>
      <c r="BV162" s="14"/>
      <c r="BW162" s="0"/>
      <c r="BX162" s="0"/>
      <c r="BY162" s="14"/>
      <c r="BZ162" s="0"/>
      <c r="CA162" s="0"/>
      <c r="CB162" s="14"/>
      <c r="CC162" s="0"/>
      <c r="CD162" s="0"/>
      <c r="CE162" s="14"/>
      <c r="CF162" s="0"/>
      <c r="CG162" s="0"/>
      <c r="CH162" s="14"/>
      <c r="CI162" s="0"/>
      <c r="CJ162" s="0"/>
      <c r="CK162" s="14"/>
      <c r="CL162" s="0"/>
      <c r="CM162" s="0"/>
      <c r="CN162" s="14"/>
      <c r="CO162" s="0"/>
      <c r="CP162" s="0"/>
      <c r="CQ162" s="14"/>
      <c r="CR162" s="0"/>
      <c r="CS162" s="0"/>
      <c r="CT162" s="14"/>
      <c r="CU162" s="0"/>
      <c r="CV162" s="0"/>
      <c r="CW162" s="14"/>
      <c r="CX162" s="0"/>
      <c r="CY162" s="0"/>
      <c r="CZ162" s="14"/>
      <c r="DB162" s="13"/>
      <c r="DC162" s="10"/>
    </row>
    <row r="163" customFormat="false" ht="13.8" hidden="false" customHeight="false" outlineLevel="0" collapsed="false">
      <c r="A163" s="5" t="s">
        <v>28</v>
      </c>
      <c r="B163" s="8" t="n">
        <v>6</v>
      </c>
      <c r="C163" s="0" t="n">
        <v>349.3</v>
      </c>
      <c r="D163" s="0" t="n">
        <v>30</v>
      </c>
      <c r="E163" s="14"/>
      <c r="F163" s="0" t="n">
        <v>229.2</v>
      </c>
      <c r="G163" s="0" t="n">
        <v>32</v>
      </c>
      <c r="H163" s="14"/>
      <c r="I163" s="0" t="n">
        <v>322.2</v>
      </c>
      <c r="J163" s="0" t="n">
        <v>15</v>
      </c>
      <c r="K163" s="14"/>
      <c r="L163" s="0" t="n">
        <v>282.3</v>
      </c>
      <c r="M163" s="0" t="n">
        <v>13</v>
      </c>
      <c r="N163" s="14"/>
      <c r="O163" s="0" t="n">
        <v>317.2</v>
      </c>
      <c r="P163" s="0" t="n">
        <v>22</v>
      </c>
      <c r="Q163" s="14"/>
      <c r="R163" s="0" t="n">
        <v>323.4</v>
      </c>
      <c r="S163" s="0" t="n">
        <v>37</v>
      </c>
      <c r="T163" s="14"/>
      <c r="U163" s="0" t="n">
        <v>169.4</v>
      </c>
      <c r="V163" s="0" t="n">
        <v>39</v>
      </c>
      <c r="W163" s="14"/>
      <c r="X163" s="0" t="n">
        <v>301.1</v>
      </c>
      <c r="Y163" s="0" t="n">
        <v>34</v>
      </c>
      <c r="Z163" s="14"/>
      <c r="AA163" s="0" t="n">
        <v>286.8</v>
      </c>
      <c r="AB163" s="0" t="n">
        <v>43</v>
      </c>
      <c r="AC163" s="14"/>
      <c r="AD163" s="0" t="n">
        <v>180.6</v>
      </c>
      <c r="AE163" s="0" t="n">
        <v>56</v>
      </c>
      <c r="AF163" s="14"/>
      <c r="AG163" s="0" t="n">
        <v>192.4</v>
      </c>
      <c r="AH163" s="0" t="n">
        <v>51</v>
      </c>
      <c r="AI163" s="14"/>
      <c r="AJ163" s="0" t="n">
        <v>171.1</v>
      </c>
      <c r="AK163" s="0" t="n">
        <v>16</v>
      </c>
      <c r="AL163" s="14"/>
      <c r="AM163" s="0" t="n">
        <v>208.4</v>
      </c>
      <c r="AN163" s="0" t="n">
        <v>48</v>
      </c>
      <c r="AO163" s="14"/>
      <c r="AP163" s="0" t="n">
        <v>261.1</v>
      </c>
      <c r="AQ163" s="0" t="n">
        <v>62</v>
      </c>
      <c r="AR163" s="14"/>
      <c r="AS163" s="0" t="n">
        <v>211.2</v>
      </c>
      <c r="AT163" s="0" t="n">
        <v>56</v>
      </c>
      <c r="AU163" s="14"/>
      <c r="AV163" s="0" t="n">
        <v>582</v>
      </c>
      <c r="AW163" s="0" t="n">
        <v>31</v>
      </c>
      <c r="AX163" s="14"/>
      <c r="AY163" s="0" t="n">
        <v>178.8</v>
      </c>
      <c r="AZ163" s="0" t="n">
        <v>75</v>
      </c>
      <c r="BA163" s="14"/>
      <c r="BB163" s="0" t="n">
        <v>209.3</v>
      </c>
      <c r="BC163" s="0" t="n">
        <v>63</v>
      </c>
      <c r="BD163" s="14"/>
      <c r="BE163" s="0" t="n">
        <v>312.7</v>
      </c>
      <c r="BF163" s="0" t="n">
        <v>10</v>
      </c>
      <c r="BG163" s="14"/>
      <c r="BH163" s="0" t="n">
        <v>261.9</v>
      </c>
      <c r="BI163" s="0" t="n">
        <v>10</v>
      </c>
      <c r="BJ163" s="14"/>
      <c r="BK163" s="0" t="n">
        <v>346.6</v>
      </c>
      <c r="BL163" s="0" t="n">
        <v>10</v>
      </c>
      <c r="BM163" s="14"/>
      <c r="BN163" s="0" t="n">
        <v>199.1</v>
      </c>
      <c r="BO163" s="0" t="n">
        <v>23</v>
      </c>
      <c r="BP163" s="14"/>
      <c r="BQ163" s="0" t="n">
        <v>214.6</v>
      </c>
      <c r="BR163" s="0" t="n">
        <v>16</v>
      </c>
      <c r="BS163" s="14"/>
      <c r="BT163" s="0" t="n">
        <v>140.4</v>
      </c>
      <c r="BU163" s="0" t="n">
        <v>14</v>
      </c>
      <c r="BV163" s="14"/>
      <c r="BW163" s="0" t="n">
        <v>207.6</v>
      </c>
      <c r="BX163" s="0" t="n">
        <v>13</v>
      </c>
      <c r="BY163" s="14"/>
      <c r="BZ163" s="0" t="n">
        <v>432.7</v>
      </c>
      <c r="CA163" s="0" t="n">
        <v>46</v>
      </c>
      <c r="CB163" s="14"/>
      <c r="CC163" s="0" t="n">
        <v>266.1</v>
      </c>
      <c r="CD163" s="0" t="n">
        <v>9</v>
      </c>
      <c r="CE163" s="14"/>
      <c r="CF163" s="0" t="n">
        <v>517.2</v>
      </c>
      <c r="CG163" s="0" t="n">
        <v>28</v>
      </c>
      <c r="CH163" s="14"/>
      <c r="CI163" s="0" t="n">
        <v>375.7</v>
      </c>
      <c r="CJ163" s="0" t="n">
        <v>20</v>
      </c>
      <c r="CK163" s="14"/>
      <c r="CL163" s="0" t="n">
        <v>490</v>
      </c>
      <c r="CM163" s="0" t="n">
        <v>41</v>
      </c>
      <c r="CN163" s="14"/>
      <c r="CO163" s="0" t="n">
        <v>254.4</v>
      </c>
      <c r="CP163" s="0" t="n">
        <v>10</v>
      </c>
      <c r="CQ163" s="14"/>
      <c r="CR163" s="0" t="n">
        <v>197.3</v>
      </c>
      <c r="CS163" s="0" t="n">
        <v>37</v>
      </c>
      <c r="CT163" s="14"/>
      <c r="CU163" s="0" t="n">
        <v>138.8</v>
      </c>
      <c r="CV163" s="0" t="n">
        <v>11</v>
      </c>
      <c r="CW163" s="14"/>
      <c r="CX163" s="0" t="n">
        <v>191.9</v>
      </c>
      <c r="CY163" s="0" t="n">
        <v>22</v>
      </c>
      <c r="CZ163" s="14"/>
      <c r="DB163" s="13" t="n">
        <f aca="false">AVERAGE(C163,F163,I163,L163,O163,R163,U163,X163,AA163,AD163,AG163,AJ163,AM163,AP163,AS163,AV163,AY163,BB163,BE163,BH163,BK163,BN163,BQ163,BT163,BW163,BZ163,CC163,CF163,CI163,CL163,CO163, CR163,CU163,CX163)</f>
        <v>274.2</v>
      </c>
      <c r="DC163" s="10" t="n">
        <f aca="false">AVERAGE(D163,G163,J163,M163,P163,S163,V163,Y163,AB163,AE163,AH163,AK163,AN163,AQ163,AT163,AW163,AZ163,BC163,BF163,BI163,BL163,BO163,BR163,BU163,BX163,CA163,CD163,CG163,CJ163,CM163,CP163,CS163,CV163,CY163)</f>
        <v>30.6764705882353</v>
      </c>
      <c r="DD163" s="1" t="n">
        <f aca="false">_xlfn.STDEV.S(DB163:DB166)</f>
        <v>203.236722427659</v>
      </c>
      <c r="DE163" s="1" t="n">
        <f aca="false">_xlfn.STDEV.S(DC163:DC166)</f>
        <v>58.6571095631792</v>
      </c>
      <c r="DG163" s="1" t="n">
        <f aca="false">_xlfn.STDEV.S(C163,F163,I163,L163,O163,R163,U163,X163,AA163,AD163,AG163,AJ163,AM163,AP163,AS163,AV163,AY163,BB163,BE163,BH163,BK163,BN163,BQ163,BT163,BW163,BZ163,CC163,CF163,CI163,CL163,CO163, CR163,CU163,CX163)</f>
        <v>107.266597924531</v>
      </c>
      <c r="DH163" s="1" t="n">
        <f aca="false">_xlfn.STDEV.S(D163,G163,J163,M163,P163,S163,V163,Y163,AB163,AE163,AH163,AK163,AN163,AQ163,AT163,AW163,AZ163,BC163,BF163,BI163,BL163,BO163,BR163,BU163,BX163,CA163,CD163,CG163,CJ163,CM163,CP163,CS163,CV163,CY163)</f>
        <v>18.3562731218336</v>
      </c>
      <c r="DI163" s="1" t="n">
        <f aca="false">(DD163/AVERAGE(DB163:DB166))</f>
        <v>0.392365593727896</v>
      </c>
      <c r="DJ163" s="1" t="n">
        <f aca="false">(DE163/AVERAGE(DC163:DC166))</f>
        <v>0.554947262649904</v>
      </c>
    </row>
    <row r="164" customFormat="false" ht="13.8" hidden="false" customHeight="false" outlineLevel="0" collapsed="false">
      <c r="A164" s="5" t="s">
        <v>28</v>
      </c>
      <c r="B164" s="8" t="n">
        <v>12</v>
      </c>
      <c r="C164" s="0" t="n">
        <v>519.2</v>
      </c>
      <c r="D164" s="0" t="n">
        <v>68</v>
      </c>
      <c r="E164" s="14"/>
      <c r="F164" s="0" t="n">
        <v>392.5</v>
      </c>
      <c r="G164" s="0" t="n">
        <v>74</v>
      </c>
      <c r="H164" s="14"/>
      <c r="I164" s="0" t="n">
        <v>481</v>
      </c>
      <c r="J164" s="0" t="n">
        <v>81</v>
      </c>
      <c r="K164" s="14"/>
      <c r="L164" s="0" t="n">
        <v>427</v>
      </c>
      <c r="M164" s="0" t="n">
        <v>54</v>
      </c>
      <c r="N164" s="14"/>
      <c r="O164" s="0" t="n">
        <v>479.2</v>
      </c>
      <c r="P164" s="0" t="n">
        <v>77</v>
      </c>
      <c r="Q164" s="14"/>
      <c r="R164" s="0" t="n">
        <v>490.8</v>
      </c>
      <c r="S164" s="0" t="n">
        <v>129</v>
      </c>
      <c r="T164" s="14"/>
      <c r="U164" s="0" t="n">
        <v>320.3</v>
      </c>
      <c r="V164" s="0" t="n">
        <v>127</v>
      </c>
      <c r="W164" s="14"/>
      <c r="X164" s="0" t="n">
        <v>449.4</v>
      </c>
      <c r="Y164" s="0" t="n">
        <v>83</v>
      </c>
      <c r="Z164" s="14"/>
      <c r="AA164" s="0" t="n">
        <v>473.8</v>
      </c>
      <c r="AB164" s="0" t="n">
        <v>131</v>
      </c>
      <c r="AC164" s="14"/>
      <c r="AD164" s="0" t="n">
        <v>353.4</v>
      </c>
      <c r="AE164" s="0" t="n">
        <v>134</v>
      </c>
      <c r="AF164" s="14"/>
      <c r="AG164" s="0" t="n">
        <v>357.8</v>
      </c>
      <c r="AH164" s="0" t="n">
        <v>98</v>
      </c>
      <c r="AI164" s="14"/>
      <c r="AJ164" s="0" t="n">
        <v>332.4</v>
      </c>
      <c r="AK164" s="0" t="n">
        <v>92</v>
      </c>
      <c r="AL164" s="14"/>
      <c r="AM164" s="0" t="n">
        <v>379.4</v>
      </c>
      <c r="AN164" s="0" t="n">
        <v>87</v>
      </c>
      <c r="AO164" s="14"/>
      <c r="AP164" s="0" t="n">
        <v>447.5</v>
      </c>
      <c r="AQ164" s="0" t="n">
        <v>136</v>
      </c>
      <c r="AR164" s="14"/>
      <c r="AS164" s="0" t="n">
        <v>390</v>
      </c>
      <c r="AT164" s="0" t="n">
        <v>131</v>
      </c>
      <c r="AU164" s="14"/>
      <c r="AV164" s="0" t="n">
        <v>748.5</v>
      </c>
      <c r="AW164" s="0" t="n">
        <v>61</v>
      </c>
      <c r="AX164" s="14"/>
      <c r="AY164" s="0" t="n">
        <v>351.3</v>
      </c>
      <c r="AZ164" s="0" t="n">
        <v>129</v>
      </c>
      <c r="BA164" s="14"/>
      <c r="BB164" s="0" t="n">
        <v>380.8</v>
      </c>
      <c r="BC164" s="0" t="n">
        <v>165</v>
      </c>
      <c r="BD164" s="14"/>
      <c r="BE164" s="0" t="n">
        <v>457.5</v>
      </c>
      <c r="BF164" s="0" t="n">
        <v>42</v>
      </c>
      <c r="BG164" s="14"/>
      <c r="BH164" s="0" t="n">
        <v>389.4</v>
      </c>
      <c r="BI164" s="0" t="n">
        <v>40</v>
      </c>
      <c r="BJ164" s="14"/>
      <c r="BK164" s="0" t="n">
        <v>488.6</v>
      </c>
      <c r="BL164" s="0" t="n">
        <v>39</v>
      </c>
      <c r="BM164" s="14"/>
      <c r="BN164" s="0" t="n">
        <v>328.7</v>
      </c>
      <c r="BO164" s="0" t="n">
        <v>86</v>
      </c>
      <c r="BP164" s="14"/>
      <c r="BQ164" s="0" t="n">
        <v>358.1</v>
      </c>
      <c r="BR164" s="0" t="n">
        <v>80</v>
      </c>
      <c r="BS164" s="14"/>
      <c r="BT164" s="0" t="n">
        <v>250.6</v>
      </c>
      <c r="BU164" s="0" t="n">
        <v>19</v>
      </c>
      <c r="BV164" s="14"/>
      <c r="BW164" s="0" t="n">
        <v>353.9</v>
      </c>
      <c r="BX164" s="0" t="n">
        <v>58</v>
      </c>
      <c r="BY164" s="14"/>
      <c r="BZ164" s="0" t="n">
        <v>613.4</v>
      </c>
      <c r="CA164" s="0" t="n">
        <v>94</v>
      </c>
      <c r="CB164" s="14"/>
      <c r="CC164" s="0" t="n">
        <v>433.9</v>
      </c>
      <c r="CD164" s="0" t="n">
        <v>26</v>
      </c>
      <c r="CE164" s="14"/>
      <c r="CF164" s="0" t="n">
        <v>704.7</v>
      </c>
      <c r="CG164" s="0" t="n">
        <v>67</v>
      </c>
      <c r="CH164" s="14"/>
      <c r="CI164" s="0" t="n">
        <v>566</v>
      </c>
      <c r="CJ164" s="0" t="n">
        <v>72</v>
      </c>
      <c r="CK164" s="14"/>
      <c r="CL164" s="0" t="n">
        <v>672.3</v>
      </c>
      <c r="CM164" s="0" t="n">
        <v>95</v>
      </c>
      <c r="CN164" s="14"/>
      <c r="CO164" s="0" t="n">
        <v>413.6</v>
      </c>
      <c r="CP164" s="0" t="n">
        <v>71</v>
      </c>
      <c r="CQ164" s="14"/>
      <c r="CR164" s="0" t="n">
        <v>385.9</v>
      </c>
      <c r="CS164" s="0" t="n">
        <v>155</v>
      </c>
      <c r="CT164" s="14"/>
      <c r="CU164" s="0" t="n">
        <v>260.3</v>
      </c>
      <c r="CV164" s="0" t="n">
        <v>25</v>
      </c>
      <c r="CW164" s="14"/>
      <c r="CX164" s="0" t="n">
        <v>369.9</v>
      </c>
      <c r="CY164" s="0" t="n">
        <v>160</v>
      </c>
      <c r="CZ164" s="14"/>
      <c r="DB164" s="13" t="n">
        <f aca="false">AVERAGE(C164,F164,I164,L164,O164,R164,U164,X164,AA164,AD164,AG164,AJ164,AM164,AP164,AS164,AV164,AY164,BB164,BE164,BH164,BK164,BN164,BQ164,BT164,BW164,BZ164,CC164,CF164,CI164,CL164,CO164, CR164,CU164,CX164)</f>
        <v>435.914705882353</v>
      </c>
      <c r="DC164" s="10" t="n">
        <f aca="false">AVERAGE(D164,G164,J164,M164,P164,S164,V164,Y164,AB164,AE164,AH164,AK164,AN164,AQ164,AT164,AW164,AZ164,BC164,BF164,BI164,BL164,BO164,BR164,BU164,BX164,CA164,CD164,CG164,CJ164,CM164,CP164,CS164,CV164,CY164)</f>
        <v>87.8235294117647</v>
      </c>
      <c r="DG164" s="1" t="n">
        <f aca="false">_xlfn.STDEV.S(C164,F164,I164,L164,O164,R164,U164,X164,AA164,AD164,AG164,AJ164,AM164,AP164,AS164,AV164,AY164,BB164,BE164,BH164,BK164,BN164,BQ164,BT164,BW164,BZ164,CC164,CF164,CI164,CL164,CO164, CR164,CU164,CX164)</f>
        <v>116.325617002976</v>
      </c>
      <c r="DH164" s="1" t="n">
        <f aca="false">_xlfn.STDEV.S(D164,G164,J164,M164,P164,S164,V164,Y164,AB164,AE164,AH164,AK164,AN164,AQ164,AT164,AW164,AZ164,BC164,BF164,BI164,BL164,BO164,BR164,BU164,BX164,CA164,CD164,CG164,CJ164,CM164,CP164,CS164,CV164,CY164)</f>
        <v>40.0109610650331</v>
      </c>
    </row>
    <row r="165" customFormat="false" ht="13.8" hidden="false" customHeight="false" outlineLevel="0" collapsed="false">
      <c r="A165" s="5" t="s">
        <v>28</v>
      </c>
      <c r="B165" s="8" t="n">
        <v>24</v>
      </c>
      <c r="C165" s="0" t="n">
        <v>707.1</v>
      </c>
      <c r="D165" s="0" t="n">
        <v>123</v>
      </c>
      <c r="E165" s="14"/>
      <c r="F165" s="0" t="n">
        <v>588.5</v>
      </c>
      <c r="G165" s="0" t="n">
        <v>98</v>
      </c>
      <c r="H165" s="14"/>
      <c r="I165" s="0" t="n">
        <v>669.3</v>
      </c>
      <c r="J165" s="0" t="n">
        <v>138</v>
      </c>
      <c r="K165" s="14"/>
      <c r="L165" s="0" t="n">
        <v>607</v>
      </c>
      <c r="M165" s="0" t="n">
        <v>97</v>
      </c>
      <c r="N165" s="14"/>
      <c r="O165" s="0" t="n">
        <v>673</v>
      </c>
      <c r="P165" s="0" t="n">
        <v>110</v>
      </c>
      <c r="Q165" s="14"/>
      <c r="R165" s="0" t="n">
        <v>684.4</v>
      </c>
      <c r="S165" s="0" t="n">
        <v>187</v>
      </c>
      <c r="T165" s="14"/>
      <c r="U165" s="0" t="n">
        <v>524.4</v>
      </c>
      <c r="V165" s="0" t="n">
        <v>212</v>
      </c>
      <c r="W165" s="14"/>
      <c r="X165" s="0" t="n">
        <v>625.8</v>
      </c>
      <c r="Y165" s="0" t="n">
        <v>154</v>
      </c>
      <c r="Z165" s="14"/>
      <c r="AA165" s="0" t="n">
        <v>704.5</v>
      </c>
      <c r="AB165" s="0" t="n">
        <v>233</v>
      </c>
      <c r="AC165" s="14"/>
      <c r="AD165" s="0" t="n">
        <v>585</v>
      </c>
      <c r="AE165" s="0" t="n">
        <v>232</v>
      </c>
      <c r="AF165" s="14"/>
      <c r="AG165" s="0" t="n">
        <v>569</v>
      </c>
      <c r="AH165" s="0" t="n">
        <v>175</v>
      </c>
      <c r="AI165" s="14"/>
      <c r="AJ165" s="0" t="n">
        <v>549.4</v>
      </c>
      <c r="AK165" s="0" t="n">
        <v>189</v>
      </c>
      <c r="AL165" s="14"/>
      <c r="AM165" s="0" t="n">
        <v>599.6</v>
      </c>
      <c r="AN165" s="0" t="n">
        <v>182</v>
      </c>
      <c r="AO165" s="14"/>
      <c r="AP165" s="0" t="n">
        <v>683.1</v>
      </c>
      <c r="AQ165" s="0" t="n">
        <v>200</v>
      </c>
      <c r="AR165" s="14"/>
      <c r="AS165" s="0" t="n">
        <v>625.9</v>
      </c>
      <c r="AT165" s="0" t="n">
        <v>217</v>
      </c>
      <c r="AU165" s="14"/>
      <c r="AV165" s="0" t="n">
        <v>921</v>
      </c>
      <c r="AW165" s="0" t="n">
        <v>134</v>
      </c>
      <c r="AX165" s="14"/>
      <c r="AY165" s="0" t="n">
        <v>579.9</v>
      </c>
      <c r="AZ165" s="0" t="n">
        <v>235</v>
      </c>
      <c r="BA165" s="14"/>
      <c r="BB165" s="0" t="n">
        <v>608.5</v>
      </c>
      <c r="BC165" s="0" t="n">
        <v>262</v>
      </c>
      <c r="BD165" s="14"/>
      <c r="BE165" s="0" t="n">
        <v>637.3</v>
      </c>
      <c r="BF165" s="0" t="n">
        <v>69</v>
      </c>
      <c r="BG165" s="14"/>
      <c r="BH165" s="0" t="n">
        <v>541.4</v>
      </c>
      <c r="BI165" s="0" t="n">
        <v>77</v>
      </c>
      <c r="BJ165" s="14"/>
      <c r="BK165" s="0" t="n">
        <v>657.6</v>
      </c>
      <c r="BL165" s="0" t="n">
        <v>82</v>
      </c>
      <c r="BM165" s="14"/>
      <c r="BN165" s="0" t="n">
        <v>472.2</v>
      </c>
      <c r="BO165" s="0" t="n">
        <v>104</v>
      </c>
      <c r="BP165" s="14"/>
      <c r="BQ165" s="0" t="n">
        <v>545.6</v>
      </c>
      <c r="BR165" s="0" t="n">
        <v>153</v>
      </c>
      <c r="BS165" s="14"/>
      <c r="BT165" s="0" t="n">
        <v>367.8</v>
      </c>
      <c r="BU165" s="0" t="n">
        <v>45</v>
      </c>
      <c r="BV165" s="14"/>
      <c r="BW165" s="0" t="n">
        <v>532.7</v>
      </c>
      <c r="BX165" s="0" t="n">
        <v>128</v>
      </c>
      <c r="BY165" s="14"/>
      <c r="BZ165" s="0" t="n">
        <v>811.9</v>
      </c>
      <c r="CA165" s="0" t="n">
        <v>177</v>
      </c>
      <c r="CB165" s="14"/>
      <c r="CC165" s="0" t="n">
        <v>636.2</v>
      </c>
      <c r="CD165" s="0" t="n">
        <v>49</v>
      </c>
      <c r="CE165" s="14"/>
      <c r="CF165" s="0" t="n">
        <v>896.3</v>
      </c>
      <c r="CG165" s="0" t="n">
        <v>95</v>
      </c>
      <c r="CH165" s="14"/>
      <c r="CI165" s="0" t="n">
        <v>760.8</v>
      </c>
      <c r="CJ165" s="0" t="n">
        <v>87</v>
      </c>
      <c r="CK165" s="14"/>
      <c r="CL165" s="0" t="n">
        <v>863</v>
      </c>
      <c r="CM165" s="0" t="n">
        <v>169</v>
      </c>
      <c r="CN165" s="14"/>
      <c r="CO165" s="0" t="n">
        <v>615.1</v>
      </c>
      <c r="CP165" s="0" t="n">
        <v>118</v>
      </c>
      <c r="CQ165" s="14"/>
      <c r="CR165" s="0" t="n">
        <v>629.9</v>
      </c>
      <c r="CS165" s="0" t="n">
        <v>239</v>
      </c>
      <c r="CT165" s="14"/>
      <c r="CU165" s="0" t="n">
        <v>423.9</v>
      </c>
      <c r="CV165" s="0" t="n">
        <v>21</v>
      </c>
      <c r="CW165" s="14"/>
      <c r="CX165" s="0" t="n">
        <v>611</v>
      </c>
      <c r="CY165" s="0" t="n">
        <v>197</v>
      </c>
      <c r="CZ165" s="14"/>
      <c r="DB165" s="13" t="n">
        <f aca="false">AVERAGE(C165,F165,I165,L165,O165,R165,U165,X165,AA165,AD165,AG165,AJ165,AM165,AP165,AS165,AV165,AY165,BB165,BE165,BH165,BK165,BN165,BQ165,BT165,BW165,BZ165,CC165,CF165,CI165,CL165,CO165, CR165,CU165,CX165)</f>
        <v>632.591176470588</v>
      </c>
      <c r="DC165" s="10" t="n">
        <f aca="false">AVERAGE(D165,G165,J165,M165,P165,S165,V165,Y165,AB165,AE165,AH165,AK165,AN165,AQ165,AT165,AW165,AZ165,BC165,BF165,BI165,BL165,BO165,BR165,BU165,BX165,CA165,CD165,CG165,CJ165,CM165,CP165,CS165,CV165,CY165)</f>
        <v>146.705882352941</v>
      </c>
      <c r="DG165" s="1" t="n">
        <f aca="false">_xlfn.STDEV.S(C165,F165,I165,L165,O165,R165,U165,X165,AA165,AD165,AG165,AJ165,AM165,AP165,AS165,AV165,AY165,BB165,BE165,BH165,BK165,BN165,BQ165,BT165,BW165,BZ165,CC165,CF165,CI165,CL165,CO165, CR165,CU165,CX165)</f>
        <v>119.608024884436</v>
      </c>
      <c r="DH165" s="1" t="n">
        <f aca="false">_xlfn.STDEV.S(D165,G165,J165,M165,P165,S165,V165,Y165,AB165,AE165,AH165,AK165,AN165,AQ165,AT165,AW165,AZ165,BC165,BF165,BI165,BL165,BO165,BR165,BU165,BX165,CA165,CD165,CG165,CJ165,CM165,CP165,CS165,CV165,CY165)</f>
        <v>63.453886578563</v>
      </c>
    </row>
    <row r="166" customFormat="false" ht="13.8" hidden="false" customHeight="false" outlineLevel="0" collapsed="false">
      <c r="A166" s="5" t="s">
        <v>28</v>
      </c>
      <c r="B166" s="8" t="n">
        <v>48</v>
      </c>
      <c r="C166" s="0" t="n">
        <v>765.4</v>
      </c>
      <c r="D166" s="0" t="n">
        <v>130</v>
      </c>
      <c r="E166" s="14"/>
      <c r="F166" s="0" t="n">
        <v>669.4</v>
      </c>
      <c r="G166" s="0" t="n">
        <v>128</v>
      </c>
      <c r="H166" s="14"/>
      <c r="I166" s="0" t="n">
        <v>756.3</v>
      </c>
      <c r="J166" s="0" t="n">
        <v>110</v>
      </c>
      <c r="K166" s="14"/>
      <c r="L166" s="0" t="n">
        <v>725.3</v>
      </c>
      <c r="M166" s="0" t="n">
        <v>100</v>
      </c>
      <c r="N166" s="14"/>
      <c r="O166" s="0" t="n">
        <v>788.1</v>
      </c>
      <c r="P166" s="0" t="n">
        <v>92</v>
      </c>
      <c r="Q166" s="14"/>
      <c r="R166" s="0" t="n">
        <v>793.7</v>
      </c>
      <c r="S166" s="0" t="n">
        <v>153</v>
      </c>
      <c r="T166" s="14"/>
      <c r="U166" s="0" t="n">
        <v>662.6</v>
      </c>
      <c r="V166" s="0" t="n">
        <v>264</v>
      </c>
      <c r="W166" s="14"/>
      <c r="X166" s="0" t="n">
        <v>670.8</v>
      </c>
      <c r="Y166" s="0" t="n">
        <v>151</v>
      </c>
      <c r="Z166" s="14"/>
      <c r="AA166" s="0" t="n">
        <v>809.7</v>
      </c>
      <c r="AB166" s="0" t="n">
        <v>248</v>
      </c>
      <c r="AC166" s="14"/>
      <c r="AD166" s="0" t="n">
        <v>727</v>
      </c>
      <c r="AE166" s="0" t="n">
        <v>296</v>
      </c>
      <c r="AF166" s="14"/>
      <c r="AG166" s="0" t="n">
        <v>685.8</v>
      </c>
      <c r="AH166" s="0" t="n">
        <v>133</v>
      </c>
      <c r="AI166" s="14"/>
      <c r="AJ166" s="0" t="n">
        <v>686.2</v>
      </c>
      <c r="AK166" s="0" t="n">
        <v>221</v>
      </c>
      <c r="AL166" s="14"/>
      <c r="AM166" s="0" t="n">
        <v>732.5</v>
      </c>
      <c r="AN166" s="0" t="n">
        <v>245</v>
      </c>
      <c r="AO166" s="14"/>
      <c r="AP166" s="0" t="n">
        <v>798.1</v>
      </c>
      <c r="AQ166" s="0" t="n">
        <v>209</v>
      </c>
      <c r="AR166" s="14"/>
      <c r="AS166" s="0" t="n">
        <v>769.4</v>
      </c>
      <c r="AT166" s="0" t="n">
        <v>347</v>
      </c>
      <c r="AU166" s="14"/>
      <c r="AV166" s="0" t="n">
        <v>1019.1</v>
      </c>
      <c r="AW166" s="0" t="n">
        <v>135</v>
      </c>
      <c r="AX166" s="14"/>
      <c r="AY166" s="0" t="n">
        <v>719.9</v>
      </c>
      <c r="AZ166" s="0" t="n">
        <v>342</v>
      </c>
      <c r="BA166" s="14"/>
      <c r="BB166" s="0" t="n">
        <v>725.4</v>
      </c>
      <c r="BC166" s="0" t="n">
        <v>248</v>
      </c>
      <c r="BD166" s="14"/>
      <c r="BE166" s="0" t="n">
        <v>729.6</v>
      </c>
      <c r="BF166" s="0" t="n">
        <v>54</v>
      </c>
      <c r="BG166" s="14"/>
      <c r="BH166" s="0" t="n">
        <v>619.3</v>
      </c>
      <c r="BI166" s="0" t="n">
        <v>57</v>
      </c>
      <c r="BJ166" s="14"/>
      <c r="BK166" s="0" t="n">
        <v>737.2</v>
      </c>
      <c r="BL166" s="0" t="n">
        <v>48</v>
      </c>
      <c r="BM166" s="14"/>
      <c r="BN166" s="0" t="n">
        <v>484.1</v>
      </c>
      <c r="BO166" s="0" t="n">
        <v>95</v>
      </c>
      <c r="BP166" s="14"/>
      <c r="BQ166" s="0" t="n">
        <v>621.6</v>
      </c>
      <c r="BR166" s="0" t="n">
        <v>133</v>
      </c>
      <c r="BS166" s="14"/>
      <c r="BT166" s="0" t="n">
        <v>365.7</v>
      </c>
      <c r="BU166" s="0" t="n">
        <v>38</v>
      </c>
      <c r="BV166" s="14"/>
      <c r="BW166" s="0" t="n">
        <v>612.9</v>
      </c>
      <c r="BX166" s="0" t="n">
        <v>168</v>
      </c>
      <c r="BY166" s="14"/>
      <c r="BZ166" s="0" t="n">
        <v>921.5</v>
      </c>
      <c r="CA166" s="0" t="n">
        <v>196</v>
      </c>
      <c r="CB166" s="14"/>
      <c r="CC166" s="0" t="n">
        <v>750.3</v>
      </c>
      <c r="CD166" s="0" t="n">
        <v>31</v>
      </c>
      <c r="CE166" s="14"/>
      <c r="CF166" s="0" t="n">
        <v>927.4</v>
      </c>
      <c r="CG166" s="0" t="n">
        <v>144</v>
      </c>
      <c r="CH166" s="14"/>
      <c r="CI166" s="0" t="n">
        <v>824.8</v>
      </c>
      <c r="CJ166" s="0" t="n">
        <v>75</v>
      </c>
      <c r="CK166" s="14"/>
      <c r="CL166" s="0" t="n">
        <v>945.1</v>
      </c>
      <c r="CM166" s="0" t="n">
        <v>169</v>
      </c>
      <c r="CN166" s="14"/>
      <c r="CO166" s="0" t="n">
        <v>703.4</v>
      </c>
      <c r="CP166" s="0" t="n">
        <v>194</v>
      </c>
      <c r="CQ166" s="14"/>
      <c r="CR166" s="0" t="n">
        <v>777.2</v>
      </c>
      <c r="CS166" s="0" t="n">
        <v>275</v>
      </c>
      <c r="CT166" s="14"/>
      <c r="CU166" s="0" t="n">
        <v>509.2</v>
      </c>
      <c r="CV166" s="0" t="n">
        <v>0</v>
      </c>
      <c r="CW166" s="14"/>
      <c r="CX166" s="0" t="n">
        <v>759</v>
      </c>
      <c r="CY166" s="0" t="n">
        <v>129</v>
      </c>
      <c r="CZ166" s="14"/>
      <c r="DB166" s="13" t="n">
        <f aca="false">AVERAGE(C166,F166,I166,L166,O166,R166,U166,X166,AA166,AD166,AG166,AJ166,AM166,AP166,AS166,AV166,AY166,BB166,BE166,BH166,BK166,BN166,BQ166,BT166,BW166,BZ166,CC166,CF166,CI166,CL166,CO166, CR166,CU166,CX166)</f>
        <v>729.205882352941</v>
      </c>
      <c r="DC166" s="10" t="n">
        <f aca="false">AVERAGE(D166,G166,J166,M166,P166,S166,V166,Y166,AB166,AE166,AH166,AK166,AN166,AQ166,AT166,AW166,AZ166,BC166,BF166,BI166,BL166,BO166,BR166,BU166,BX166,CA166,CD166,CG166,CJ166,CM166,CP166,CS166,CV166,CY166)</f>
        <v>157.588235294118</v>
      </c>
      <c r="DG166" s="1" t="n">
        <f aca="false">_xlfn.STDEV.S(C166,F166,I166,L166,O166,R166,U166,X166,AA166,AD166,AG166,AJ166,AM166,AP166,AS166,AV166,AY166,BB166,BE166,BH166,BK166,BN166,BQ166,BT166,BW166,BZ166,CC166,CF166,CI166,CL166,CO166, CR166,CU166,CX166)</f>
        <v>127.44765756535</v>
      </c>
      <c r="DH166" s="1" t="n">
        <f aca="false">_xlfn.STDEV.S(D166,G166,J166,M166,P166,S166,V166,Y166,AB166,AE166,AH166,AK166,AN166,AQ166,AT166,AW166,AZ166,BC166,BF166,BI166,BL166,BO166,BR166,BU166,BX166,CA166,CD166,CG166,CJ166,CM166,CP166,CS166,CV166,CY166)</f>
        <v>88.9170937130044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47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2022-07-06T12:14:41Z</dcterms:created>
  <dc:creator/>
  <dc:description/>
  <dc:language>en-US</dc:language>
  <cp:lastModifiedBy/>
  <dcterms:modified xsi:type="dcterms:W3CDTF">2022-08-24T19:16:50Z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