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.Meng\Documents\GitHub\hhnote\hydraulics\outfall\"/>
    </mc:Choice>
  </mc:AlternateContent>
  <xr:revisionPtr revIDLastSave="0" documentId="13_ncr:1_{5E790FC4-BF0A-4B32-87AA-C247CBF6D7B0}" xr6:coauthVersionLast="47" xr6:coauthVersionMax="47" xr10:uidLastSave="{00000000-0000-0000-0000-000000000000}"/>
  <bookViews>
    <workbookView xWindow="-28920" yWindow="-120" windowWidth="29040" windowHeight="15840" activeTab="3" xr2:uid="{71458B73-9F96-4605-B852-FD9CE1A8CC1A}"/>
  </bookViews>
  <sheets>
    <sheet name="Sheet1" sheetId="1" r:id="rId1"/>
    <sheet name="yc greater" sheetId="3" r:id="rId2"/>
    <sheet name="yn greater" sheetId="4" r:id="rId3"/>
    <sheet name="switch" sheetId="5" r:id="rId4"/>
    <sheet name="flat" sheetId="6" r:id="rId5"/>
    <sheet name="steep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7" l="1"/>
  <c r="I18" i="7"/>
  <c r="K18" i="7" s="1"/>
  <c r="L18" i="7" s="1"/>
  <c r="M18" i="7" s="1"/>
  <c r="G18" i="7" s="1"/>
  <c r="N18" i="7" s="1"/>
  <c r="J17" i="7"/>
  <c r="I17" i="7"/>
  <c r="K17" i="7" s="1"/>
  <c r="L17" i="7" s="1"/>
  <c r="M17" i="7" s="1"/>
  <c r="G17" i="7" s="1"/>
  <c r="N17" i="7" s="1"/>
  <c r="K16" i="7"/>
  <c r="L16" i="7" s="1"/>
  <c r="M16" i="7" s="1"/>
  <c r="G16" i="7" s="1"/>
  <c r="N16" i="7" s="1"/>
  <c r="J16" i="7"/>
  <c r="I16" i="7"/>
  <c r="J15" i="7"/>
  <c r="I15" i="7"/>
  <c r="K15" i="7" s="1"/>
  <c r="L15" i="7" s="1"/>
  <c r="M15" i="7" s="1"/>
  <c r="G15" i="7" s="1"/>
  <c r="N15" i="7" s="1"/>
  <c r="J14" i="7"/>
  <c r="I14" i="7"/>
  <c r="K14" i="7" s="1"/>
  <c r="L14" i="7" s="1"/>
  <c r="M14" i="7" s="1"/>
  <c r="G14" i="7" s="1"/>
  <c r="N14" i="7" s="1"/>
  <c r="J13" i="7"/>
  <c r="K13" i="7" s="1"/>
  <c r="L13" i="7" s="1"/>
  <c r="M13" i="7" s="1"/>
  <c r="G13" i="7" s="1"/>
  <c r="N13" i="7" s="1"/>
  <c r="I13" i="7"/>
  <c r="J12" i="7"/>
  <c r="I12" i="7"/>
  <c r="K12" i="7" s="1"/>
  <c r="L12" i="7" s="1"/>
  <c r="M12" i="7" s="1"/>
  <c r="G12" i="7" s="1"/>
  <c r="N12" i="7" s="1"/>
  <c r="J11" i="7"/>
  <c r="I11" i="7"/>
  <c r="J10" i="7"/>
  <c r="I10" i="7"/>
  <c r="J9" i="7"/>
  <c r="I9" i="7"/>
  <c r="J8" i="7"/>
  <c r="K8" i="7" s="1"/>
  <c r="L8" i="7" s="1"/>
  <c r="M8" i="7" s="1"/>
  <c r="G8" i="7" s="1"/>
  <c r="N8" i="7" s="1"/>
  <c r="I8" i="7"/>
  <c r="J7" i="7"/>
  <c r="I7" i="7"/>
  <c r="J6" i="7"/>
  <c r="I6" i="7"/>
  <c r="K6" i="7" s="1"/>
  <c r="L6" i="7" s="1"/>
  <c r="M6" i="7" s="1"/>
  <c r="G6" i="7" s="1"/>
  <c r="N6" i="7" s="1"/>
  <c r="J5" i="7"/>
  <c r="I5" i="7"/>
  <c r="K5" i="7" s="1"/>
  <c r="L5" i="7" s="1"/>
  <c r="M5" i="7" s="1"/>
  <c r="G5" i="7" s="1"/>
  <c r="N5" i="7" s="1"/>
  <c r="J4" i="7"/>
  <c r="I4" i="7"/>
  <c r="K4" i="7" s="1"/>
  <c r="L4" i="7" s="1"/>
  <c r="M4" i="7" s="1"/>
  <c r="G4" i="7" s="1"/>
  <c r="N4" i="7" s="1"/>
  <c r="J3" i="7"/>
  <c r="I3" i="7"/>
  <c r="K3" i="7" s="1"/>
  <c r="L3" i="7" s="1"/>
  <c r="M3" i="7" s="1"/>
  <c r="G3" i="7" s="1"/>
  <c r="N3" i="7" s="1"/>
  <c r="J2" i="7"/>
  <c r="I2" i="7"/>
  <c r="J46" i="6"/>
  <c r="I46" i="6"/>
  <c r="K46" i="6" s="1"/>
  <c r="L46" i="6" s="1"/>
  <c r="M46" i="6" s="1"/>
  <c r="G46" i="6" s="1"/>
  <c r="N46" i="6" s="1"/>
  <c r="J45" i="6"/>
  <c r="I45" i="6"/>
  <c r="K45" i="6" s="1"/>
  <c r="L45" i="6" s="1"/>
  <c r="M45" i="6" s="1"/>
  <c r="G45" i="6" s="1"/>
  <c r="N45" i="6" s="1"/>
  <c r="J44" i="6"/>
  <c r="I44" i="6"/>
  <c r="J43" i="6"/>
  <c r="I43" i="6"/>
  <c r="J42" i="6"/>
  <c r="I42" i="6"/>
  <c r="J41" i="6"/>
  <c r="I41" i="6"/>
  <c r="J40" i="6"/>
  <c r="I40" i="6"/>
  <c r="J39" i="6"/>
  <c r="I39" i="6"/>
  <c r="K39" i="6" s="1"/>
  <c r="L39" i="6" s="1"/>
  <c r="M39" i="6" s="1"/>
  <c r="G39" i="6" s="1"/>
  <c r="N39" i="6" s="1"/>
  <c r="J38" i="6"/>
  <c r="I38" i="6"/>
  <c r="J37" i="6"/>
  <c r="I37" i="6"/>
  <c r="K37" i="6" s="1"/>
  <c r="L37" i="6" s="1"/>
  <c r="M37" i="6" s="1"/>
  <c r="G37" i="6" s="1"/>
  <c r="N37" i="6" s="1"/>
  <c r="J36" i="6"/>
  <c r="I36" i="6"/>
  <c r="J35" i="6"/>
  <c r="I35" i="6"/>
  <c r="J34" i="6"/>
  <c r="I34" i="6"/>
  <c r="K34" i="6" s="1"/>
  <c r="L34" i="6" s="1"/>
  <c r="M34" i="6" s="1"/>
  <c r="G34" i="6" s="1"/>
  <c r="N34" i="6" s="1"/>
  <c r="J33" i="6"/>
  <c r="I33" i="6"/>
  <c r="K33" i="6" s="1"/>
  <c r="L33" i="6" s="1"/>
  <c r="M33" i="6" s="1"/>
  <c r="G33" i="6" s="1"/>
  <c r="N33" i="6" s="1"/>
  <c r="J32" i="6"/>
  <c r="K32" i="6" s="1"/>
  <c r="L32" i="6" s="1"/>
  <c r="M32" i="6" s="1"/>
  <c r="G32" i="6" s="1"/>
  <c r="N32" i="6" s="1"/>
  <c r="I32" i="6"/>
  <c r="J31" i="6"/>
  <c r="I31" i="6"/>
  <c r="J30" i="6"/>
  <c r="I30" i="6"/>
  <c r="K30" i="6" s="1"/>
  <c r="L30" i="6" s="1"/>
  <c r="M30" i="6" s="1"/>
  <c r="G30" i="6" s="1"/>
  <c r="N30" i="6" s="1"/>
  <c r="J29" i="6"/>
  <c r="I29" i="6"/>
  <c r="J28" i="6"/>
  <c r="I28" i="6"/>
  <c r="J27" i="6"/>
  <c r="I27" i="6"/>
  <c r="K27" i="6" s="1"/>
  <c r="L27" i="6" s="1"/>
  <c r="M27" i="6" s="1"/>
  <c r="G27" i="6" s="1"/>
  <c r="N27" i="6" s="1"/>
  <c r="J26" i="6"/>
  <c r="I26" i="6"/>
  <c r="J25" i="6"/>
  <c r="I25" i="6"/>
  <c r="K25" i="6" s="1"/>
  <c r="L25" i="6" s="1"/>
  <c r="M25" i="6" s="1"/>
  <c r="G25" i="6" s="1"/>
  <c r="N25" i="6" s="1"/>
  <c r="J24" i="6"/>
  <c r="I24" i="6"/>
  <c r="K24" i="6" s="1"/>
  <c r="L24" i="6" s="1"/>
  <c r="M24" i="6" s="1"/>
  <c r="G24" i="6" s="1"/>
  <c r="N24" i="6" s="1"/>
  <c r="J23" i="6"/>
  <c r="I23" i="6"/>
  <c r="J22" i="6"/>
  <c r="I22" i="6"/>
  <c r="J21" i="6"/>
  <c r="I21" i="6"/>
  <c r="K21" i="6" s="1"/>
  <c r="L21" i="6" s="1"/>
  <c r="M21" i="6" s="1"/>
  <c r="G21" i="6" s="1"/>
  <c r="N21" i="6" s="1"/>
  <c r="J20" i="6"/>
  <c r="I20" i="6"/>
  <c r="J19" i="6"/>
  <c r="I19" i="6"/>
  <c r="J18" i="6"/>
  <c r="I18" i="6"/>
  <c r="J17" i="6"/>
  <c r="I17" i="6"/>
  <c r="J16" i="6"/>
  <c r="I16" i="6"/>
  <c r="J15" i="6"/>
  <c r="I15" i="6"/>
  <c r="K15" i="6" s="1"/>
  <c r="L15" i="6" s="1"/>
  <c r="M15" i="6" s="1"/>
  <c r="G15" i="6" s="1"/>
  <c r="N15" i="6" s="1"/>
  <c r="J14" i="6"/>
  <c r="I14" i="6"/>
  <c r="K14" i="6" s="1"/>
  <c r="L14" i="6" s="1"/>
  <c r="M14" i="6" s="1"/>
  <c r="G14" i="6" s="1"/>
  <c r="N14" i="6" s="1"/>
  <c r="J13" i="6"/>
  <c r="I13" i="6"/>
  <c r="K13" i="6" s="1"/>
  <c r="L13" i="6" s="1"/>
  <c r="M13" i="6" s="1"/>
  <c r="G13" i="6" s="1"/>
  <c r="N13" i="6" s="1"/>
  <c r="J12" i="6"/>
  <c r="I12" i="6"/>
  <c r="J11" i="6"/>
  <c r="I11" i="6"/>
  <c r="J10" i="6"/>
  <c r="I10" i="6"/>
  <c r="K10" i="6" s="1"/>
  <c r="L10" i="6" s="1"/>
  <c r="M10" i="6" s="1"/>
  <c r="G10" i="6" s="1"/>
  <c r="N10" i="6" s="1"/>
  <c r="J9" i="6"/>
  <c r="I9" i="6"/>
  <c r="J8" i="6"/>
  <c r="I8" i="6"/>
  <c r="J7" i="6"/>
  <c r="I7" i="6"/>
  <c r="J6" i="6"/>
  <c r="I6" i="6"/>
  <c r="J5" i="6"/>
  <c r="I5" i="6"/>
  <c r="J4" i="6"/>
  <c r="I4" i="6"/>
  <c r="J3" i="6"/>
  <c r="I3" i="6"/>
  <c r="J2" i="6"/>
  <c r="I2" i="6"/>
  <c r="K2" i="6" s="1"/>
  <c r="L2" i="6" s="1"/>
  <c r="M2" i="6" s="1"/>
  <c r="G2" i="6" s="1"/>
  <c r="N2" i="6" s="1"/>
  <c r="I23" i="5"/>
  <c r="J23" i="5"/>
  <c r="I24" i="5"/>
  <c r="J24" i="5"/>
  <c r="I25" i="5"/>
  <c r="J25" i="5"/>
  <c r="I26" i="5"/>
  <c r="J26" i="5"/>
  <c r="K26" i="5" s="1"/>
  <c r="L26" i="5" s="1"/>
  <c r="M26" i="5" s="1"/>
  <c r="G26" i="5" s="1"/>
  <c r="N26" i="5" s="1"/>
  <c r="I27" i="5"/>
  <c r="J27" i="5"/>
  <c r="I28" i="5"/>
  <c r="J28" i="5"/>
  <c r="I29" i="5"/>
  <c r="J29" i="5"/>
  <c r="I30" i="5"/>
  <c r="J30" i="5"/>
  <c r="K30" i="5" s="1"/>
  <c r="L30" i="5" s="1"/>
  <c r="M30" i="5" s="1"/>
  <c r="G30" i="5" s="1"/>
  <c r="N30" i="5" s="1"/>
  <c r="I31" i="5"/>
  <c r="J31" i="5"/>
  <c r="I32" i="5"/>
  <c r="J32" i="5"/>
  <c r="K32" i="5" s="1"/>
  <c r="L32" i="5" s="1"/>
  <c r="M32" i="5" s="1"/>
  <c r="G32" i="5" s="1"/>
  <c r="N32" i="5" s="1"/>
  <c r="I33" i="5"/>
  <c r="J33" i="5"/>
  <c r="I34" i="5"/>
  <c r="J34" i="5"/>
  <c r="I35" i="5"/>
  <c r="J35" i="5"/>
  <c r="I36" i="5"/>
  <c r="J36" i="5"/>
  <c r="K36" i="5" s="1"/>
  <c r="L36" i="5" s="1"/>
  <c r="M36" i="5" s="1"/>
  <c r="G36" i="5" s="1"/>
  <c r="N36" i="5" s="1"/>
  <c r="I37" i="5"/>
  <c r="J37" i="5"/>
  <c r="I38" i="5"/>
  <c r="J38" i="5"/>
  <c r="I39" i="5"/>
  <c r="J39" i="5"/>
  <c r="I40" i="5"/>
  <c r="J40" i="5"/>
  <c r="K40" i="5" s="1"/>
  <c r="L40" i="5" s="1"/>
  <c r="M40" i="5" s="1"/>
  <c r="G40" i="5" s="1"/>
  <c r="N40" i="5" s="1"/>
  <c r="I41" i="5"/>
  <c r="J41" i="5"/>
  <c r="I42" i="5"/>
  <c r="J42" i="5"/>
  <c r="I43" i="5"/>
  <c r="J43" i="5"/>
  <c r="I44" i="5"/>
  <c r="J44" i="5"/>
  <c r="I45" i="5"/>
  <c r="J45" i="5"/>
  <c r="I46" i="5"/>
  <c r="J46" i="5"/>
  <c r="J22" i="5"/>
  <c r="I22" i="5"/>
  <c r="K22" i="5" s="1"/>
  <c r="L22" i="5" s="1"/>
  <c r="M22" i="5" s="1"/>
  <c r="G22" i="5" s="1"/>
  <c r="N22" i="5" s="1"/>
  <c r="J21" i="5"/>
  <c r="I21" i="5"/>
  <c r="J20" i="5"/>
  <c r="I20" i="5"/>
  <c r="K20" i="5" s="1"/>
  <c r="L20" i="5" s="1"/>
  <c r="M20" i="5" s="1"/>
  <c r="G20" i="5" s="1"/>
  <c r="N20" i="5" s="1"/>
  <c r="J19" i="5"/>
  <c r="I19" i="5"/>
  <c r="J18" i="5"/>
  <c r="I18" i="5"/>
  <c r="J17" i="5"/>
  <c r="I17" i="5"/>
  <c r="J16" i="5"/>
  <c r="I16" i="5"/>
  <c r="K16" i="5" s="1"/>
  <c r="L16" i="5" s="1"/>
  <c r="M16" i="5" s="1"/>
  <c r="G16" i="5" s="1"/>
  <c r="N16" i="5" s="1"/>
  <c r="J15" i="5"/>
  <c r="I15" i="5"/>
  <c r="J14" i="5"/>
  <c r="I14" i="5"/>
  <c r="K14" i="5" s="1"/>
  <c r="L14" i="5" s="1"/>
  <c r="M14" i="5" s="1"/>
  <c r="G14" i="5" s="1"/>
  <c r="N14" i="5" s="1"/>
  <c r="J13" i="5"/>
  <c r="I13" i="5"/>
  <c r="J12" i="5"/>
  <c r="I12" i="5"/>
  <c r="J11" i="5"/>
  <c r="I11" i="5"/>
  <c r="J10" i="5"/>
  <c r="I10" i="5"/>
  <c r="K10" i="5" s="1"/>
  <c r="L10" i="5" s="1"/>
  <c r="M10" i="5" s="1"/>
  <c r="G10" i="5" s="1"/>
  <c r="N10" i="5" s="1"/>
  <c r="J9" i="5"/>
  <c r="I9" i="5"/>
  <c r="J8" i="5"/>
  <c r="I8" i="5"/>
  <c r="K8" i="5" s="1"/>
  <c r="L8" i="5" s="1"/>
  <c r="M8" i="5" s="1"/>
  <c r="G8" i="5" s="1"/>
  <c r="N8" i="5" s="1"/>
  <c r="J7" i="5"/>
  <c r="I7" i="5"/>
  <c r="J6" i="5"/>
  <c r="I6" i="5"/>
  <c r="J5" i="5"/>
  <c r="I5" i="5"/>
  <c r="J4" i="5"/>
  <c r="I4" i="5"/>
  <c r="K4" i="5" s="1"/>
  <c r="L4" i="5" s="1"/>
  <c r="M4" i="5" s="1"/>
  <c r="G4" i="5" s="1"/>
  <c r="N4" i="5" s="1"/>
  <c r="J3" i="5"/>
  <c r="I3" i="5"/>
  <c r="K3" i="5" s="1"/>
  <c r="L3" i="5" s="1"/>
  <c r="M3" i="5" s="1"/>
  <c r="G3" i="5" s="1"/>
  <c r="N3" i="5" s="1"/>
  <c r="J2" i="5"/>
  <c r="I2" i="5"/>
  <c r="K2" i="5" s="1"/>
  <c r="L2" i="5" s="1"/>
  <c r="M2" i="5" s="1"/>
  <c r="G2" i="5" s="1"/>
  <c r="N2" i="5" s="1"/>
  <c r="C4" i="3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" i="3"/>
  <c r="C4" i="4"/>
  <c r="J22" i="4"/>
  <c r="I22" i="4"/>
  <c r="K22" i="4" s="1"/>
  <c r="J21" i="4"/>
  <c r="I21" i="4"/>
  <c r="K21" i="4" s="1"/>
  <c r="M21" i="4" s="1"/>
  <c r="G21" i="4" s="1"/>
  <c r="J20" i="4"/>
  <c r="I20" i="4"/>
  <c r="K20" i="4" s="1"/>
  <c r="J19" i="4"/>
  <c r="I19" i="4"/>
  <c r="K19" i="4" s="1"/>
  <c r="M19" i="4" s="1"/>
  <c r="G19" i="4" s="1"/>
  <c r="J18" i="4"/>
  <c r="I18" i="4"/>
  <c r="K18" i="4" s="1"/>
  <c r="M18" i="4" s="1"/>
  <c r="G18" i="4" s="1"/>
  <c r="J17" i="4"/>
  <c r="I17" i="4"/>
  <c r="K17" i="4" s="1"/>
  <c r="M17" i="4" s="1"/>
  <c r="G17" i="4" s="1"/>
  <c r="J16" i="4"/>
  <c r="I16" i="4"/>
  <c r="K16" i="4" s="1"/>
  <c r="J15" i="4"/>
  <c r="I15" i="4"/>
  <c r="K15" i="4" s="1"/>
  <c r="M15" i="4" s="1"/>
  <c r="G15" i="4" s="1"/>
  <c r="J14" i="4"/>
  <c r="I14" i="4"/>
  <c r="K14" i="4" s="1"/>
  <c r="J13" i="4"/>
  <c r="I13" i="4"/>
  <c r="K13" i="4" s="1"/>
  <c r="J12" i="4"/>
  <c r="I12" i="4"/>
  <c r="K12" i="4" s="1"/>
  <c r="J11" i="4"/>
  <c r="I11" i="4"/>
  <c r="K11" i="4" s="1"/>
  <c r="J10" i="4"/>
  <c r="I10" i="4"/>
  <c r="K10" i="4" s="1"/>
  <c r="M10" i="4" s="1"/>
  <c r="G10" i="4" s="1"/>
  <c r="J9" i="4"/>
  <c r="I9" i="4"/>
  <c r="K9" i="4" s="1"/>
  <c r="M9" i="4" s="1"/>
  <c r="G9" i="4" s="1"/>
  <c r="J8" i="4"/>
  <c r="I8" i="4"/>
  <c r="K8" i="4" s="1"/>
  <c r="J7" i="4"/>
  <c r="I7" i="4"/>
  <c r="K7" i="4" s="1"/>
  <c r="M7" i="4" s="1"/>
  <c r="G7" i="4" s="1"/>
  <c r="J6" i="4"/>
  <c r="I6" i="4"/>
  <c r="K6" i="4" s="1"/>
  <c r="M6" i="4" s="1"/>
  <c r="G6" i="4" s="1"/>
  <c r="J5" i="4"/>
  <c r="I5" i="4"/>
  <c r="K5" i="4" s="1"/>
  <c r="M5" i="4" s="1"/>
  <c r="G5" i="4" s="1"/>
  <c r="J4" i="4"/>
  <c r="I4" i="4"/>
  <c r="K4" i="4" s="1"/>
  <c r="M4" i="4" s="1"/>
  <c r="G4" i="4" s="1"/>
  <c r="J3" i="4"/>
  <c r="I3" i="4"/>
  <c r="K3" i="4" s="1"/>
  <c r="M3" i="4" s="1"/>
  <c r="G3" i="4" s="1"/>
  <c r="J2" i="4"/>
  <c r="I2" i="4"/>
  <c r="K2" i="4" s="1"/>
  <c r="M2" i="4" s="1"/>
  <c r="G2" i="4" s="1"/>
  <c r="J22" i="3"/>
  <c r="I22" i="3"/>
  <c r="K22" i="3" s="1"/>
  <c r="J21" i="3"/>
  <c r="I21" i="3"/>
  <c r="K21" i="3" s="1"/>
  <c r="M21" i="3" s="1"/>
  <c r="G21" i="3" s="1"/>
  <c r="J20" i="3"/>
  <c r="I20" i="3"/>
  <c r="K20" i="3" s="1"/>
  <c r="M20" i="3" s="1"/>
  <c r="G20" i="3" s="1"/>
  <c r="J19" i="3"/>
  <c r="I19" i="3"/>
  <c r="K19" i="3" s="1"/>
  <c r="M19" i="3" s="1"/>
  <c r="G19" i="3" s="1"/>
  <c r="J18" i="3"/>
  <c r="I18" i="3"/>
  <c r="K18" i="3" s="1"/>
  <c r="J17" i="3"/>
  <c r="I17" i="3"/>
  <c r="K17" i="3" s="1"/>
  <c r="M17" i="3" s="1"/>
  <c r="G17" i="3" s="1"/>
  <c r="J16" i="3"/>
  <c r="I16" i="3"/>
  <c r="K16" i="3" s="1"/>
  <c r="J15" i="3"/>
  <c r="I15" i="3"/>
  <c r="K15" i="3" s="1"/>
  <c r="J14" i="3"/>
  <c r="I14" i="3"/>
  <c r="K14" i="3" s="1"/>
  <c r="J13" i="3"/>
  <c r="I13" i="3"/>
  <c r="K13" i="3" s="1"/>
  <c r="J12" i="3"/>
  <c r="I12" i="3"/>
  <c r="K12" i="3" s="1"/>
  <c r="J11" i="3"/>
  <c r="I11" i="3"/>
  <c r="K11" i="3" s="1"/>
  <c r="J10" i="3"/>
  <c r="I10" i="3"/>
  <c r="K10" i="3" s="1"/>
  <c r="J9" i="3"/>
  <c r="I9" i="3"/>
  <c r="K9" i="3" s="1"/>
  <c r="M9" i="3" s="1"/>
  <c r="G9" i="3" s="1"/>
  <c r="J8" i="3"/>
  <c r="I8" i="3"/>
  <c r="K8" i="3" s="1"/>
  <c r="M8" i="3" s="1"/>
  <c r="G8" i="3" s="1"/>
  <c r="J7" i="3"/>
  <c r="I7" i="3"/>
  <c r="K7" i="3" s="1"/>
  <c r="M7" i="3" s="1"/>
  <c r="G7" i="3" s="1"/>
  <c r="J6" i="3"/>
  <c r="I6" i="3"/>
  <c r="K6" i="3" s="1"/>
  <c r="J5" i="3"/>
  <c r="I5" i="3"/>
  <c r="K5" i="3" s="1"/>
  <c r="M5" i="3" s="1"/>
  <c r="G5" i="3" s="1"/>
  <c r="J4" i="3"/>
  <c r="I4" i="3"/>
  <c r="K4" i="3" s="1"/>
  <c r="J3" i="3"/>
  <c r="I3" i="3"/>
  <c r="K3" i="3" s="1"/>
  <c r="J2" i="3"/>
  <c r="I2" i="3"/>
  <c r="K2" i="3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2" i="1"/>
  <c r="K9" i="7" l="1"/>
  <c r="L9" i="7" s="1"/>
  <c r="M9" i="7" s="1"/>
  <c r="G9" i="7" s="1"/>
  <c r="N9" i="7" s="1"/>
  <c r="K10" i="7"/>
  <c r="L10" i="7" s="1"/>
  <c r="M10" i="7" s="1"/>
  <c r="G10" i="7" s="1"/>
  <c r="N10" i="7" s="1"/>
  <c r="K11" i="7"/>
  <c r="L11" i="7" s="1"/>
  <c r="M11" i="7" s="1"/>
  <c r="G11" i="7" s="1"/>
  <c r="N11" i="7" s="1"/>
  <c r="K2" i="7"/>
  <c r="L2" i="7" s="1"/>
  <c r="M2" i="7" s="1"/>
  <c r="G2" i="7" s="1"/>
  <c r="N2" i="7" s="1"/>
  <c r="K7" i="7"/>
  <c r="L7" i="7" s="1"/>
  <c r="M7" i="7" s="1"/>
  <c r="G7" i="7" s="1"/>
  <c r="N7" i="7" s="1"/>
  <c r="K8" i="6"/>
  <c r="L8" i="6" s="1"/>
  <c r="M8" i="6" s="1"/>
  <c r="G8" i="6" s="1"/>
  <c r="N8" i="6" s="1"/>
  <c r="K3" i="6"/>
  <c r="L3" i="6" s="1"/>
  <c r="M3" i="6" s="1"/>
  <c r="G3" i="6" s="1"/>
  <c r="N3" i="6" s="1"/>
  <c r="K9" i="6"/>
  <c r="L9" i="6" s="1"/>
  <c r="M9" i="6" s="1"/>
  <c r="G9" i="6" s="1"/>
  <c r="N9" i="6" s="1"/>
  <c r="K20" i="6"/>
  <c r="L20" i="6" s="1"/>
  <c r="M20" i="6" s="1"/>
  <c r="G20" i="6" s="1"/>
  <c r="N20" i="6" s="1"/>
  <c r="K44" i="6"/>
  <c r="L44" i="6" s="1"/>
  <c r="M44" i="6" s="1"/>
  <c r="G44" i="6" s="1"/>
  <c r="N44" i="6" s="1"/>
  <c r="K22" i="6"/>
  <c r="L22" i="6" s="1"/>
  <c r="M22" i="6" s="1"/>
  <c r="G22" i="6" s="1"/>
  <c r="N22" i="6" s="1"/>
  <c r="K35" i="6"/>
  <c r="L35" i="6" s="1"/>
  <c r="M35" i="6" s="1"/>
  <c r="G35" i="6" s="1"/>
  <c r="N35" i="6" s="1"/>
  <c r="K19" i="6"/>
  <c r="L19" i="6" s="1"/>
  <c r="M19" i="6" s="1"/>
  <c r="G19" i="6" s="1"/>
  <c r="N19" i="6" s="1"/>
  <c r="K42" i="6"/>
  <c r="L42" i="6" s="1"/>
  <c r="M42" i="6" s="1"/>
  <c r="G42" i="6" s="1"/>
  <c r="N42" i="6" s="1"/>
  <c r="K4" i="6"/>
  <c r="L4" i="6" s="1"/>
  <c r="M4" i="6" s="1"/>
  <c r="G4" i="6" s="1"/>
  <c r="N4" i="6" s="1"/>
  <c r="K29" i="6"/>
  <c r="L29" i="6" s="1"/>
  <c r="M29" i="6" s="1"/>
  <c r="G29" i="6" s="1"/>
  <c r="N29" i="6" s="1"/>
  <c r="K5" i="6"/>
  <c r="L5" i="6" s="1"/>
  <c r="M5" i="6" s="1"/>
  <c r="G5" i="6" s="1"/>
  <c r="N5" i="6" s="1"/>
  <c r="K6" i="6"/>
  <c r="L6" i="6" s="1"/>
  <c r="M6" i="6" s="1"/>
  <c r="G6" i="6" s="1"/>
  <c r="N6" i="6" s="1"/>
  <c r="K11" i="6"/>
  <c r="L11" i="6" s="1"/>
  <c r="M11" i="6" s="1"/>
  <c r="G11" i="6" s="1"/>
  <c r="N11" i="6" s="1"/>
  <c r="K26" i="6"/>
  <c r="L26" i="6" s="1"/>
  <c r="M26" i="6" s="1"/>
  <c r="G26" i="6" s="1"/>
  <c r="N26" i="6" s="1"/>
  <c r="K31" i="6"/>
  <c r="L31" i="6" s="1"/>
  <c r="M31" i="6" s="1"/>
  <c r="G31" i="6" s="1"/>
  <c r="N31" i="6" s="1"/>
  <c r="K36" i="6"/>
  <c r="L36" i="6" s="1"/>
  <c r="M36" i="6" s="1"/>
  <c r="G36" i="6" s="1"/>
  <c r="N36" i="6" s="1"/>
  <c r="K40" i="6"/>
  <c r="L40" i="6" s="1"/>
  <c r="M40" i="6" s="1"/>
  <c r="G40" i="6" s="1"/>
  <c r="N40" i="6" s="1"/>
  <c r="K28" i="6"/>
  <c r="L28" i="6" s="1"/>
  <c r="M28" i="6" s="1"/>
  <c r="G28" i="6" s="1"/>
  <c r="N28" i="6" s="1"/>
  <c r="K7" i="6"/>
  <c r="L7" i="6" s="1"/>
  <c r="M7" i="6" s="1"/>
  <c r="G7" i="6" s="1"/>
  <c r="N7" i="6" s="1"/>
  <c r="K12" i="6"/>
  <c r="L12" i="6" s="1"/>
  <c r="M12" i="6" s="1"/>
  <c r="G12" i="6" s="1"/>
  <c r="N12" i="6" s="1"/>
  <c r="K16" i="6"/>
  <c r="L16" i="6" s="1"/>
  <c r="M16" i="6" s="1"/>
  <c r="G16" i="6" s="1"/>
  <c r="N16" i="6" s="1"/>
  <c r="K41" i="6"/>
  <c r="L41" i="6" s="1"/>
  <c r="M41" i="6" s="1"/>
  <c r="G41" i="6" s="1"/>
  <c r="N41" i="6" s="1"/>
  <c r="K17" i="6"/>
  <c r="L17" i="6" s="1"/>
  <c r="M17" i="6" s="1"/>
  <c r="G17" i="6" s="1"/>
  <c r="N17" i="6" s="1"/>
  <c r="K18" i="6"/>
  <c r="L18" i="6" s="1"/>
  <c r="M18" i="6" s="1"/>
  <c r="G18" i="6" s="1"/>
  <c r="N18" i="6" s="1"/>
  <c r="K23" i="6"/>
  <c r="L23" i="6" s="1"/>
  <c r="M23" i="6" s="1"/>
  <c r="G23" i="6" s="1"/>
  <c r="N23" i="6" s="1"/>
  <c r="K38" i="6"/>
  <c r="L38" i="6" s="1"/>
  <c r="M38" i="6" s="1"/>
  <c r="G38" i="6" s="1"/>
  <c r="N38" i="6" s="1"/>
  <c r="K43" i="6"/>
  <c r="L43" i="6" s="1"/>
  <c r="M43" i="6" s="1"/>
  <c r="G43" i="6" s="1"/>
  <c r="N43" i="6" s="1"/>
  <c r="K44" i="5"/>
  <c r="L44" i="5" s="1"/>
  <c r="M44" i="5" s="1"/>
  <c r="G44" i="5" s="1"/>
  <c r="N44" i="5" s="1"/>
  <c r="K34" i="5"/>
  <c r="L34" i="5" s="1"/>
  <c r="M34" i="5" s="1"/>
  <c r="G34" i="5" s="1"/>
  <c r="N34" i="5" s="1"/>
  <c r="K38" i="5"/>
  <c r="L38" i="5" s="1"/>
  <c r="M38" i="5" s="1"/>
  <c r="G38" i="5" s="1"/>
  <c r="N38" i="5" s="1"/>
  <c r="K33" i="5"/>
  <c r="L33" i="5" s="1"/>
  <c r="M33" i="5" s="1"/>
  <c r="G33" i="5" s="1"/>
  <c r="N33" i="5" s="1"/>
  <c r="K37" i="5"/>
  <c r="L37" i="5" s="1"/>
  <c r="M37" i="5" s="1"/>
  <c r="G37" i="5" s="1"/>
  <c r="N37" i="5" s="1"/>
  <c r="K46" i="5"/>
  <c r="L46" i="5" s="1"/>
  <c r="M46" i="5" s="1"/>
  <c r="G46" i="5" s="1"/>
  <c r="N46" i="5" s="1"/>
  <c r="K41" i="5"/>
  <c r="L41" i="5" s="1"/>
  <c r="M41" i="5" s="1"/>
  <c r="G41" i="5" s="1"/>
  <c r="N41" i="5" s="1"/>
  <c r="K42" i="5"/>
  <c r="L42" i="5" s="1"/>
  <c r="M42" i="5" s="1"/>
  <c r="G42" i="5" s="1"/>
  <c r="N42" i="5" s="1"/>
  <c r="K45" i="5"/>
  <c r="L45" i="5" s="1"/>
  <c r="M45" i="5" s="1"/>
  <c r="G45" i="5" s="1"/>
  <c r="N45" i="5" s="1"/>
  <c r="K7" i="5"/>
  <c r="L7" i="5" s="1"/>
  <c r="M7" i="5" s="1"/>
  <c r="G7" i="5" s="1"/>
  <c r="N7" i="5" s="1"/>
  <c r="K13" i="5"/>
  <c r="L13" i="5" s="1"/>
  <c r="M13" i="5" s="1"/>
  <c r="G13" i="5" s="1"/>
  <c r="N13" i="5" s="1"/>
  <c r="K19" i="5"/>
  <c r="L19" i="5" s="1"/>
  <c r="M19" i="5" s="1"/>
  <c r="G19" i="5" s="1"/>
  <c r="N19" i="5" s="1"/>
  <c r="K29" i="5"/>
  <c r="L29" i="5" s="1"/>
  <c r="M29" i="5" s="1"/>
  <c r="G29" i="5" s="1"/>
  <c r="N29" i="5" s="1"/>
  <c r="K23" i="5"/>
  <c r="L23" i="5" s="1"/>
  <c r="M23" i="5" s="1"/>
  <c r="G23" i="5" s="1"/>
  <c r="N23" i="5" s="1"/>
  <c r="K27" i="5"/>
  <c r="L27" i="5" s="1"/>
  <c r="M27" i="5" s="1"/>
  <c r="G27" i="5" s="1"/>
  <c r="N27" i="5" s="1"/>
  <c r="K28" i="5"/>
  <c r="L28" i="5" s="1"/>
  <c r="M28" i="5" s="1"/>
  <c r="G28" i="5" s="1"/>
  <c r="N28" i="5" s="1"/>
  <c r="K43" i="5"/>
  <c r="L43" i="5" s="1"/>
  <c r="M43" i="5" s="1"/>
  <c r="G43" i="5" s="1"/>
  <c r="N43" i="5" s="1"/>
  <c r="K39" i="5"/>
  <c r="L39" i="5" s="1"/>
  <c r="M39" i="5" s="1"/>
  <c r="G39" i="5" s="1"/>
  <c r="N39" i="5" s="1"/>
  <c r="K35" i="5"/>
  <c r="L35" i="5" s="1"/>
  <c r="M35" i="5" s="1"/>
  <c r="G35" i="5" s="1"/>
  <c r="N35" i="5" s="1"/>
  <c r="K25" i="5"/>
  <c r="L25" i="5" s="1"/>
  <c r="M25" i="5" s="1"/>
  <c r="G25" i="5" s="1"/>
  <c r="N25" i="5" s="1"/>
  <c r="K15" i="5"/>
  <c r="L15" i="5" s="1"/>
  <c r="M15" i="5" s="1"/>
  <c r="G15" i="5" s="1"/>
  <c r="N15" i="5" s="1"/>
  <c r="K31" i="5"/>
  <c r="L31" i="5" s="1"/>
  <c r="M31" i="5" s="1"/>
  <c r="G31" i="5" s="1"/>
  <c r="N31" i="5" s="1"/>
  <c r="K24" i="5"/>
  <c r="L24" i="5" s="1"/>
  <c r="M24" i="5" s="1"/>
  <c r="G24" i="5" s="1"/>
  <c r="N24" i="5" s="1"/>
  <c r="K17" i="5"/>
  <c r="L17" i="5" s="1"/>
  <c r="M17" i="5" s="1"/>
  <c r="G17" i="5" s="1"/>
  <c r="N17" i="5" s="1"/>
  <c r="K21" i="5"/>
  <c r="L21" i="5" s="1"/>
  <c r="M21" i="5" s="1"/>
  <c r="G21" i="5" s="1"/>
  <c r="N21" i="5" s="1"/>
  <c r="K5" i="5"/>
  <c r="L5" i="5" s="1"/>
  <c r="M5" i="5" s="1"/>
  <c r="G5" i="5" s="1"/>
  <c r="N5" i="5" s="1"/>
  <c r="K11" i="5"/>
  <c r="L11" i="5" s="1"/>
  <c r="M11" i="5" s="1"/>
  <c r="G11" i="5" s="1"/>
  <c r="N11" i="5" s="1"/>
  <c r="K6" i="5"/>
  <c r="L6" i="5" s="1"/>
  <c r="M6" i="5" s="1"/>
  <c r="G6" i="5" s="1"/>
  <c r="N6" i="5" s="1"/>
  <c r="K12" i="5"/>
  <c r="L12" i="5" s="1"/>
  <c r="M12" i="5" s="1"/>
  <c r="G12" i="5" s="1"/>
  <c r="N12" i="5" s="1"/>
  <c r="K18" i="5"/>
  <c r="L18" i="5" s="1"/>
  <c r="M18" i="5" s="1"/>
  <c r="G18" i="5" s="1"/>
  <c r="N18" i="5" s="1"/>
  <c r="K9" i="5"/>
  <c r="L9" i="5" s="1"/>
  <c r="M9" i="5" s="1"/>
  <c r="G9" i="5" s="1"/>
  <c r="N9" i="5" s="1"/>
  <c r="M4" i="3"/>
  <c r="G4" i="3" s="1"/>
  <c r="M16" i="3"/>
  <c r="G16" i="3" s="1"/>
  <c r="M15" i="3"/>
  <c r="G15" i="3" s="1"/>
  <c r="M3" i="3"/>
  <c r="G3" i="3" s="1"/>
  <c r="M12" i="4"/>
  <c r="G12" i="4" s="1"/>
  <c r="M11" i="4"/>
  <c r="G11" i="4" s="1"/>
  <c r="M13" i="4"/>
  <c r="G13" i="4" s="1"/>
  <c r="M8" i="4"/>
  <c r="G8" i="4" s="1"/>
  <c r="M14" i="4"/>
  <c r="G14" i="4" s="1"/>
  <c r="M20" i="4"/>
  <c r="G20" i="4" s="1"/>
  <c r="M14" i="3"/>
  <c r="G14" i="3" s="1"/>
  <c r="M10" i="3"/>
  <c r="G10" i="3" s="1"/>
  <c r="M11" i="3"/>
  <c r="G11" i="3" s="1"/>
  <c r="M6" i="3"/>
  <c r="G6" i="3" s="1"/>
  <c r="M12" i="3"/>
  <c r="G12" i="3" s="1"/>
  <c r="M18" i="3"/>
  <c r="G18" i="3" s="1"/>
  <c r="M13" i="3"/>
  <c r="G13" i="3" s="1"/>
  <c r="M2" i="3"/>
  <c r="G2" i="3" s="1"/>
  <c r="M16" i="4"/>
  <c r="G16" i="4" s="1"/>
  <c r="M22" i="4"/>
  <c r="G22" i="4" s="1"/>
  <c r="M22" i="3"/>
  <c r="G22" i="3" s="1"/>
</calcChain>
</file>

<file path=xl/sharedStrings.xml><?xml version="1.0" encoding="utf-8"?>
<sst xmlns="http://schemas.openxmlformats.org/spreadsheetml/2006/main" count="357" uniqueCount="136">
  <si>
    <t>DS depth (ft)</t>
  </si>
  <si>
    <t>DS flow (ft3/s)</t>
  </si>
  <si>
    <t>DS Froude number</t>
  </si>
  <si>
    <t>DS total head (ft AD)</t>
  </si>
  <si>
    <t>DS velocity (ft/s)</t>
  </si>
  <si>
    <t>Hydraulic gradient</t>
  </si>
  <si>
    <t>Surcharge state</t>
  </si>
  <si>
    <t>US depth (ft)</t>
  </si>
  <si>
    <t>US flow (ft3/s)</t>
  </si>
  <si>
    <t>US Froude number</t>
  </si>
  <si>
    <t>US total head (ft AD)</t>
  </si>
  <si>
    <t>US velocity (ft/s)</t>
  </si>
  <si>
    <t>Infiltration loss (ft3/s)</t>
  </si>
  <si>
    <t>Lateral inflow (ft3/s)</t>
  </si>
  <si>
    <t>Volume (ft3)</t>
  </si>
  <si>
    <t>00 00:00:00</t>
  </si>
  <si>
    <t>00 00:01:00</t>
  </si>
  <si>
    <t>00 00:02:00</t>
  </si>
  <si>
    <t>00 00:03:00</t>
  </si>
  <si>
    <t>00 00:04:00</t>
  </si>
  <si>
    <t>00 00:05:00</t>
  </si>
  <si>
    <t>00 00:06:00</t>
  </si>
  <si>
    <t>00 00:07:00</t>
  </si>
  <si>
    <t>00 00:08:00</t>
  </si>
  <si>
    <t>00 00:09:00</t>
  </si>
  <si>
    <t>00 00:10:00</t>
  </si>
  <si>
    <t>00 00:11:00</t>
  </si>
  <si>
    <t>00 00:12:00</t>
  </si>
  <si>
    <t>00 00:13:00</t>
  </si>
  <si>
    <t>00 00:14:00</t>
  </si>
  <si>
    <t>00 00:15:00</t>
  </si>
  <si>
    <t>00 00:16:00</t>
  </si>
  <si>
    <t>00 00:17:00</t>
  </si>
  <si>
    <t>00 00:18:00</t>
  </si>
  <si>
    <t>00 00:19:00</t>
  </si>
  <si>
    <t>00 00:20:00</t>
  </si>
  <si>
    <t>00 00:21:00</t>
  </si>
  <si>
    <t>00 00:22:00</t>
  </si>
  <si>
    <t>00 00:23:00</t>
  </si>
  <si>
    <t>00 00:24:00</t>
  </si>
  <si>
    <t>00 00:25:00</t>
  </si>
  <si>
    <t>00 00:26:00</t>
  </si>
  <si>
    <t>00 00:27:00</t>
  </si>
  <si>
    <t>00 00:28:00</t>
  </si>
  <si>
    <t>00 00:29:00</t>
  </si>
  <si>
    <t>00 00:30:00</t>
  </si>
  <si>
    <t>00 00:31:00</t>
  </si>
  <si>
    <t>00 00:32:00</t>
  </si>
  <si>
    <t>00 00:33:00</t>
  </si>
  <si>
    <t>00 00:34:00</t>
  </si>
  <si>
    <t>00 00:35:00</t>
  </si>
  <si>
    <t>00 00:36:00</t>
  </si>
  <si>
    <t>00 00:37:00</t>
  </si>
  <si>
    <t>00 00:38:00</t>
  </si>
  <si>
    <t>00 00:39:00</t>
  </si>
  <si>
    <t>00 00:40:00</t>
  </si>
  <si>
    <t>00 00:41:00</t>
  </si>
  <si>
    <t>00 00:42:00</t>
  </si>
  <si>
    <t>00 00:43:00</t>
  </si>
  <si>
    <t>00 00:44:00</t>
  </si>
  <si>
    <t>00 00:45:00</t>
  </si>
  <si>
    <t>00 00:46:00</t>
  </si>
  <si>
    <t>00 00:47:00</t>
  </si>
  <si>
    <t>00 00:48:00</t>
  </si>
  <si>
    <t>00 00:49:00</t>
  </si>
  <si>
    <t>00 00:50:00</t>
  </si>
  <si>
    <t>00 00:51:00</t>
  </si>
  <si>
    <t>00 00:52:00</t>
  </si>
  <si>
    <t>00 00:53:00</t>
  </si>
  <si>
    <t>00 00:54:00</t>
  </si>
  <si>
    <t>00 00:55:00</t>
  </si>
  <si>
    <t>00 00:56:00</t>
  </si>
  <si>
    <t>00 00:57:00</t>
  </si>
  <si>
    <t>00 00:58:00</t>
  </si>
  <si>
    <t>00 00:59:00</t>
  </si>
  <si>
    <t>00 01:00:00</t>
  </si>
  <si>
    <t>dc</t>
  </si>
  <si>
    <t>dn</t>
  </si>
  <si>
    <t>ft</t>
  </si>
  <si>
    <t>B(width)</t>
  </si>
  <si>
    <t>n</t>
  </si>
  <si>
    <t>slope</t>
  </si>
  <si>
    <t>Q</t>
  </si>
  <si>
    <t>A</t>
  </si>
  <si>
    <t>P</t>
  </si>
  <si>
    <t>R</t>
  </si>
  <si>
    <t>V</t>
  </si>
  <si>
    <t>yc</t>
  </si>
  <si>
    <t>yn</t>
  </si>
  <si>
    <t>Capacity</t>
  </si>
  <si>
    <t>Entry loss (ft)</t>
  </si>
  <si>
    <t>Exit loss (ft)</t>
  </si>
  <si>
    <t>Flow class</t>
  </si>
  <si>
    <t>Flow volume (ft3)</t>
  </si>
  <si>
    <t>HGL (ft)</t>
  </si>
  <si>
    <t>Surcharged</t>
  </si>
  <si>
    <t>Velocity (ft/s)</t>
  </si>
  <si>
    <t>Depth (ft)</t>
  </si>
  <si>
    <t>Flow (ft3/s)</t>
  </si>
  <si>
    <t>Water depth (ft)</t>
  </si>
  <si>
    <t>Surface flooding (ft3/s)</t>
  </si>
  <si>
    <t>Hydraulic head (ft AD)</t>
  </si>
  <si>
    <t>Inlet elevation (ft AD)</t>
  </si>
  <si>
    <t>Pressure (psi)</t>
  </si>
  <si>
    <t>almost yn=yc</t>
  </si>
  <si>
    <t>yn&gt;yc</t>
  </si>
  <si>
    <t>yc&gt;yn</t>
  </si>
  <si>
    <t>yc/yn</t>
  </si>
  <si>
    <t>free_outfall</t>
  </si>
  <si>
    <t>normal_outfall</t>
  </si>
  <si>
    <t>datetime</t>
  </si>
  <si>
    <t>free_flow</t>
  </si>
  <si>
    <t>normall_flow</t>
  </si>
  <si>
    <t>swmm5</t>
  </si>
  <si>
    <t>icm</t>
  </si>
  <si>
    <t>icm_flow</t>
  </si>
  <si>
    <t>icm_depth</t>
  </si>
  <si>
    <t>free flow</t>
  </si>
  <si>
    <t>normal flow</t>
  </si>
  <si>
    <t>normal</t>
  </si>
  <si>
    <t>free</t>
  </si>
  <si>
    <t>icm depth</t>
  </si>
  <si>
    <t>icm flow</t>
  </si>
  <si>
    <t>Table - Node free_outfall</t>
  </si>
  <si>
    <t xml:space="preserve">          </t>
  </si>
  <si>
    <t xml:space="preserve">Depth           </t>
  </si>
  <si>
    <t xml:space="preserve">Head            </t>
  </si>
  <si>
    <t xml:space="preserve">Volume          </t>
  </si>
  <si>
    <t xml:space="preserve">Lateral Inflow  </t>
  </si>
  <si>
    <t xml:space="preserve">Total Inflow    </t>
  </si>
  <si>
    <t xml:space="preserve">Flooding        </t>
  </si>
  <si>
    <t xml:space="preserve">Days      </t>
  </si>
  <si>
    <t xml:space="preserve">Hours     </t>
  </si>
  <si>
    <t xml:space="preserve">(ft)            </t>
  </si>
  <si>
    <t xml:space="preserve">(ft3)           </t>
  </si>
  <si>
    <t xml:space="preserve">(CFS)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</si>
</sst>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Rectangle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'yc greater'!$G$1</c:f>
              <c:strCache>
                <c:ptCount val="1"/>
                <c:pt idx="0">
                  <c:v>yc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'yc greater'!$G$2:$G$37</c:f>
              <c:numCache>
                <c:formatCode>General</c:formatCode>
                <c:ptCount val="36"/>
                <c:pt idx="0">
                  <c:v>0</c:v>
                </c:pt>
                <c:pt idx="1">
                  <c:v>0.11211258417237678</c:v>
                </c:pt>
                <c:pt idx="2">
                  <c:v>0.23298996712232506</c:v>
                </c:pt>
                <c:pt idx="3">
                  <c:v>0.35281281357172112</c:v>
                </c:pt>
                <c:pt idx="4">
                  <c:v>0.46995996666918693</c:v>
                </c:pt>
                <c:pt idx="5">
                  <c:v>0.58401186218121393</c:v>
                </c:pt>
                <c:pt idx="6">
                  <c:v>0.69493409584948307</c:v>
                </c:pt>
                <c:pt idx="7">
                  <c:v>0.80283665251735292</c:v>
                </c:pt>
                <c:pt idx="8">
                  <c:v>0.90788320935852651</c:v>
                </c:pt>
                <c:pt idx="9">
                  <c:v>1.0102528345770876</c:v>
                </c:pt>
                <c:pt idx="10">
                  <c:v>1.1101230340652193</c:v>
                </c:pt>
                <c:pt idx="11">
                  <c:v>1.2076623309229775</c:v>
                </c:pt>
                <c:pt idx="12">
                  <c:v>1.3030273374548904</c:v>
                </c:pt>
                <c:pt idx="13">
                  <c:v>1.3963619975025028</c:v>
                </c:pt>
                <c:pt idx="14">
                  <c:v>1.4877978718190343</c:v>
                </c:pt>
                <c:pt idx="15">
                  <c:v>1.5774549004566565</c:v>
                </c:pt>
                <c:pt idx="16">
                  <c:v>1.6654423530204125</c:v>
                </c:pt>
                <c:pt idx="17">
                  <c:v>1.7518598191980008</c:v>
                </c:pt>
                <c:pt idx="18">
                  <c:v>1.836798166136963</c:v>
                </c:pt>
                <c:pt idx="19">
                  <c:v>1.9203404286351287</c:v>
                </c:pt>
                <c:pt idx="20">
                  <c:v>2.0025626190786547</c:v>
                </c:pt>
              </c:numCache>
            </c:numRef>
          </c:xVal>
          <c:yVal>
            <c:numRef>
              <c:f>'yc greater'!$M$2:$M$37</c:f>
              <c:numCache>
                <c:formatCode>General</c:formatCode>
                <c:ptCount val="36"/>
                <c:pt idx="0">
                  <c:v>0</c:v>
                </c:pt>
                <c:pt idx="1">
                  <c:v>0.4260293074300906</c:v>
                </c:pt>
                <c:pt idx="2">
                  <c:v>1.2763323048024899</c:v>
                </c:pt>
                <c:pt idx="3">
                  <c:v>2.3783428247632594</c:v>
                </c:pt>
                <c:pt idx="4">
                  <c:v>3.6563623474256639</c:v>
                </c:pt>
                <c:pt idx="5">
                  <c:v>5.0651281082611721</c:v>
                </c:pt>
                <c:pt idx="6">
                  <c:v>6.5746609539224865</c:v>
                </c:pt>
                <c:pt idx="7">
                  <c:v>8.163919593250748</c:v>
                </c:pt>
                <c:pt idx="8">
                  <c:v>9.8175451635778934</c:v>
                </c:pt>
                <c:pt idx="9">
                  <c:v>11.523994650535053</c:v>
                </c:pt>
                <c:pt idx="10">
                  <c:v>13.274390900291056</c:v>
                </c:pt>
                <c:pt idx="11">
                  <c:v>15.061776944575257</c:v>
                </c:pt>
                <c:pt idx="12">
                  <c:v>16.880613348373469</c:v>
                </c:pt>
                <c:pt idx="13">
                  <c:v>18.726428759220283</c:v>
                </c:pt>
                <c:pt idx="14">
                  <c:v>20.595570725758009</c:v>
                </c:pt>
                <c:pt idx="15">
                  <c:v>22.485024177523837</c:v>
                </c:pt>
                <c:pt idx="16">
                  <c:v>24.392276743527251</c:v>
                </c:pt>
                <c:pt idx="17">
                  <c:v>26.315217209881876</c:v>
                </c:pt>
                <c:pt idx="18">
                  <c:v>28.252057871478762</c:v>
                </c:pt>
                <c:pt idx="19">
                  <c:v>30.201274400738228</c:v>
                </c:pt>
                <c:pt idx="20">
                  <c:v>32.161558749629926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5-4B59-B332-17318CABFBE5}"/>
            </c:ext>
          </c:extLst>
        </c:ser>
        <c:ser>
          <c:idx val="2"/>
          <c:order val="1"/>
          <c:tx>
            <c:strRef>
              <c:f>'yc greater'!$H$1</c:f>
              <c:strCache>
                <c:ptCount val="1"/>
                <c:pt idx="0">
                  <c:v>yn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'yc greater'!$H$2:$H$37</c:f>
              <c:numCache>
                <c:formatCode>General</c:formatCode>
                <c:ptCount val="3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'yc greater'!$M$2:$M$37</c:f>
              <c:numCache>
                <c:formatCode>General</c:formatCode>
                <c:ptCount val="36"/>
                <c:pt idx="0">
                  <c:v>0</c:v>
                </c:pt>
                <c:pt idx="1">
                  <c:v>0.4260293074300906</c:v>
                </c:pt>
                <c:pt idx="2">
                  <c:v>1.2763323048024899</c:v>
                </c:pt>
                <c:pt idx="3">
                  <c:v>2.3783428247632594</c:v>
                </c:pt>
                <c:pt idx="4">
                  <c:v>3.6563623474256639</c:v>
                </c:pt>
                <c:pt idx="5">
                  <c:v>5.0651281082611721</c:v>
                </c:pt>
                <c:pt idx="6">
                  <c:v>6.5746609539224865</c:v>
                </c:pt>
                <c:pt idx="7">
                  <c:v>8.163919593250748</c:v>
                </c:pt>
                <c:pt idx="8">
                  <c:v>9.8175451635778934</c:v>
                </c:pt>
                <c:pt idx="9">
                  <c:v>11.523994650535053</c:v>
                </c:pt>
                <c:pt idx="10">
                  <c:v>13.274390900291056</c:v>
                </c:pt>
                <c:pt idx="11">
                  <c:v>15.061776944575257</c:v>
                </c:pt>
                <c:pt idx="12">
                  <c:v>16.880613348373469</c:v>
                </c:pt>
                <c:pt idx="13">
                  <c:v>18.726428759220283</c:v>
                </c:pt>
                <c:pt idx="14">
                  <c:v>20.595570725758009</c:v>
                </c:pt>
                <c:pt idx="15">
                  <c:v>22.485024177523837</c:v>
                </c:pt>
                <c:pt idx="16">
                  <c:v>24.392276743527251</c:v>
                </c:pt>
                <c:pt idx="17">
                  <c:v>26.315217209881876</c:v>
                </c:pt>
                <c:pt idx="18">
                  <c:v>28.252057871478762</c:v>
                </c:pt>
                <c:pt idx="19">
                  <c:v>30.201274400738228</c:v>
                </c:pt>
                <c:pt idx="20">
                  <c:v>32.161558749629926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C5-4B59-B332-17318CABFBE5}"/>
            </c:ext>
          </c:extLst>
        </c:ser>
        <c:ser>
          <c:idx val="1"/>
          <c:order val="2"/>
          <c:tx>
            <c:v>ds sim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'yc greater'!$Y$2:$Y$14</c:f>
              <c:numCache>
                <c:formatCode>General</c:formatCode>
                <c:ptCount val="13"/>
                <c:pt idx="0">
                  <c:v>0.1</c:v>
                </c:pt>
                <c:pt idx="1">
                  <c:v>0.45300000000000001</c:v>
                </c:pt>
                <c:pt idx="2">
                  <c:v>0.72599999999999998</c:v>
                </c:pt>
                <c:pt idx="3">
                  <c:v>0.97199999999999998</c:v>
                </c:pt>
                <c:pt idx="4">
                  <c:v>1.2050000000000001</c:v>
                </c:pt>
                <c:pt idx="5">
                  <c:v>1.429</c:v>
                </c:pt>
                <c:pt idx="6">
                  <c:v>1.696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</c:numCache>
            </c:numRef>
          </c:xVal>
          <c:yVal>
            <c:numRef>
              <c:f>'yc greater'!$Z$2:$Z$14</c:f>
              <c:numCache>
                <c:formatCode>General</c:formatCode>
                <c:ptCount val="13"/>
                <c:pt idx="0">
                  <c:v>0</c:v>
                </c:pt>
                <c:pt idx="1">
                  <c:v>3.9571999999999998</c:v>
                </c:pt>
                <c:pt idx="2">
                  <c:v>8.1536000000000008</c:v>
                </c:pt>
                <c:pt idx="3">
                  <c:v>12.332800000000001</c:v>
                </c:pt>
                <c:pt idx="4">
                  <c:v>16.506399999999999</c:v>
                </c:pt>
                <c:pt idx="5">
                  <c:v>20.677499999999998</c:v>
                </c:pt>
                <c:pt idx="6">
                  <c:v>24.645499999999998</c:v>
                </c:pt>
                <c:pt idx="7">
                  <c:v>29.105499999999999</c:v>
                </c:pt>
                <c:pt idx="8">
                  <c:v>33.287700000000001</c:v>
                </c:pt>
                <c:pt idx="9">
                  <c:v>37.470100000000002</c:v>
                </c:pt>
                <c:pt idx="10">
                  <c:v>41.6449</c:v>
                </c:pt>
                <c:pt idx="11">
                  <c:v>45.8157</c:v>
                </c:pt>
                <c:pt idx="12">
                  <c:v>49.982999999999997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C5-4B59-B332-17318CABFBE5}"/>
            </c:ext>
          </c:extLst>
        </c:ser>
        <c:ser>
          <c:idx val="3"/>
          <c:order val="3"/>
          <c:tx>
            <c:v>us_sim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'yc greater'!$AF$2:$AF$14</c:f>
              <c:numCache>
                <c:formatCode>General</c:formatCode>
                <c:ptCount val="13"/>
                <c:pt idx="0">
                  <c:v>0.1</c:v>
                </c:pt>
                <c:pt idx="1">
                  <c:v>0.46100000000000002</c:v>
                </c:pt>
                <c:pt idx="2">
                  <c:v>0.73099999999999998</c:v>
                </c:pt>
                <c:pt idx="3">
                  <c:v>0.97599999999999998</c:v>
                </c:pt>
                <c:pt idx="4">
                  <c:v>1.208</c:v>
                </c:pt>
                <c:pt idx="5">
                  <c:v>1.4319999999999999</c:v>
                </c:pt>
                <c:pt idx="6">
                  <c:v>1.72</c:v>
                </c:pt>
                <c:pt idx="7">
                  <c:v>1.9510000000000001</c:v>
                </c:pt>
                <c:pt idx="8">
                  <c:v>2.1230000000000002</c:v>
                </c:pt>
                <c:pt idx="9">
                  <c:v>2.33</c:v>
                </c:pt>
                <c:pt idx="10">
                  <c:v>2.5619999999999998</c:v>
                </c:pt>
                <c:pt idx="11">
                  <c:v>2.8250000000000002</c:v>
                </c:pt>
                <c:pt idx="12">
                  <c:v>3.1120000000000001</c:v>
                </c:pt>
              </c:numCache>
            </c:numRef>
          </c:xVal>
          <c:yVal>
            <c:numRef>
              <c:f>'yc greater'!$AG$2:$AG$14</c:f>
              <c:numCache>
                <c:formatCode>General</c:formatCode>
                <c:ptCount val="13"/>
                <c:pt idx="0">
                  <c:v>0</c:v>
                </c:pt>
                <c:pt idx="1">
                  <c:v>4.1558999999999999</c:v>
                </c:pt>
                <c:pt idx="2">
                  <c:v>8.3240999999999996</c:v>
                </c:pt>
                <c:pt idx="3">
                  <c:v>12.491400000000001</c:v>
                </c:pt>
                <c:pt idx="4">
                  <c:v>16.6585</c:v>
                </c:pt>
                <c:pt idx="5">
                  <c:v>20.825399999999998</c:v>
                </c:pt>
                <c:pt idx="6">
                  <c:v>24.982399999999998</c:v>
                </c:pt>
                <c:pt idx="7">
                  <c:v>29.1615</c:v>
                </c:pt>
                <c:pt idx="8">
                  <c:v>33.326599999999999</c:v>
                </c:pt>
                <c:pt idx="9">
                  <c:v>37.492199999999997</c:v>
                </c:pt>
                <c:pt idx="10">
                  <c:v>41.657899999999998</c:v>
                </c:pt>
                <c:pt idx="11">
                  <c:v>45.823599999999999</c:v>
                </c:pt>
                <c:pt idx="12">
                  <c:v>49.9893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C5-4B59-B332-17318CABFBE5}"/>
            </c:ext>
          </c:extLst>
        </c:ser>
        <c:ser>
          <c:idx val="4"/>
          <c:order val="4"/>
          <c:tx>
            <c:v>swmm5 free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'yc greater'!$AB$27:$AB$38</c:f>
              <c:numCache>
                <c:formatCode>General</c:formatCode>
                <c:ptCount val="12"/>
                <c:pt idx="0">
                  <c:v>0.42664000000000002</c:v>
                </c:pt>
                <c:pt idx="1">
                  <c:v>0.70255999999999996</c:v>
                </c:pt>
                <c:pt idx="2">
                  <c:v>0.95016</c:v>
                </c:pt>
                <c:pt idx="3">
                  <c:v>1.1837299999999999</c:v>
                </c:pt>
                <c:pt idx="4">
                  <c:v>1.40903</c:v>
                </c:pt>
                <c:pt idx="5">
                  <c:v>1.6288800000000001</c:v>
                </c:pt>
                <c:pt idx="6">
                  <c:v>1.87113</c:v>
                </c:pt>
                <c:pt idx="7">
                  <c:v>1.9401200000000001</c:v>
                </c:pt>
                <c:pt idx="8">
                  <c:v>1.9401200000000001</c:v>
                </c:pt>
                <c:pt idx="9">
                  <c:v>1.9401200000000001</c:v>
                </c:pt>
                <c:pt idx="10">
                  <c:v>1.9401200000000001</c:v>
                </c:pt>
                <c:pt idx="11">
                  <c:v>1.9401200000000001</c:v>
                </c:pt>
              </c:numCache>
            </c:numRef>
          </c:xVal>
          <c:yVal>
            <c:numRef>
              <c:f>'yc greater'!$Y$27:$Y$38</c:f>
              <c:numCache>
                <c:formatCode>General</c:formatCode>
                <c:ptCount val="12"/>
                <c:pt idx="0">
                  <c:v>4.01</c:v>
                </c:pt>
                <c:pt idx="1">
                  <c:v>8.1844999999999999</c:v>
                </c:pt>
                <c:pt idx="2">
                  <c:v>12.3652</c:v>
                </c:pt>
                <c:pt idx="3">
                  <c:v>16.540299999999998</c:v>
                </c:pt>
                <c:pt idx="4">
                  <c:v>20.712</c:v>
                </c:pt>
                <c:pt idx="5">
                  <c:v>24.882100000000001</c:v>
                </c:pt>
                <c:pt idx="6">
                  <c:v>29.050999999999998</c:v>
                </c:pt>
                <c:pt idx="7">
                  <c:v>33.267499999999998</c:v>
                </c:pt>
                <c:pt idx="8">
                  <c:v>37.4465</c:v>
                </c:pt>
                <c:pt idx="9">
                  <c:v>41.625799999999998</c:v>
                </c:pt>
                <c:pt idx="10">
                  <c:v>45.780299999999997</c:v>
                </c:pt>
                <c:pt idx="11">
                  <c:v>49.982100000000003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C5-4B59-B332-17318CABFBE5}"/>
            </c:ext>
          </c:extLst>
        </c:ser>
        <c:ser>
          <c:idx val="5"/>
          <c:order val="5"/>
          <c:tx>
            <c:v>swmm5 normal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'yc greater'!$AB$27:$AB$38</c:f>
              <c:numCache>
                <c:formatCode>General</c:formatCode>
                <c:ptCount val="12"/>
                <c:pt idx="0">
                  <c:v>0.42664000000000002</c:v>
                </c:pt>
                <c:pt idx="1">
                  <c:v>0.70255999999999996</c:v>
                </c:pt>
                <c:pt idx="2">
                  <c:v>0.95016</c:v>
                </c:pt>
                <c:pt idx="3">
                  <c:v>1.1837299999999999</c:v>
                </c:pt>
                <c:pt idx="4">
                  <c:v>1.40903</c:v>
                </c:pt>
                <c:pt idx="5">
                  <c:v>1.6288800000000001</c:v>
                </c:pt>
                <c:pt idx="6">
                  <c:v>1.87113</c:v>
                </c:pt>
                <c:pt idx="7">
                  <c:v>1.9401200000000001</c:v>
                </c:pt>
                <c:pt idx="8">
                  <c:v>1.9401200000000001</c:v>
                </c:pt>
                <c:pt idx="9">
                  <c:v>1.9401200000000001</c:v>
                </c:pt>
                <c:pt idx="10">
                  <c:v>1.9401200000000001</c:v>
                </c:pt>
                <c:pt idx="11">
                  <c:v>1.9401200000000001</c:v>
                </c:pt>
              </c:numCache>
            </c:numRef>
          </c:xVal>
          <c:yVal>
            <c:numRef>
              <c:f>'yc greater'!$Y$27:$Y$38</c:f>
              <c:numCache>
                <c:formatCode>General</c:formatCode>
                <c:ptCount val="12"/>
                <c:pt idx="0">
                  <c:v>4.01</c:v>
                </c:pt>
                <c:pt idx="1">
                  <c:v>8.1844999999999999</c:v>
                </c:pt>
                <c:pt idx="2">
                  <c:v>12.3652</c:v>
                </c:pt>
                <c:pt idx="3">
                  <c:v>16.540299999999998</c:v>
                </c:pt>
                <c:pt idx="4">
                  <c:v>20.712</c:v>
                </c:pt>
                <c:pt idx="5">
                  <c:v>24.882100000000001</c:v>
                </c:pt>
                <c:pt idx="6">
                  <c:v>29.050999999999998</c:v>
                </c:pt>
                <c:pt idx="7">
                  <c:v>33.267499999999998</c:v>
                </c:pt>
                <c:pt idx="8">
                  <c:v>37.4465</c:v>
                </c:pt>
                <c:pt idx="9">
                  <c:v>41.625799999999998</c:v>
                </c:pt>
                <c:pt idx="10">
                  <c:v>45.780299999999997</c:v>
                </c:pt>
                <c:pt idx="11">
                  <c:v>49.982100000000003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C5-4B59-B332-17318CAB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80960"/>
        <c:axId val="700178336"/>
      </c:scatterChart>
      <c:valAx>
        <c:axId val="70018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78336"/>
        <c:crosses val="autoZero"/>
        <c:crossBetween val="midCat"/>
      </c:valAx>
      <c:valAx>
        <c:axId val="700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Rectangle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'yn greater'!$G$1</c:f>
              <c:strCache>
                <c:ptCount val="1"/>
                <c:pt idx="0">
                  <c:v>yc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'yn greater'!$M$2:$M$37</c:f>
              <c:numCache>
                <c:formatCode>General</c:formatCode>
                <c:ptCount val="36"/>
                <c:pt idx="0">
                  <c:v>0</c:v>
                </c:pt>
                <c:pt idx="1">
                  <c:v>0.8520586148601812</c:v>
                </c:pt>
                <c:pt idx="2">
                  <c:v>2.5526646096049799</c:v>
                </c:pt>
                <c:pt idx="3">
                  <c:v>4.7566856495265188</c:v>
                </c:pt>
                <c:pt idx="4">
                  <c:v>7.3127246948513278</c:v>
                </c:pt>
                <c:pt idx="5">
                  <c:v>10.130256216522344</c:v>
                </c:pt>
                <c:pt idx="6">
                  <c:v>13.149321907844973</c:v>
                </c:pt>
                <c:pt idx="7">
                  <c:v>16.327839186501496</c:v>
                </c:pt>
                <c:pt idx="8">
                  <c:v>19.635090327155787</c:v>
                </c:pt>
                <c:pt idx="9">
                  <c:v>23.047989301070107</c:v>
                </c:pt>
                <c:pt idx="10">
                  <c:v>26.548781800582113</c:v>
                </c:pt>
                <c:pt idx="11">
                  <c:v>30.123553889150514</c:v>
                </c:pt>
                <c:pt idx="12">
                  <c:v>33.761226696746938</c:v>
                </c:pt>
                <c:pt idx="13">
                  <c:v>37.452857518440567</c:v>
                </c:pt>
                <c:pt idx="14">
                  <c:v>41.191141451516017</c:v>
                </c:pt>
                <c:pt idx="15">
                  <c:v>44.970048355047673</c:v>
                </c:pt>
                <c:pt idx="16">
                  <c:v>48.784553487054502</c:v>
                </c:pt>
                <c:pt idx="17">
                  <c:v>52.630434419763752</c:v>
                </c:pt>
                <c:pt idx="18">
                  <c:v>56.504115742957524</c:v>
                </c:pt>
                <c:pt idx="19">
                  <c:v>60.402548801476456</c:v>
                </c:pt>
                <c:pt idx="20">
                  <c:v>64.323117499259851</c:v>
                </c:pt>
              </c:numCache>
            </c:numRef>
          </c:xVal>
          <c:yVal>
            <c:numRef>
              <c:f>'yn greater'!$G$2:$G$37</c:f>
              <c:numCache>
                <c:formatCode>General</c:formatCode>
                <c:ptCount val="36"/>
                <c:pt idx="0">
                  <c:v>0</c:v>
                </c:pt>
                <c:pt idx="1">
                  <c:v>0.17796763405410423</c:v>
                </c:pt>
                <c:pt idx="2">
                  <c:v>0.36984851890801496</c:v>
                </c:pt>
                <c:pt idx="3">
                  <c:v>0.5600554314116104</c:v>
                </c:pt>
                <c:pt idx="4">
                  <c:v>0.74601494547360736</c:v>
                </c:pt>
                <c:pt idx="5">
                  <c:v>0.92706104438836601</c:v>
                </c:pt>
                <c:pt idx="6">
                  <c:v>1.1031391148000391</c:v>
                </c:pt>
                <c:pt idx="7">
                  <c:v>1.2744237467646737</c:v>
                </c:pt>
                <c:pt idx="8">
                  <c:v>1.4411747615999901</c:v>
                </c:pt>
                <c:pt idx="9">
                  <c:v>1.6036764123615241</c:v>
                </c:pt>
                <c:pt idx="10">
                  <c:v>1.7622104720892584</c:v>
                </c:pt>
                <c:pt idx="11">
                  <c:v>1.9170444545295025</c:v>
                </c:pt>
                <c:pt idx="12">
                  <c:v>2.068426966219215</c:v>
                </c:pt>
                <c:pt idx="13">
                  <c:v>2.2165865037638897</c:v>
                </c:pt>
                <c:pt idx="14">
                  <c:v>2.3617319068415834</c:v>
                </c:pt>
                <c:pt idx="15">
                  <c:v>2.5040535684172882</c:v>
                </c:pt>
                <c:pt idx="16">
                  <c:v>2.6437249431769958</c:v>
                </c:pt>
                <c:pt idx="17">
                  <c:v>2.7809041198957263</c:v>
                </c:pt>
                <c:pt idx="18">
                  <c:v>2.915735341179075</c:v>
                </c:pt>
                <c:pt idx="19">
                  <c:v>3.048350416552466</c:v>
                </c:pt>
                <c:pt idx="20">
                  <c:v>3.1788700081576495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9-47D7-8616-BB538E312322}"/>
            </c:ext>
          </c:extLst>
        </c:ser>
        <c:ser>
          <c:idx val="2"/>
          <c:order val="1"/>
          <c:tx>
            <c:strRef>
              <c:f>'yn greater'!$H$1</c:f>
              <c:strCache>
                <c:ptCount val="1"/>
                <c:pt idx="0">
                  <c:v>yn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'yn greater'!$M$2:$M$37</c:f>
              <c:numCache>
                <c:formatCode>General</c:formatCode>
                <c:ptCount val="36"/>
                <c:pt idx="0">
                  <c:v>0</c:v>
                </c:pt>
                <c:pt idx="1">
                  <c:v>0.8520586148601812</c:v>
                </c:pt>
                <c:pt idx="2">
                  <c:v>2.5526646096049799</c:v>
                </c:pt>
                <c:pt idx="3">
                  <c:v>4.7566856495265188</c:v>
                </c:pt>
                <c:pt idx="4">
                  <c:v>7.3127246948513278</c:v>
                </c:pt>
                <c:pt idx="5">
                  <c:v>10.130256216522344</c:v>
                </c:pt>
                <c:pt idx="6">
                  <c:v>13.149321907844973</c:v>
                </c:pt>
                <c:pt idx="7">
                  <c:v>16.327839186501496</c:v>
                </c:pt>
                <c:pt idx="8">
                  <c:v>19.635090327155787</c:v>
                </c:pt>
                <c:pt idx="9">
                  <c:v>23.047989301070107</c:v>
                </c:pt>
                <c:pt idx="10">
                  <c:v>26.548781800582113</c:v>
                </c:pt>
                <c:pt idx="11">
                  <c:v>30.123553889150514</c:v>
                </c:pt>
                <c:pt idx="12">
                  <c:v>33.761226696746938</c:v>
                </c:pt>
                <c:pt idx="13">
                  <c:v>37.452857518440567</c:v>
                </c:pt>
                <c:pt idx="14">
                  <c:v>41.191141451516017</c:v>
                </c:pt>
                <c:pt idx="15">
                  <c:v>44.970048355047673</c:v>
                </c:pt>
                <c:pt idx="16">
                  <c:v>48.784553487054502</c:v>
                </c:pt>
                <c:pt idx="17">
                  <c:v>52.630434419763752</c:v>
                </c:pt>
                <c:pt idx="18">
                  <c:v>56.504115742957524</c:v>
                </c:pt>
                <c:pt idx="19">
                  <c:v>60.402548801476456</c:v>
                </c:pt>
                <c:pt idx="20">
                  <c:v>64.323117499259851</c:v>
                </c:pt>
              </c:numCache>
            </c:numRef>
          </c:xVal>
          <c:yVal>
            <c:numRef>
              <c:f>'yn greater'!$H$2:$H$37</c:f>
              <c:numCache>
                <c:formatCode>General</c:formatCode>
                <c:ptCount val="3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9-47D7-8616-BB538E312322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'yn greater'!$Z$2:$Z$14</c:f>
              <c:numCache>
                <c:formatCode>General</c:formatCode>
                <c:ptCount val="13"/>
                <c:pt idx="0">
                  <c:v>0</c:v>
                </c:pt>
                <c:pt idx="1">
                  <c:v>4.0473999999999997</c:v>
                </c:pt>
                <c:pt idx="2">
                  <c:v>8.2332000000000001</c:v>
                </c:pt>
                <c:pt idx="3">
                  <c:v>12.409000000000001</c:v>
                </c:pt>
                <c:pt idx="4">
                  <c:v>16.581</c:v>
                </c:pt>
                <c:pt idx="5">
                  <c:v>20.750800000000002</c:v>
                </c:pt>
                <c:pt idx="6">
                  <c:v>24.9191</c:v>
                </c:pt>
                <c:pt idx="7">
                  <c:v>29.085999999999999</c:v>
                </c:pt>
                <c:pt idx="8">
                  <c:v>33.251100000000001</c:v>
                </c:pt>
                <c:pt idx="9">
                  <c:v>37.412799999999997</c:v>
                </c:pt>
                <c:pt idx="10">
                  <c:v>41.658299999999997</c:v>
                </c:pt>
                <c:pt idx="11">
                  <c:v>45.793300000000002</c:v>
                </c:pt>
                <c:pt idx="12">
                  <c:v>49.973799999999997</c:v>
                </c:pt>
              </c:numCache>
            </c:numRef>
          </c:xVal>
          <c:yVal>
            <c:numRef>
              <c:f>'yn greater'!$Y$2:$Y$14</c:f>
              <c:numCache>
                <c:formatCode>General</c:formatCode>
                <c:ptCount val="13"/>
                <c:pt idx="0">
                  <c:v>0.2</c:v>
                </c:pt>
                <c:pt idx="1">
                  <c:v>0.46400000000000002</c:v>
                </c:pt>
                <c:pt idx="2">
                  <c:v>0.63600000000000001</c:v>
                </c:pt>
                <c:pt idx="3">
                  <c:v>0.77700000000000002</c:v>
                </c:pt>
                <c:pt idx="4">
                  <c:v>0.90400000000000003</c:v>
                </c:pt>
                <c:pt idx="5">
                  <c:v>1.0229999999999999</c:v>
                </c:pt>
                <c:pt idx="6">
                  <c:v>1.1399999999999999</c:v>
                </c:pt>
                <c:pt idx="7">
                  <c:v>1.2569999999999999</c:v>
                </c:pt>
                <c:pt idx="8">
                  <c:v>1.379</c:v>
                </c:pt>
                <c:pt idx="9">
                  <c:v>1.512</c:v>
                </c:pt>
                <c:pt idx="10">
                  <c:v>1.8</c:v>
                </c:pt>
                <c:pt idx="11">
                  <c:v>1.8</c:v>
                </c:pt>
                <c:pt idx="12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9-47D7-8616-BB538E31232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'yn greater'!$AG$2:$AG$14</c:f>
              <c:numCache>
                <c:formatCode>General</c:formatCode>
                <c:ptCount val="13"/>
                <c:pt idx="0">
                  <c:v>0</c:v>
                </c:pt>
                <c:pt idx="1">
                  <c:v>4.1593999999999998</c:v>
                </c:pt>
                <c:pt idx="2">
                  <c:v>8.3277999999999999</c:v>
                </c:pt>
                <c:pt idx="3">
                  <c:v>12.495200000000001</c:v>
                </c:pt>
                <c:pt idx="4">
                  <c:v>16.662299999999998</c:v>
                </c:pt>
                <c:pt idx="5">
                  <c:v>20.8291</c:v>
                </c:pt>
                <c:pt idx="6">
                  <c:v>24.995799999999999</c:v>
                </c:pt>
                <c:pt idx="7">
                  <c:v>29.162400000000002</c:v>
                </c:pt>
                <c:pt idx="8">
                  <c:v>33.328800000000001</c:v>
                </c:pt>
                <c:pt idx="9">
                  <c:v>37.494900000000001</c:v>
                </c:pt>
                <c:pt idx="10">
                  <c:v>41.653799999999997</c:v>
                </c:pt>
                <c:pt idx="11">
                  <c:v>45.817700000000002</c:v>
                </c:pt>
                <c:pt idx="12">
                  <c:v>49.982500000000002</c:v>
                </c:pt>
              </c:numCache>
            </c:numRef>
          </c:xVal>
          <c:yVal>
            <c:numRef>
              <c:f>'yn greater'!$AF$2:$AF$14</c:f>
              <c:numCache>
                <c:formatCode>General</c:formatCode>
                <c:ptCount val="13"/>
                <c:pt idx="0">
                  <c:v>0.2</c:v>
                </c:pt>
                <c:pt idx="1">
                  <c:v>0.46899999999999997</c:v>
                </c:pt>
                <c:pt idx="2">
                  <c:v>0.63800000000000001</c:v>
                </c:pt>
                <c:pt idx="3">
                  <c:v>0.77900000000000003</c:v>
                </c:pt>
                <c:pt idx="4">
                  <c:v>0.90600000000000003</c:v>
                </c:pt>
                <c:pt idx="5">
                  <c:v>1.0249999999999999</c:v>
                </c:pt>
                <c:pt idx="6">
                  <c:v>1.141</c:v>
                </c:pt>
                <c:pt idx="7">
                  <c:v>1.258</c:v>
                </c:pt>
                <c:pt idx="8">
                  <c:v>1.38</c:v>
                </c:pt>
                <c:pt idx="9">
                  <c:v>1.514</c:v>
                </c:pt>
                <c:pt idx="10">
                  <c:v>1.9319999999999999</c:v>
                </c:pt>
                <c:pt idx="11">
                  <c:v>2.3239999999999998</c:v>
                </c:pt>
                <c:pt idx="12">
                  <c:v>2.7890000000000001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69-47D7-8616-BB538E31232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'yn greater'!$Y$28:$Y$39</c:f>
              <c:numCache>
                <c:formatCode>General</c:formatCode>
                <c:ptCount val="12"/>
                <c:pt idx="0">
                  <c:v>4.0548999999999999</c:v>
                </c:pt>
                <c:pt idx="1">
                  <c:v>8.2208000000000006</c:v>
                </c:pt>
                <c:pt idx="2">
                  <c:v>12.4002</c:v>
                </c:pt>
                <c:pt idx="3">
                  <c:v>16.565899999999999</c:v>
                </c:pt>
                <c:pt idx="4">
                  <c:v>20.717700000000001</c:v>
                </c:pt>
                <c:pt idx="5">
                  <c:v>24.885899999999999</c:v>
                </c:pt>
                <c:pt idx="6">
                  <c:v>29.058399999999999</c:v>
                </c:pt>
                <c:pt idx="7">
                  <c:v>33.224600000000002</c:v>
                </c:pt>
                <c:pt idx="8">
                  <c:v>37.445099999999996</c:v>
                </c:pt>
                <c:pt idx="9">
                  <c:v>41.939799999999998</c:v>
                </c:pt>
                <c:pt idx="10">
                  <c:v>45.775700000000001</c:v>
                </c:pt>
                <c:pt idx="11">
                  <c:v>49.975999999999999</c:v>
                </c:pt>
              </c:numCache>
            </c:numRef>
          </c:xVal>
          <c:yVal>
            <c:numRef>
              <c:f>'yn greater'!$AB$28:$AB$39</c:f>
              <c:numCache>
                <c:formatCode>General</c:formatCode>
                <c:ptCount val="12"/>
                <c:pt idx="0">
                  <c:v>0.42148999999999998</c:v>
                </c:pt>
                <c:pt idx="1">
                  <c:v>0.60282000000000002</c:v>
                </c:pt>
                <c:pt idx="2">
                  <c:v>0.74856999999999996</c:v>
                </c:pt>
                <c:pt idx="3">
                  <c:v>0.87765000000000004</c:v>
                </c:pt>
                <c:pt idx="4">
                  <c:v>0.99790000000000001</c:v>
                </c:pt>
                <c:pt idx="5">
                  <c:v>1.11497</c:v>
                </c:pt>
                <c:pt idx="6">
                  <c:v>1.2318499999999999</c:v>
                </c:pt>
                <c:pt idx="7">
                  <c:v>1.35181</c:v>
                </c:pt>
                <c:pt idx="8">
                  <c:v>1.4846999999999999</c:v>
                </c:pt>
                <c:pt idx="9">
                  <c:v>1.93428</c:v>
                </c:pt>
                <c:pt idx="10">
                  <c:v>2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69-47D7-8616-BB538E31232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'yn greater'!$Y$43:$Y$54</c:f>
              <c:numCache>
                <c:formatCode>General</c:formatCode>
                <c:ptCount val="12"/>
                <c:pt idx="0">
                  <c:v>4.0655000000000001</c:v>
                </c:pt>
                <c:pt idx="1">
                  <c:v>8.2208000000000006</c:v>
                </c:pt>
                <c:pt idx="2">
                  <c:v>12.4001</c:v>
                </c:pt>
                <c:pt idx="3">
                  <c:v>16.565799999999999</c:v>
                </c:pt>
                <c:pt idx="4">
                  <c:v>20.717700000000001</c:v>
                </c:pt>
                <c:pt idx="5">
                  <c:v>24.885899999999999</c:v>
                </c:pt>
                <c:pt idx="6">
                  <c:v>29.058399999999999</c:v>
                </c:pt>
                <c:pt idx="7">
                  <c:v>33.224699999999999</c:v>
                </c:pt>
                <c:pt idx="8">
                  <c:v>37.442999999999998</c:v>
                </c:pt>
                <c:pt idx="9">
                  <c:v>41.784700000000001</c:v>
                </c:pt>
                <c:pt idx="10">
                  <c:v>45.775700000000001</c:v>
                </c:pt>
                <c:pt idx="11">
                  <c:v>49.985399999999998</c:v>
                </c:pt>
              </c:numCache>
            </c:numRef>
          </c:xVal>
          <c:yVal>
            <c:numRef>
              <c:f>'yn greater'!$AB$43:$AB$54</c:f>
              <c:numCache>
                <c:formatCode>General</c:formatCode>
                <c:ptCount val="12"/>
                <c:pt idx="0">
                  <c:v>0.42204000000000003</c:v>
                </c:pt>
                <c:pt idx="1">
                  <c:v>0.60282000000000002</c:v>
                </c:pt>
                <c:pt idx="2">
                  <c:v>0.74856</c:v>
                </c:pt>
                <c:pt idx="3">
                  <c:v>0.87765000000000004</c:v>
                </c:pt>
                <c:pt idx="4">
                  <c:v>0.99790000000000001</c:v>
                </c:pt>
                <c:pt idx="5">
                  <c:v>1.11497</c:v>
                </c:pt>
                <c:pt idx="6">
                  <c:v>1.2318499999999999</c:v>
                </c:pt>
                <c:pt idx="7">
                  <c:v>1.35181</c:v>
                </c:pt>
                <c:pt idx="8">
                  <c:v>1.4846299999999999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69-47D7-8616-BB538E312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80960"/>
        <c:axId val="700178336"/>
      </c:scatterChart>
      <c:valAx>
        <c:axId val="70018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78336"/>
        <c:crosses val="autoZero"/>
        <c:crossBetween val="midCat"/>
      </c:valAx>
      <c:valAx>
        <c:axId val="700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Rectangle Channel oufall comparison s=0.006 switch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switch!$G$1</c:f>
              <c:strCache>
                <c:ptCount val="1"/>
                <c:pt idx="0">
                  <c:v>yc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switch!$M$2:$M$48</c:f>
              <c:numCache>
                <c:formatCode>General</c:formatCode>
                <c:ptCount val="47"/>
                <c:pt idx="0">
                  <c:v>0</c:v>
                </c:pt>
                <c:pt idx="1">
                  <c:v>0.46669172367552775</c:v>
                </c:pt>
                <c:pt idx="2">
                  <c:v>1.398151988425766</c:v>
                </c:pt>
                <c:pt idx="3">
                  <c:v>2.6053440292067873</c:v>
                </c:pt>
                <c:pt idx="4">
                  <c:v>4.0053442721951553</c:v>
                </c:pt>
                <c:pt idx="5">
                  <c:v>5.5485698430962254</c:v>
                </c:pt>
                <c:pt idx="6">
                  <c:v>7.2021802248235591</c:v>
                </c:pt>
                <c:pt idx="7">
                  <c:v>8.9431258377636702</c:v>
                </c:pt>
                <c:pt idx="8">
                  <c:v>10.754581890834716</c:v>
                </c:pt>
                <c:pt idx="9">
                  <c:v>12.623903645333826</c:v>
                </c:pt>
                <c:pt idx="10">
                  <c:v>14.541366666461444</c:v>
                </c:pt>
                <c:pt idx="11">
                  <c:v>16.499349977310214</c:v>
                </c:pt>
                <c:pt idx="12">
                  <c:v>18.491785430853923</c:v>
                </c:pt>
                <c:pt idx="13">
                  <c:v>20.513774905876854</c:v>
                </c:pt>
                <c:pt idx="14">
                  <c:v>22.561317342381411</c:v>
                </c:pt>
                <c:pt idx="15">
                  <c:v>24.631109896157703</c:v>
                </c:pt>
                <c:pt idx="16">
                  <c:v>26.720400402677058</c:v>
                </c:pt>
                <c:pt idx="17">
                  <c:v>28.826876143000927</c:v>
                </c:pt>
                <c:pt idx="18">
                  <c:v>30.948578784300619</c:v>
                </c:pt>
                <c:pt idx="19">
                  <c:v>33.08383850937529</c:v>
                </c:pt>
                <c:pt idx="20">
                  <c:v>35.231222423399913</c:v>
                </c:pt>
                <c:pt idx="21">
                  <c:v>37.389493725163433</c:v>
                </c:pt>
                <c:pt idx="22">
                  <c:v>39.557579092163088</c:v>
                </c:pt>
                <c:pt idx="23">
                  <c:v>41.734542401989792</c:v>
                </c:pt>
                <c:pt idx="24">
                  <c:v>43.919563390617832</c:v>
                </c:pt>
                <c:pt idx="25">
                  <c:v>46.111920192705639</c:v>
                </c:pt>
                <c:pt idx="26">
                  <c:v>48.310974960376285</c:v>
                </c:pt>
                <c:pt idx="27">
                  <c:v>50.516161942505477</c:v>
                </c:pt>
                <c:pt idx="28">
                  <c:v>52.726977545006633</c:v>
                </c:pt>
                <c:pt idx="29">
                  <c:v>54.942971996953034</c:v>
                </c:pt>
                <c:pt idx="30">
                  <c:v>57.163742326747411</c:v>
                </c:pt>
                <c:pt idx="31">
                  <c:v>59.388926413442128</c:v>
                </c:pt>
                <c:pt idx="32">
                  <c:v>61.618197925404814</c:v>
                </c:pt>
                <c:pt idx="33">
                  <c:v>63.851261995219339</c:v>
                </c:pt>
                <c:pt idx="34">
                  <c:v>66.087851508507313</c:v>
                </c:pt>
                <c:pt idx="35">
                  <c:v>68.327723907103589</c:v>
                </c:pt>
                <c:pt idx="36">
                  <c:v>70.570658425102238</c:v>
                </c:pt>
                <c:pt idx="37">
                  <c:v>72.816453690751459</c:v>
                </c:pt>
                <c:pt idx="38">
                  <c:v>75.064925638803615</c:v>
                </c:pt>
                <c:pt idx="39">
                  <c:v>77.315905687331124</c:v>
                </c:pt>
                <c:pt idx="40">
                  <c:v>79.569239140657203</c:v>
                </c:pt>
                <c:pt idx="41">
                  <c:v>81.824783786290453</c:v>
                </c:pt>
                <c:pt idx="42">
                  <c:v>84.082408658869284</c:v>
                </c:pt>
                <c:pt idx="43">
                  <c:v>86.341992948337506</c:v>
                </c:pt>
                <c:pt idx="44">
                  <c:v>88.603425033062422</c:v>
                </c:pt>
              </c:numCache>
            </c:numRef>
          </c:xVal>
          <c:yVal>
            <c:numRef>
              <c:f>switch!$G$2:$G$48</c:f>
              <c:numCache>
                <c:formatCode>General</c:formatCode>
                <c:ptCount val="47"/>
                <c:pt idx="0">
                  <c:v>0</c:v>
                </c:pt>
                <c:pt idx="1">
                  <c:v>0.11913739828398301</c:v>
                </c:pt>
                <c:pt idx="2">
                  <c:v>0.24758878509611351</c:v>
                </c:pt>
                <c:pt idx="3">
                  <c:v>0.37491955965941653</c:v>
                </c:pt>
                <c:pt idx="4">
                  <c:v>0.49940698575378589</c:v>
                </c:pt>
                <c:pt idx="5">
                  <c:v>0.62060520985116097</c:v>
                </c:pt>
                <c:pt idx="6">
                  <c:v>0.73847767197162328</c:v>
                </c:pt>
                <c:pt idx="7">
                  <c:v>0.85314124845144734</c:v>
                </c:pt>
                <c:pt idx="8">
                  <c:v>0.96476987224184874</c:v>
                </c:pt>
                <c:pt idx="9">
                  <c:v>1.0735538317043649</c:v>
                </c:pt>
                <c:pt idx="10">
                  <c:v>1.1796817549964049</c:v>
                </c:pt>
                <c:pt idx="11">
                  <c:v>1.2833327246343484</c:v>
                </c:pt>
                <c:pt idx="12">
                  <c:v>1.3846731660256411</c:v>
                </c:pt>
                <c:pt idx="13">
                  <c:v>1.4838560423269824</c:v>
                </c:pt>
                <c:pt idx="14">
                  <c:v>1.5810211577001485</c:v>
                </c:pt>
                <c:pt idx="15">
                  <c:v>1.6762959674693692</c:v>
                </c:pt>
                <c:pt idx="16">
                  <c:v>1.7697965879167925</c:v>
                </c:pt>
                <c:pt idx="17">
                  <c:v>1.8616288488774553</c:v>
                </c:pt>
                <c:pt idx="18">
                  <c:v>1.9518893111043492</c:v>
                </c:pt>
                <c:pt idx="19">
                  <c:v>2.0406662122369279</c:v>
                </c:pt>
                <c:pt idx="20">
                  <c:v>2.1280403274887054</c:v>
                </c:pt>
                <c:pt idx="21">
                  <c:v>2.2140857428719176</c:v>
                </c:pt>
                <c:pt idx="22">
                  <c:v>2.2988705446942279</c:v>
                </c:pt>
                <c:pt idx="23">
                  <c:v>2.3824574318040153</c:v>
                </c:pt>
                <c:pt idx="24">
                  <c:v>2.4649042580707889</c:v>
                </c:pt>
                <c:pt idx="25">
                  <c:v>2.546264512673206</c:v>
                </c:pt>
                <c:pt idx="26">
                  <c:v>2.6265877453826629</c:v>
                </c:pt>
                <c:pt idx="27">
                  <c:v>2.7059199434298549</c:v>
                </c:pt>
                <c:pt idx="28">
                  <c:v>2.7843038658658021</c:v>
                </c:pt>
                <c:pt idx="29">
                  <c:v>2.8617793406535061</c:v>
                </c:pt>
                <c:pt idx="30">
                  <c:v>2.9383835290901792</c:v>
                </c:pt>
                <c:pt idx="31">
                  <c:v>3.0141511615804659</c:v>
                </c:pt>
                <c:pt idx="32">
                  <c:v>3.0891147482638415</c:v>
                </c:pt>
                <c:pt idx="33">
                  <c:v>3.163304767543774</c:v>
                </c:pt>
                <c:pt idx="34">
                  <c:v>3.2367498351682005</c:v>
                </c:pt>
                <c:pt idx="35">
                  <c:v>3.3094768561651144</c:v>
                </c:pt>
                <c:pt idx="36">
                  <c:v>3.3815111616376075</c:v>
                </c:pt>
                <c:pt idx="37">
                  <c:v>3.4528766321639299</c:v>
                </c:pt>
                <c:pt idx="38">
                  <c:v>3.5235958093246831</c:v>
                </c:pt>
                <c:pt idx="39">
                  <c:v>3.5936899966863471</c:v>
                </c:pt>
                <c:pt idx="40">
                  <c:v>3.6631793514037412</c:v>
                </c:pt>
                <c:pt idx="41">
                  <c:v>3.7320829674600113</c:v>
                </c:pt>
                <c:pt idx="42">
                  <c:v>3.8004189514381719</c:v>
                </c:pt>
                <c:pt idx="43">
                  <c:v>3.8682044916102516</c:v>
                </c:pt>
                <c:pt idx="44">
                  <c:v>3.9354559210365103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3-40FB-BD23-D8D0A21DCDEE}"/>
            </c:ext>
          </c:extLst>
        </c:ser>
        <c:ser>
          <c:idx val="2"/>
          <c:order val="1"/>
          <c:tx>
            <c:strRef>
              <c:f>switch!$H$1</c:f>
              <c:strCache>
                <c:ptCount val="1"/>
                <c:pt idx="0">
                  <c:v>yn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switch!$M$2:$M$46</c:f>
              <c:numCache>
                <c:formatCode>General</c:formatCode>
                <c:ptCount val="45"/>
                <c:pt idx="0">
                  <c:v>0</c:v>
                </c:pt>
                <c:pt idx="1">
                  <c:v>0.46669172367552775</c:v>
                </c:pt>
                <c:pt idx="2">
                  <c:v>1.398151988425766</c:v>
                </c:pt>
                <c:pt idx="3">
                  <c:v>2.6053440292067873</c:v>
                </c:pt>
                <c:pt idx="4">
                  <c:v>4.0053442721951553</c:v>
                </c:pt>
                <c:pt idx="5">
                  <c:v>5.5485698430962254</c:v>
                </c:pt>
                <c:pt idx="6">
                  <c:v>7.2021802248235591</c:v>
                </c:pt>
                <c:pt idx="7">
                  <c:v>8.9431258377636702</c:v>
                </c:pt>
                <c:pt idx="8">
                  <c:v>10.754581890834716</c:v>
                </c:pt>
                <c:pt idx="9">
                  <c:v>12.623903645333826</c:v>
                </c:pt>
                <c:pt idx="10">
                  <c:v>14.541366666461444</c:v>
                </c:pt>
                <c:pt idx="11">
                  <c:v>16.499349977310214</c:v>
                </c:pt>
                <c:pt idx="12">
                  <c:v>18.491785430853923</c:v>
                </c:pt>
                <c:pt idx="13">
                  <c:v>20.513774905876854</c:v>
                </c:pt>
                <c:pt idx="14">
                  <c:v>22.561317342381411</c:v>
                </c:pt>
                <c:pt idx="15">
                  <c:v>24.631109896157703</c:v>
                </c:pt>
                <c:pt idx="16">
                  <c:v>26.720400402677058</c:v>
                </c:pt>
                <c:pt idx="17">
                  <c:v>28.826876143000927</c:v>
                </c:pt>
                <c:pt idx="18">
                  <c:v>30.948578784300619</c:v>
                </c:pt>
                <c:pt idx="19">
                  <c:v>33.08383850937529</c:v>
                </c:pt>
                <c:pt idx="20">
                  <c:v>35.231222423399913</c:v>
                </c:pt>
                <c:pt idx="21">
                  <c:v>37.389493725163433</c:v>
                </c:pt>
                <c:pt idx="22">
                  <c:v>39.557579092163088</c:v>
                </c:pt>
                <c:pt idx="23">
                  <c:v>41.734542401989792</c:v>
                </c:pt>
                <c:pt idx="24">
                  <c:v>43.919563390617832</c:v>
                </c:pt>
                <c:pt idx="25">
                  <c:v>46.111920192705639</c:v>
                </c:pt>
                <c:pt idx="26">
                  <c:v>48.310974960376285</c:v>
                </c:pt>
                <c:pt idx="27">
                  <c:v>50.516161942505477</c:v>
                </c:pt>
                <c:pt idx="28">
                  <c:v>52.726977545006633</c:v>
                </c:pt>
                <c:pt idx="29">
                  <c:v>54.942971996953034</c:v>
                </c:pt>
                <c:pt idx="30">
                  <c:v>57.163742326747411</c:v>
                </c:pt>
                <c:pt idx="31">
                  <c:v>59.388926413442128</c:v>
                </c:pt>
                <c:pt idx="32">
                  <c:v>61.618197925404814</c:v>
                </c:pt>
                <c:pt idx="33">
                  <c:v>63.851261995219339</c:v>
                </c:pt>
                <c:pt idx="34">
                  <c:v>66.087851508507313</c:v>
                </c:pt>
                <c:pt idx="35">
                  <c:v>68.327723907103589</c:v>
                </c:pt>
                <c:pt idx="36">
                  <c:v>70.570658425102238</c:v>
                </c:pt>
                <c:pt idx="37">
                  <c:v>72.816453690751459</c:v>
                </c:pt>
                <c:pt idx="38">
                  <c:v>75.064925638803615</c:v>
                </c:pt>
                <c:pt idx="39">
                  <c:v>77.315905687331124</c:v>
                </c:pt>
                <c:pt idx="40">
                  <c:v>79.569239140657203</c:v>
                </c:pt>
                <c:pt idx="41">
                  <c:v>81.824783786290453</c:v>
                </c:pt>
                <c:pt idx="42">
                  <c:v>84.082408658869284</c:v>
                </c:pt>
                <c:pt idx="43">
                  <c:v>86.341992948337506</c:v>
                </c:pt>
                <c:pt idx="44">
                  <c:v>88.603425033062422</c:v>
                </c:pt>
              </c:numCache>
            </c:numRef>
          </c:xVal>
          <c:yVal>
            <c:numRef>
              <c:f>switch!$H$2:$H$46</c:f>
              <c:numCache>
                <c:formatCode>General</c:formatCode>
                <c:ptCount val="4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3-40FB-BD23-D8D0A21DCDEE}"/>
            </c:ext>
          </c:extLst>
        </c:ser>
        <c:ser>
          <c:idx val="1"/>
          <c:order val="2"/>
          <c:tx>
            <c:strRef>
              <c:f>switch!$AA$1</c:f>
              <c:strCache>
                <c:ptCount val="1"/>
                <c:pt idx="0">
                  <c:v>free_flow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switch!$AA$2:$AA$13</c:f>
              <c:numCache>
                <c:formatCode>General</c:formatCode>
                <c:ptCount val="12"/>
                <c:pt idx="0">
                  <c:v>7.9861000000000004</c:v>
                </c:pt>
                <c:pt idx="1">
                  <c:v>16.446200000000001</c:v>
                </c:pt>
                <c:pt idx="2">
                  <c:v>24.7532</c:v>
                </c:pt>
                <c:pt idx="3">
                  <c:v>33.101100000000002</c:v>
                </c:pt>
                <c:pt idx="4">
                  <c:v>41.444400000000002</c:v>
                </c:pt>
                <c:pt idx="5">
                  <c:v>49.774999999999999</c:v>
                </c:pt>
                <c:pt idx="6">
                  <c:v>58.124499999999998</c:v>
                </c:pt>
                <c:pt idx="7">
                  <c:v>66.468900000000005</c:v>
                </c:pt>
                <c:pt idx="8">
                  <c:v>74.811499999999995</c:v>
                </c:pt>
                <c:pt idx="9">
                  <c:v>83.152799999999999</c:v>
                </c:pt>
                <c:pt idx="10">
                  <c:v>91.493099999999998</c:v>
                </c:pt>
                <c:pt idx="11">
                  <c:v>99.852599999999995</c:v>
                </c:pt>
              </c:numCache>
            </c:numRef>
          </c:xVal>
          <c:yVal>
            <c:numRef>
              <c:f>switch!$AD$2:$AD$13</c:f>
              <c:numCache>
                <c:formatCode>General</c:formatCode>
                <c:ptCount val="12"/>
                <c:pt idx="0">
                  <c:v>0.64676</c:v>
                </c:pt>
                <c:pt idx="1">
                  <c:v>1.09945</c:v>
                </c:pt>
                <c:pt idx="2">
                  <c:v>1.50892</c:v>
                </c:pt>
                <c:pt idx="3">
                  <c:v>1.9047799999999999</c:v>
                </c:pt>
                <c:pt idx="4">
                  <c:v>2.2915800000000002</c:v>
                </c:pt>
                <c:pt idx="5">
                  <c:v>2.6722199999999998</c:v>
                </c:pt>
                <c:pt idx="6">
                  <c:v>2.97099</c:v>
                </c:pt>
                <c:pt idx="7">
                  <c:v>3.2489400000000002</c:v>
                </c:pt>
                <c:pt idx="8">
                  <c:v>3.5154000000000001</c:v>
                </c:pt>
                <c:pt idx="9">
                  <c:v>3.7720699999999998</c:v>
                </c:pt>
                <c:pt idx="10">
                  <c:v>4.0202600000000004</c:v>
                </c:pt>
                <c:pt idx="11">
                  <c:v>4.2615600000000002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F3-40FB-BD23-D8D0A21DCDEE}"/>
            </c:ext>
          </c:extLst>
        </c:ser>
        <c:ser>
          <c:idx val="3"/>
          <c:order val="3"/>
          <c:tx>
            <c:strRef>
              <c:f>switch!$AB$1</c:f>
              <c:strCache>
                <c:ptCount val="1"/>
                <c:pt idx="0">
                  <c:v>normall_flow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switch!$AB$2:$AB$13</c:f>
              <c:numCache>
                <c:formatCode>General</c:formatCode>
                <c:ptCount val="12"/>
                <c:pt idx="0">
                  <c:v>7.9861000000000004</c:v>
                </c:pt>
                <c:pt idx="1">
                  <c:v>16.446200000000001</c:v>
                </c:pt>
                <c:pt idx="2">
                  <c:v>24.7532</c:v>
                </c:pt>
                <c:pt idx="3">
                  <c:v>33.101100000000002</c:v>
                </c:pt>
                <c:pt idx="4">
                  <c:v>41.444400000000002</c:v>
                </c:pt>
                <c:pt idx="5">
                  <c:v>49.774999999999999</c:v>
                </c:pt>
                <c:pt idx="6">
                  <c:v>58.1325</c:v>
                </c:pt>
                <c:pt idx="7">
                  <c:v>66.472700000000003</c:v>
                </c:pt>
                <c:pt idx="8">
                  <c:v>74.802800000000005</c:v>
                </c:pt>
                <c:pt idx="9">
                  <c:v>83.145600000000002</c:v>
                </c:pt>
                <c:pt idx="10">
                  <c:v>91.463800000000006</c:v>
                </c:pt>
                <c:pt idx="11">
                  <c:v>99.883300000000006</c:v>
                </c:pt>
              </c:numCache>
            </c:numRef>
          </c:xVal>
          <c:yVal>
            <c:numRef>
              <c:f>switch!$AE$2:$AE$13</c:f>
              <c:numCache>
                <c:formatCode>General</c:formatCode>
                <c:ptCount val="12"/>
                <c:pt idx="0">
                  <c:v>0.64676</c:v>
                </c:pt>
                <c:pt idx="1">
                  <c:v>1.09945</c:v>
                </c:pt>
                <c:pt idx="2">
                  <c:v>1.50892</c:v>
                </c:pt>
                <c:pt idx="3">
                  <c:v>1.9047799999999999</c:v>
                </c:pt>
                <c:pt idx="4">
                  <c:v>2.2915800000000002</c:v>
                </c:pt>
                <c:pt idx="5">
                  <c:v>2.6722199999999998</c:v>
                </c:pt>
                <c:pt idx="6">
                  <c:v>3.0502799999999999</c:v>
                </c:pt>
                <c:pt idx="7">
                  <c:v>3.42483</c:v>
                </c:pt>
                <c:pt idx="8">
                  <c:v>3.7968999999999999</c:v>
                </c:pt>
                <c:pt idx="9">
                  <c:v>4.1679899999999996</c:v>
                </c:pt>
                <c:pt idx="10">
                  <c:v>4.5367600000000001</c:v>
                </c:pt>
                <c:pt idx="11">
                  <c:v>4.8499999999999996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F3-40FB-BD23-D8D0A21DCDEE}"/>
            </c:ext>
          </c:extLst>
        </c:ser>
        <c:ser>
          <c:idx val="4"/>
          <c:order val="4"/>
          <c:tx>
            <c:strRef>
              <c:f>switch!$AJ$1</c:f>
              <c:strCache>
                <c:ptCount val="1"/>
                <c:pt idx="0">
                  <c:v>icm_depth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switch!$AN$2:$AN$14</c:f>
              <c:numCache>
                <c:formatCode>General</c:formatCode>
                <c:ptCount val="13"/>
                <c:pt idx="0">
                  <c:v>0</c:v>
                </c:pt>
                <c:pt idx="1">
                  <c:v>8.0066000000000006</c:v>
                </c:pt>
                <c:pt idx="2">
                  <c:v>16.3733</c:v>
                </c:pt>
                <c:pt idx="3">
                  <c:v>24.719899999999999</c:v>
                </c:pt>
                <c:pt idx="4">
                  <c:v>33.060400000000001</c:v>
                </c:pt>
                <c:pt idx="5">
                  <c:v>41.398200000000003</c:v>
                </c:pt>
                <c:pt idx="6">
                  <c:v>49.771999999999998</c:v>
                </c:pt>
                <c:pt idx="7">
                  <c:v>58.123399999999997</c:v>
                </c:pt>
                <c:pt idx="8">
                  <c:v>66.465500000000006</c:v>
                </c:pt>
                <c:pt idx="9">
                  <c:v>74.806299999999993</c:v>
                </c:pt>
                <c:pt idx="10">
                  <c:v>83.146100000000004</c:v>
                </c:pt>
                <c:pt idx="11">
                  <c:v>91.485100000000003</c:v>
                </c:pt>
                <c:pt idx="12">
                  <c:v>99.802599999999998</c:v>
                </c:pt>
              </c:numCache>
            </c:numRef>
          </c:xVal>
          <c:yVal>
            <c:numRef>
              <c:f>switch!$AM$2:$AM$14</c:f>
              <c:numCache>
                <c:formatCode>General</c:formatCode>
                <c:ptCount val="13"/>
                <c:pt idx="0">
                  <c:v>0.25</c:v>
                </c:pt>
                <c:pt idx="1">
                  <c:v>0.75600000000000001</c:v>
                </c:pt>
                <c:pt idx="2">
                  <c:v>1.1919999999999999</c:v>
                </c:pt>
                <c:pt idx="3">
                  <c:v>1.599</c:v>
                </c:pt>
                <c:pt idx="4">
                  <c:v>1.992</c:v>
                </c:pt>
                <c:pt idx="5">
                  <c:v>2.3769999999999998</c:v>
                </c:pt>
                <c:pt idx="6">
                  <c:v>2.7480000000000002</c:v>
                </c:pt>
                <c:pt idx="7">
                  <c:v>3.0369999999999999</c:v>
                </c:pt>
                <c:pt idx="8">
                  <c:v>3.3119999999999998</c:v>
                </c:pt>
                <c:pt idx="9">
                  <c:v>3.5760000000000001</c:v>
                </c:pt>
                <c:pt idx="10">
                  <c:v>3.831</c:v>
                </c:pt>
                <c:pt idx="11">
                  <c:v>4.077</c:v>
                </c:pt>
                <c:pt idx="12">
                  <c:v>4.3159999999999998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F3-40FB-BD23-D8D0A21D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80960"/>
        <c:axId val="700178336"/>
      </c:scatterChart>
      <c:valAx>
        <c:axId val="70018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78336"/>
        <c:crosses val="autoZero"/>
        <c:crossBetween val="midCat"/>
      </c:valAx>
      <c:valAx>
        <c:axId val="700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switch!$N$1</c:f>
              <c:strCache>
                <c:ptCount val="1"/>
                <c:pt idx="0">
                  <c:v>yc/yn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switch!$M$3:$M$54</c:f>
              <c:numCache>
                <c:formatCode>General</c:formatCode>
                <c:ptCount val="52"/>
                <c:pt idx="0">
                  <c:v>0.46669172367552775</c:v>
                </c:pt>
                <c:pt idx="1">
                  <c:v>1.398151988425766</c:v>
                </c:pt>
                <c:pt idx="2">
                  <c:v>2.6053440292067873</c:v>
                </c:pt>
                <c:pt idx="3">
                  <c:v>4.0053442721951553</c:v>
                </c:pt>
                <c:pt idx="4">
                  <c:v>5.5485698430962254</c:v>
                </c:pt>
                <c:pt idx="5">
                  <c:v>7.2021802248235591</c:v>
                </c:pt>
                <c:pt idx="6">
                  <c:v>8.9431258377636702</c:v>
                </c:pt>
                <c:pt idx="7">
                  <c:v>10.754581890834716</c:v>
                </c:pt>
                <c:pt idx="8">
                  <c:v>12.623903645333826</c:v>
                </c:pt>
                <c:pt idx="9">
                  <c:v>14.541366666461444</c:v>
                </c:pt>
                <c:pt idx="10">
                  <c:v>16.499349977310214</c:v>
                </c:pt>
                <c:pt idx="11">
                  <c:v>18.491785430853923</c:v>
                </c:pt>
                <c:pt idx="12">
                  <c:v>20.513774905876854</c:v>
                </c:pt>
                <c:pt idx="13">
                  <c:v>22.561317342381411</c:v>
                </c:pt>
                <c:pt idx="14">
                  <c:v>24.631109896157703</c:v>
                </c:pt>
                <c:pt idx="15">
                  <c:v>26.720400402677058</c:v>
                </c:pt>
                <c:pt idx="16">
                  <c:v>28.826876143000927</c:v>
                </c:pt>
                <c:pt idx="17">
                  <c:v>30.948578784300619</c:v>
                </c:pt>
                <c:pt idx="18">
                  <c:v>33.08383850937529</c:v>
                </c:pt>
                <c:pt idx="19">
                  <c:v>35.231222423399913</c:v>
                </c:pt>
                <c:pt idx="20">
                  <c:v>37.389493725163433</c:v>
                </c:pt>
                <c:pt idx="21">
                  <c:v>39.557579092163088</c:v>
                </c:pt>
                <c:pt idx="22">
                  <c:v>41.734542401989792</c:v>
                </c:pt>
                <c:pt idx="23">
                  <c:v>43.919563390617832</c:v>
                </c:pt>
                <c:pt idx="24">
                  <c:v>46.111920192705639</c:v>
                </c:pt>
                <c:pt idx="25">
                  <c:v>48.310974960376285</c:v>
                </c:pt>
                <c:pt idx="26">
                  <c:v>50.516161942505477</c:v>
                </c:pt>
                <c:pt idx="27">
                  <c:v>52.726977545006633</c:v>
                </c:pt>
                <c:pt idx="28">
                  <c:v>54.942971996953034</c:v>
                </c:pt>
                <c:pt idx="29">
                  <c:v>57.163742326747411</c:v>
                </c:pt>
                <c:pt idx="30">
                  <c:v>59.388926413442128</c:v>
                </c:pt>
                <c:pt idx="31">
                  <c:v>61.618197925404814</c:v>
                </c:pt>
                <c:pt idx="32">
                  <c:v>63.851261995219339</c:v>
                </c:pt>
                <c:pt idx="33">
                  <c:v>66.087851508507313</c:v>
                </c:pt>
                <c:pt idx="34">
                  <c:v>68.327723907103589</c:v>
                </c:pt>
                <c:pt idx="35">
                  <c:v>70.570658425102238</c:v>
                </c:pt>
                <c:pt idx="36">
                  <c:v>72.816453690751459</c:v>
                </c:pt>
                <c:pt idx="37">
                  <c:v>75.064925638803615</c:v>
                </c:pt>
                <c:pt idx="38">
                  <c:v>77.315905687331124</c:v>
                </c:pt>
                <c:pt idx="39">
                  <c:v>79.569239140657203</c:v>
                </c:pt>
                <c:pt idx="40">
                  <c:v>81.824783786290453</c:v>
                </c:pt>
                <c:pt idx="41">
                  <c:v>84.082408658869284</c:v>
                </c:pt>
                <c:pt idx="42">
                  <c:v>86.341992948337506</c:v>
                </c:pt>
                <c:pt idx="43">
                  <c:v>88.603425033062422</c:v>
                </c:pt>
              </c:numCache>
            </c:numRef>
          </c:xVal>
          <c:yVal>
            <c:numRef>
              <c:f>switch!$N$3:$N$54</c:f>
              <c:numCache>
                <c:formatCode>General</c:formatCode>
                <c:ptCount val="52"/>
                <c:pt idx="0">
                  <c:v>1.19137398283983</c:v>
                </c:pt>
                <c:pt idx="1">
                  <c:v>1.2379439254805675</c:v>
                </c:pt>
                <c:pt idx="2">
                  <c:v>1.2497318655313885</c:v>
                </c:pt>
                <c:pt idx="3">
                  <c:v>1.2485174643844648</c:v>
                </c:pt>
                <c:pt idx="4">
                  <c:v>1.2412104197023219</c:v>
                </c:pt>
                <c:pt idx="5">
                  <c:v>1.2307961199527055</c:v>
                </c:pt>
                <c:pt idx="6">
                  <c:v>1.2187732120734962</c:v>
                </c:pt>
                <c:pt idx="7">
                  <c:v>1.2059623403023108</c:v>
                </c:pt>
                <c:pt idx="8">
                  <c:v>1.1928375907826276</c:v>
                </c:pt>
                <c:pt idx="9">
                  <c:v>1.1796817549964049</c:v>
                </c:pt>
                <c:pt idx="10">
                  <c:v>1.1666661133039531</c:v>
                </c:pt>
                <c:pt idx="11">
                  <c:v>1.1538943050213677</c:v>
                </c:pt>
                <c:pt idx="12">
                  <c:v>1.1414277248669096</c:v>
                </c:pt>
                <c:pt idx="13">
                  <c:v>1.1293008269286775</c:v>
                </c:pt>
                <c:pt idx="14">
                  <c:v>1.1175306449795794</c:v>
                </c:pt>
                <c:pt idx="15">
                  <c:v>1.1061228674479953</c:v>
                </c:pt>
                <c:pt idx="16">
                  <c:v>1.0950757934573268</c:v>
                </c:pt>
                <c:pt idx="17">
                  <c:v>1.0843829506135272</c:v>
                </c:pt>
                <c:pt idx="18">
                  <c:v>1.0740348485457516</c:v>
                </c:pt>
                <c:pt idx="19">
                  <c:v>1.0640201637443527</c:v>
                </c:pt>
                <c:pt idx="20">
                  <c:v>1.0543265442247227</c:v>
                </c:pt>
                <c:pt idx="21">
                  <c:v>1.0449411566791944</c:v>
                </c:pt>
                <c:pt idx="22">
                  <c:v>1.0358510573060937</c:v>
                </c:pt>
                <c:pt idx="23">
                  <c:v>1.0270434408628288</c:v>
                </c:pt>
                <c:pt idx="24">
                  <c:v>1.0185058050692823</c:v>
                </c:pt>
                <c:pt idx="25">
                  <c:v>1.0102260559164087</c:v>
                </c:pt>
                <c:pt idx="26">
                  <c:v>1.002192571640687</c:v>
                </c:pt>
                <c:pt idx="27">
                  <c:v>0.9943942378092151</c:v>
                </c:pt>
                <c:pt idx="28">
                  <c:v>0.98682046229431253</c:v>
                </c:pt>
                <c:pt idx="29">
                  <c:v>0.97946117636339303</c:v>
                </c:pt>
                <c:pt idx="30">
                  <c:v>0.97230682631627929</c:v>
                </c:pt>
                <c:pt idx="31">
                  <c:v>0.9653483588324504</c:v>
                </c:pt>
                <c:pt idx="32">
                  <c:v>0.95857720228599219</c:v>
                </c:pt>
                <c:pt idx="33">
                  <c:v>0.95198524563770603</c:v>
                </c:pt>
                <c:pt idx="34">
                  <c:v>0.94556481604717557</c:v>
                </c:pt>
                <c:pt idx="35">
                  <c:v>0.93930865601044644</c:v>
                </c:pt>
                <c:pt idx="36">
                  <c:v>0.93320990058484588</c:v>
                </c:pt>
                <c:pt idx="37">
                  <c:v>0.9272620550854429</c:v>
                </c:pt>
                <c:pt idx="38">
                  <c:v>0.92145897350931982</c:v>
                </c:pt>
                <c:pt idx="39">
                  <c:v>0.91579483785093529</c:v>
                </c:pt>
                <c:pt idx="40">
                  <c:v>0.91026413840488085</c:v>
                </c:pt>
                <c:pt idx="41">
                  <c:v>0.90486165510432659</c:v>
                </c:pt>
                <c:pt idx="42">
                  <c:v>0.89958243990936082</c:v>
                </c:pt>
                <c:pt idx="43">
                  <c:v>0.8944218002355705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23C-9365-FBB9F0632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269336"/>
        <c:axId val="611269664"/>
      </c:scatterChart>
      <c:valAx>
        <c:axId val="61126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664"/>
        <c:crosses val="autoZero"/>
        <c:crossBetween val="midCat"/>
      </c:valAx>
      <c:valAx>
        <c:axId val="6112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Rectangle Channel oufall comparison s=0.001 flat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flat!$G$1</c:f>
              <c:strCache>
                <c:ptCount val="1"/>
                <c:pt idx="0">
                  <c:v>yc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flat!$M$2:$M$48</c:f>
              <c:numCache>
                <c:formatCode>General</c:formatCode>
                <c:ptCount val="47"/>
                <c:pt idx="0">
                  <c:v>0</c:v>
                </c:pt>
                <c:pt idx="1">
                  <c:v>0.57079315908346973</c:v>
                </c:pt>
                <c:pt idx="2">
                  <c:v>1.6351749518428975</c:v>
                </c:pt>
                <c:pt idx="3">
                  <c:v>2.9402777643968583</c:v>
                </c:pt>
                <c:pt idx="4">
                  <c:v>4.3905396715868923</c:v>
                </c:pt>
                <c:pt idx="5">
                  <c:v>5.9364880825910866</c:v>
                </c:pt>
                <c:pt idx="6">
                  <c:v>7.5492397897706818</c:v>
                </c:pt>
                <c:pt idx="7">
                  <c:v>9.2106192356399177</c:v>
                </c:pt>
                <c:pt idx="8">
                  <c:v>10.908557784902825</c:v>
                </c:pt>
                <c:pt idx="9">
                  <c:v>12.634704380976904</c:v>
                </c:pt>
                <c:pt idx="10">
                  <c:v>14.383086325305129</c:v>
                </c:pt>
                <c:pt idx="11">
                  <c:v>16.149314039264631</c:v>
                </c:pt>
                <c:pt idx="12">
                  <c:v>17.930086672138991</c:v>
                </c:pt>
                <c:pt idx="13">
                  <c:v>19.72287293821611</c:v>
                </c:pt>
                <c:pt idx="14">
                  <c:v>21.525698444075449</c:v>
                </c:pt>
                <c:pt idx="15">
                  <c:v>23.337000081411396</c:v>
                </c:pt>
                <c:pt idx="16">
                  <c:v>25.155523964510465</c:v>
                </c:pt>
                <c:pt idx="17">
                  <c:v>26.980252398777743</c:v>
                </c:pt>
                <c:pt idx="18">
                  <c:v>28.810350658957201</c:v>
                </c:pt>
                <c:pt idx="19">
                  <c:v>30.645127565838571</c:v>
                </c:pt>
                <c:pt idx="20">
                  <c:v>32.484005852683595</c:v>
                </c:pt>
                <c:pt idx="21">
                  <c:v>34.326499593067297</c:v>
                </c:pt>
                <c:pt idx="22">
                  <c:v>36.172196798990775</c:v>
                </c:pt>
                <c:pt idx="23">
                  <c:v>38.020745856494017</c:v>
                </c:pt>
                <c:pt idx="24">
                  <c:v>39.871844845225645</c:v>
                </c:pt>
                <c:pt idx="25">
                  <c:v>41.725233050265594</c:v>
                </c:pt>
                <c:pt idx="26">
                  <c:v>43.580684158034138</c:v>
                </c:pt>
                <c:pt idx="27">
                  <c:v>45.438000758567377</c:v>
                </c:pt>
                <c:pt idx="28">
                  <c:v>47.29700987034704</c:v>
                </c:pt>
                <c:pt idx="29">
                  <c:v>49.157559272281723</c:v>
                </c:pt>
                <c:pt idx="30">
                  <c:v>51.019514477821296</c:v>
                </c:pt>
                <c:pt idx="31">
                  <c:v>52.882756223678832</c:v>
                </c:pt>
                <c:pt idx="32">
                  <c:v>54.747178373800288</c:v>
                </c:pt>
                <c:pt idx="33">
                  <c:v>56.612686160573801</c:v>
                </c:pt>
                <c:pt idx="34">
                  <c:v>58.479194701590679</c:v>
                </c:pt>
                <c:pt idx="35">
                  <c:v>60.346627742845577</c:v>
                </c:pt>
                <c:pt idx="36">
                  <c:v>62.214916589024611</c:v>
                </c:pt>
                <c:pt idx="37">
                  <c:v>64.083999189159854</c:v>
                </c:pt>
                <c:pt idx="38">
                  <c:v>65.953819351934101</c:v>
                </c:pt>
                <c:pt idx="39">
                  <c:v>67.824326069673106</c:v>
                </c:pt>
                <c:pt idx="40">
                  <c:v>69.695472933851462</c:v>
                </c:pt>
                <c:pt idx="41">
                  <c:v>71.567217627971687</c:v>
                </c:pt>
                <c:pt idx="42">
                  <c:v>73.439521486120697</c:v>
                </c:pt>
                <c:pt idx="43">
                  <c:v>75.312349107485886</c:v>
                </c:pt>
                <c:pt idx="44">
                  <c:v>77.185668018723533</c:v>
                </c:pt>
              </c:numCache>
            </c:numRef>
          </c:xVal>
          <c:yVal>
            <c:numRef>
              <c:f>flat!$G$2:$G$48</c:f>
              <c:numCache>
                <c:formatCode>General</c:formatCode>
                <c:ptCount val="47"/>
                <c:pt idx="0">
                  <c:v>0</c:v>
                </c:pt>
                <c:pt idx="1">
                  <c:v>0.13625335933826216</c:v>
                </c:pt>
                <c:pt idx="2">
                  <c:v>0.27483425575812603</c:v>
                </c:pt>
                <c:pt idx="3">
                  <c:v>0.40639992463056174</c:v>
                </c:pt>
                <c:pt idx="4">
                  <c:v>0.53093332167799134</c:v>
                </c:pt>
                <c:pt idx="5">
                  <c:v>0.64920388864107736</c:v>
                </c:pt>
                <c:pt idx="6">
                  <c:v>0.76201500961887636</c:v>
                </c:pt>
                <c:pt idx="7">
                  <c:v>0.87006947361484166</c:v>
                </c:pt>
                <c:pt idx="8">
                  <c:v>0.9739565964405319</c:v>
                </c:pt>
                <c:pt idx="9">
                  <c:v>1.0741660838602685</c:v>
                </c:pt>
                <c:pt idx="10">
                  <c:v>1.1711057240136002</c:v>
                </c:pt>
                <c:pt idx="11">
                  <c:v>1.2651172155345174</c:v>
                </c:pt>
                <c:pt idx="12">
                  <c:v>1.3564890892733883</c:v>
                </c:pt>
                <c:pt idx="13">
                  <c:v>1.4454669413486194</c:v>
                </c:pt>
                <c:pt idx="14">
                  <c:v>1.5322614673174901</c:v>
                </c:pt>
                <c:pt idx="15">
                  <c:v>1.6170547737343366</c:v>
                </c:pt>
                <c:pt idx="16">
                  <c:v>1.7000053603757743</c:v>
                </c:pt>
                <c:pt idx="17">
                  <c:v>1.7812520797661786</c:v>
                </c:pt>
                <c:pt idx="18">
                  <c:v>1.8609173078420898</c:v>
                </c:pt>
                <c:pt idx="19">
                  <c:v>1.9391095028166809</c:v>
                </c:pt>
                <c:pt idx="20">
                  <c:v>2.0159252863313597</c:v>
                </c:pt>
                <c:pt idx="21">
                  <c:v>2.0914511488282073</c:v>
                </c:pt>
                <c:pt idx="22">
                  <c:v>2.1657648570823591</c:v>
                </c:pt>
                <c:pt idx="23">
                  <c:v>2.2389366238902824</c:v>
                </c:pt>
                <c:pt idx="24">
                  <c:v>2.3110300864305495</c:v>
                </c:pt>
                <c:pt idx="25">
                  <c:v>2.3821031296271924</c:v>
                </c:pt>
                <c:pt idx="26">
                  <c:v>2.4522085830963496</c:v>
                </c:pt>
                <c:pt idx="27">
                  <c:v>2.5213948143203262</c:v>
                </c:pt>
                <c:pt idx="28">
                  <c:v>2.5897062361132015</c:v>
                </c:pt>
                <c:pt idx="29">
                  <c:v>2.6571837428838982</c:v>
                </c:pt>
                <c:pt idx="30">
                  <c:v>2.7238650874192554</c:v>
                </c:pt>
                <c:pt idx="31">
                  <c:v>2.7897852077179195</c:v>
                </c:pt>
                <c:pt idx="32">
                  <c:v>2.8549765116687857</c:v>
                </c:pt>
                <c:pt idx="33">
                  <c:v>2.9194691259825958</c:v>
                </c:pt>
                <c:pt idx="34">
                  <c:v>2.9832911146740955</c:v>
                </c:pt>
                <c:pt idx="35">
                  <c:v>3.0464686714957101</c:v>
                </c:pt>
                <c:pt idx="36">
                  <c:v>3.1090262899965033</c:v>
                </c:pt>
                <c:pt idx="37">
                  <c:v>3.1709869142872078</c:v>
                </c:pt>
                <c:pt idx="38">
                  <c:v>3.2323720731061827</c:v>
                </c:pt>
                <c:pt idx="39">
                  <c:v>3.2932019993809489</c:v>
                </c:pt>
                <c:pt idx="40">
                  <c:v>3.3534957371489602</c:v>
                </c:pt>
                <c:pt idx="41">
                  <c:v>3.413271237426212</c:v>
                </c:pt>
                <c:pt idx="42">
                  <c:v>3.472545444382769</c:v>
                </c:pt>
                <c:pt idx="43">
                  <c:v>3.531334372992033</c:v>
                </c:pt>
                <c:pt idx="44">
                  <c:v>3.5896531791588844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4-4BD5-AF8D-928C03D95D44}"/>
            </c:ext>
          </c:extLst>
        </c:ser>
        <c:ser>
          <c:idx val="2"/>
          <c:order val="1"/>
          <c:tx>
            <c:strRef>
              <c:f>flat!$H$1</c:f>
              <c:strCache>
                <c:ptCount val="1"/>
                <c:pt idx="0">
                  <c:v>yn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flat!$M$2:$M$46</c:f>
              <c:numCache>
                <c:formatCode>General</c:formatCode>
                <c:ptCount val="45"/>
                <c:pt idx="0">
                  <c:v>0</c:v>
                </c:pt>
                <c:pt idx="1">
                  <c:v>0.57079315908346973</c:v>
                </c:pt>
                <c:pt idx="2">
                  <c:v>1.6351749518428975</c:v>
                </c:pt>
                <c:pt idx="3">
                  <c:v>2.9402777643968583</c:v>
                </c:pt>
                <c:pt idx="4">
                  <c:v>4.3905396715868923</c:v>
                </c:pt>
                <c:pt idx="5">
                  <c:v>5.9364880825910866</c:v>
                </c:pt>
                <c:pt idx="6">
                  <c:v>7.5492397897706818</c:v>
                </c:pt>
                <c:pt idx="7">
                  <c:v>9.2106192356399177</c:v>
                </c:pt>
                <c:pt idx="8">
                  <c:v>10.908557784902825</c:v>
                </c:pt>
                <c:pt idx="9">
                  <c:v>12.634704380976904</c:v>
                </c:pt>
                <c:pt idx="10">
                  <c:v>14.383086325305129</c:v>
                </c:pt>
                <c:pt idx="11">
                  <c:v>16.149314039264631</c:v>
                </c:pt>
                <c:pt idx="12">
                  <c:v>17.930086672138991</c:v>
                </c:pt>
                <c:pt idx="13">
                  <c:v>19.72287293821611</c:v>
                </c:pt>
                <c:pt idx="14">
                  <c:v>21.525698444075449</c:v>
                </c:pt>
                <c:pt idx="15">
                  <c:v>23.337000081411396</c:v>
                </c:pt>
                <c:pt idx="16">
                  <c:v>25.155523964510465</c:v>
                </c:pt>
                <c:pt idx="17">
                  <c:v>26.980252398777743</c:v>
                </c:pt>
                <c:pt idx="18">
                  <c:v>28.810350658957201</c:v>
                </c:pt>
                <c:pt idx="19">
                  <c:v>30.645127565838571</c:v>
                </c:pt>
                <c:pt idx="20">
                  <c:v>32.484005852683595</c:v>
                </c:pt>
                <c:pt idx="21">
                  <c:v>34.326499593067297</c:v>
                </c:pt>
                <c:pt idx="22">
                  <c:v>36.172196798990775</c:v>
                </c:pt>
                <c:pt idx="23">
                  <c:v>38.020745856494017</c:v>
                </c:pt>
                <c:pt idx="24">
                  <c:v>39.871844845225645</c:v>
                </c:pt>
                <c:pt idx="25">
                  <c:v>41.725233050265594</c:v>
                </c:pt>
                <c:pt idx="26">
                  <c:v>43.580684158034138</c:v>
                </c:pt>
                <c:pt idx="27">
                  <c:v>45.438000758567377</c:v>
                </c:pt>
                <c:pt idx="28">
                  <c:v>47.29700987034704</c:v>
                </c:pt>
                <c:pt idx="29">
                  <c:v>49.157559272281723</c:v>
                </c:pt>
                <c:pt idx="30">
                  <c:v>51.019514477821296</c:v>
                </c:pt>
                <c:pt idx="31">
                  <c:v>52.882756223678832</c:v>
                </c:pt>
                <c:pt idx="32">
                  <c:v>54.747178373800288</c:v>
                </c:pt>
                <c:pt idx="33">
                  <c:v>56.612686160573801</c:v>
                </c:pt>
                <c:pt idx="34">
                  <c:v>58.479194701590679</c:v>
                </c:pt>
                <c:pt idx="35">
                  <c:v>60.346627742845577</c:v>
                </c:pt>
                <c:pt idx="36">
                  <c:v>62.214916589024611</c:v>
                </c:pt>
                <c:pt idx="37">
                  <c:v>64.083999189159854</c:v>
                </c:pt>
                <c:pt idx="38">
                  <c:v>65.953819351934101</c:v>
                </c:pt>
                <c:pt idx="39">
                  <c:v>67.824326069673106</c:v>
                </c:pt>
                <c:pt idx="40">
                  <c:v>69.695472933851462</c:v>
                </c:pt>
                <c:pt idx="41">
                  <c:v>71.567217627971687</c:v>
                </c:pt>
                <c:pt idx="42">
                  <c:v>73.439521486120697</c:v>
                </c:pt>
                <c:pt idx="43">
                  <c:v>75.312349107485886</c:v>
                </c:pt>
                <c:pt idx="44">
                  <c:v>77.185668018723533</c:v>
                </c:pt>
              </c:numCache>
            </c:numRef>
          </c:xVal>
          <c:yVal>
            <c:numRef>
              <c:f>flat!$H$2:$H$46</c:f>
              <c:numCache>
                <c:formatCode>General</c:formatCode>
                <c:ptCount val="4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84-4BD5-AF8D-928C03D95D44}"/>
            </c:ext>
          </c:extLst>
        </c:ser>
        <c:ser>
          <c:idx val="1"/>
          <c:order val="2"/>
          <c:tx>
            <c:strRef>
              <c:f>flat!$AA$1</c:f>
              <c:strCache>
                <c:ptCount val="1"/>
                <c:pt idx="0">
                  <c:v>free flow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flat!$AA$2:$AA$13</c:f>
              <c:numCache>
                <c:formatCode>General</c:formatCode>
                <c:ptCount val="12"/>
                <c:pt idx="0">
                  <c:v>7.9043000000000001</c:v>
                </c:pt>
                <c:pt idx="1">
                  <c:v>16.203199999999999</c:v>
                </c:pt>
                <c:pt idx="2">
                  <c:v>24.5687</c:v>
                </c:pt>
                <c:pt idx="3">
                  <c:v>32.9114</c:v>
                </c:pt>
                <c:pt idx="4">
                  <c:v>41.435699999999997</c:v>
                </c:pt>
                <c:pt idx="5">
                  <c:v>49.866700000000002</c:v>
                </c:pt>
                <c:pt idx="6">
                  <c:v>58.208399999999997</c:v>
                </c:pt>
                <c:pt idx="7">
                  <c:v>66.547799999999995</c:v>
                </c:pt>
                <c:pt idx="8">
                  <c:v>74.886399999999995</c:v>
                </c:pt>
                <c:pt idx="9">
                  <c:v>83.224900000000005</c:v>
                </c:pt>
                <c:pt idx="10">
                  <c:v>91.563500000000005</c:v>
                </c:pt>
                <c:pt idx="11">
                  <c:v>99.924700000000001</c:v>
                </c:pt>
              </c:numCache>
            </c:numRef>
          </c:xVal>
          <c:yVal>
            <c:numRef>
              <c:f>flat!$AD$2:$AD$13</c:f>
              <c:numCache>
                <c:formatCode>General</c:formatCode>
                <c:ptCount val="12"/>
                <c:pt idx="0">
                  <c:v>0.79539000000000004</c:v>
                </c:pt>
                <c:pt idx="1">
                  <c:v>1.2754300000000001</c:v>
                </c:pt>
                <c:pt idx="2">
                  <c:v>1.6802299999999999</c:v>
                </c:pt>
                <c:pt idx="3">
                  <c:v>2.0401600000000002</c:v>
                </c:pt>
                <c:pt idx="4">
                  <c:v>2.3707199999999999</c:v>
                </c:pt>
                <c:pt idx="5">
                  <c:v>2.6793900000000002</c:v>
                </c:pt>
                <c:pt idx="6">
                  <c:v>2.97105</c:v>
                </c:pt>
                <c:pt idx="7">
                  <c:v>3.2489599999999998</c:v>
                </c:pt>
                <c:pt idx="8">
                  <c:v>3.5154100000000001</c:v>
                </c:pt>
                <c:pt idx="9">
                  <c:v>3.7720799999999999</c:v>
                </c:pt>
                <c:pt idx="10">
                  <c:v>4.0217599999999996</c:v>
                </c:pt>
                <c:pt idx="11">
                  <c:v>4.2641200000000001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84-4BD5-AF8D-928C03D95D44}"/>
            </c:ext>
          </c:extLst>
        </c:ser>
        <c:ser>
          <c:idx val="3"/>
          <c:order val="3"/>
          <c:tx>
            <c:strRef>
              <c:f>flat!$AB$1</c:f>
              <c:strCache>
                <c:ptCount val="1"/>
                <c:pt idx="0">
                  <c:v>normal flow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flat!$AB$2:$AB$13</c:f>
              <c:numCache>
                <c:formatCode>General</c:formatCode>
                <c:ptCount val="12"/>
                <c:pt idx="0">
                  <c:v>7.9043000000000001</c:v>
                </c:pt>
                <c:pt idx="1">
                  <c:v>16.203199999999999</c:v>
                </c:pt>
                <c:pt idx="2">
                  <c:v>24.5687</c:v>
                </c:pt>
                <c:pt idx="3">
                  <c:v>32.9114</c:v>
                </c:pt>
                <c:pt idx="4">
                  <c:v>41.435699999999997</c:v>
                </c:pt>
                <c:pt idx="5">
                  <c:v>49.866700000000002</c:v>
                </c:pt>
                <c:pt idx="6">
                  <c:v>58.208399999999997</c:v>
                </c:pt>
                <c:pt idx="7">
                  <c:v>66.547799999999995</c:v>
                </c:pt>
                <c:pt idx="8">
                  <c:v>74.886399999999995</c:v>
                </c:pt>
                <c:pt idx="9">
                  <c:v>83.224900000000005</c:v>
                </c:pt>
                <c:pt idx="10">
                  <c:v>91.563500000000005</c:v>
                </c:pt>
                <c:pt idx="11">
                  <c:v>99.924700000000001</c:v>
                </c:pt>
              </c:numCache>
            </c:numRef>
          </c:xVal>
          <c:yVal>
            <c:numRef>
              <c:f>flat!$AE$2:$AE$13</c:f>
              <c:numCache>
                <c:formatCode>General</c:formatCode>
                <c:ptCount val="12"/>
                <c:pt idx="0">
                  <c:v>1.2456499999999999</c:v>
                </c:pt>
                <c:pt idx="1">
                  <c:v>2.2107800000000002</c:v>
                </c:pt>
                <c:pt idx="2">
                  <c:v>3.1425000000000001</c:v>
                </c:pt>
                <c:pt idx="3">
                  <c:v>4.05565</c:v>
                </c:pt>
                <c:pt idx="4">
                  <c:v>4.8499999999999996</c:v>
                </c:pt>
                <c:pt idx="5">
                  <c:v>4.8499999999999996</c:v>
                </c:pt>
                <c:pt idx="6">
                  <c:v>4.8499999999999996</c:v>
                </c:pt>
                <c:pt idx="7">
                  <c:v>4.8499999999999996</c:v>
                </c:pt>
                <c:pt idx="8">
                  <c:v>4.8499999999999996</c:v>
                </c:pt>
                <c:pt idx="9">
                  <c:v>4.8499999999999996</c:v>
                </c:pt>
                <c:pt idx="10">
                  <c:v>4.8499999999999996</c:v>
                </c:pt>
                <c:pt idx="11">
                  <c:v>4.8499999999999996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84-4BD5-AF8D-928C03D95D44}"/>
            </c:ext>
          </c:extLst>
        </c:ser>
        <c:ser>
          <c:idx val="4"/>
          <c:order val="4"/>
          <c:tx>
            <c:strRef>
              <c:f>flat!$AJ$1</c:f>
              <c:strCache>
                <c:ptCount val="1"/>
                <c:pt idx="0">
                  <c:v>icm depth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flat!$AK$2:$AK$14</c:f>
              <c:numCache>
                <c:formatCode>General</c:formatCode>
                <c:ptCount val="13"/>
                <c:pt idx="0">
                  <c:v>0</c:v>
                </c:pt>
                <c:pt idx="1">
                  <c:v>8.0706000000000007</c:v>
                </c:pt>
                <c:pt idx="2">
                  <c:v>16.432099999999998</c:v>
                </c:pt>
                <c:pt idx="3">
                  <c:v>24.777200000000001</c:v>
                </c:pt>
                <c:pt idx="4">
                  <c:v>33.117199999999997</c:v>
                </c:pt>
                <c:pt idx="5">
                  <c:v>41.454799999999999</c:v>
                </c:pt>
                <c:pt idx="6">
                  <c:v>49.790999999999997</c:v>
                </c:pt>
                <c:pt idx="7">
                  <c:v>58.1265</c:v>
                </c:pt>
                <c:pt idx="8">
                  <c:v>66.461399999999998</c:v>
                </c:pt>
                <c:pt idx="9">
                  <c:v>74.795900000000003</c:v>
                </c:pt>
                <c:pt idx="10">
                  <c:v>83.130200000000002</c:v>
                </c:pt>
                <c:pt idx="11">
                  <c:v>91.464299999999994</c:v>
                </c:pt>
                <c:pt idx="12">
                  <c:v>99.798299999999998</c:v>
                </c:pt>
              </c:numCache>
            </c:numRef>
          </c:xVal>
          <c:yVal>
            <c:numRef>
              <c:f>flat!$AJ$2:$AJ$14</c:f>
              <c:numCache>
                <c:formatCode>General</c:formatCode>
                <c:ptCount val="13"/>
                <c:pt idx="0">
                  <c:v>0.25</c:v>
                </c:pt>
                <c:pt idx="1">
                  <c:v>0.65700000000000003</c:v>
                </c:pt>
                <c:pt idx="2">
                  <c:v>1.0069999999999999</c:v>
                </c:pt>
                <c:pt idx="3">
                  <c:v>1.3320000000000001</c:v>
                </c:pt>
                <c:pt idx="4">
                  <c:v>1.6439999999999999</c:v>
                </c:pt>
                <c:pt idx="5">
                  <c:v>1.948</c:v>
                </c:pt>
                <c:pt idx="6">
                  <c:v>2.2469999999999999</c:v>
                </c:pt>
                <c:pt idx="7">
                  <c:v>2.5430000000000001</c:v>
                </c:pt>
                <c:pt idx="8">
                  <c:v>2.8359999999999999</c:v>
                </c:pt>
                <c:pt idx="9">
                  <c:v>3.1280000000000001</c:v>
                </c:pt>
                <c:pt idx="10">
                  <c:v>3.4180000000000001</c:v>
                </c:pt>
                <c:pt idx="11">
                  <c:v>3.706</c:v>
                </c:pt>
                <c:pt idx="12">
                  <c:v>3.9940000000000002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84-4BD5-AF8D-928C03D95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80960"/>
        <c:axId val="700178336"/>
      </c:scatterChart>
      <c:valAx>
        <c:axId val="70018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78336"/>
        <c:crosses val="autoZero"/>
        <c:crossBetween val="midCat"/>
      </c:valAx>
      <c:valAx>
        <c:axId val="700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flat!$N$1</c:f>
              <c:strCache>
                <c:ptCount val="1"/>
                <c:pt idx="0">
                  <c:v>yc/yn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flat!$M$3:$M$54</c:f>
              <c:numCache>
                <c:formatCode>General</c:formatCode>
                <c:ptCount val="52"/>
                <c:pt idx="0">
                  <c:v>0.57079315908346973</c:v>
                </c:pt>
                <c:pt idx="1">
                  <c:v>1.6351749518428975</c:v>
                </c:pt>
                <c:pt idx="2">
                  <c:v>2.9402777643968583</c:v>
                </c:pt>
                <c:pt idx="3">
                  <c:v>4.3905396715868923</c:v>
                </c:pt>
                <c:pt idx="4">
                  <c:v>5.9364880825910866</c:v>
                </c:pt>
                <c:pt idx="5">
                  <c:v>7.5492397897706818</c:v>
                </c:pt>
                <c:pt idx="6">
                  <c:v>9.2106192356399177</c:v>
                </c:pt>
                <c:pt idx="7">
                  <c:v>10.908557784902825</c:v>
                </c:pt>
                <c:pt idx="8">
                  <c:v>12.634704380976904</c:v>
                </c:pt>
                <c:pt idx="9">
                  <c:v>14.383086325305129</c:v>
                </c:pt>
                <c:pt idx="10">
                  <c:v>16.149314039264631</c:v>
                </c:pt>
                <c:pt idx="11">
                  <c:v>17.930086672138991</c:v>
                </c:pt>
                <c:pt idx="12">
                  <c:v>19.72287293821611</c:v>
                </c:pt>
                <c:pt idx="13">
                  <c:v>21.525698444075449</c:v>
                </c:pt>
                <c:pt idx="14">
                  <c:v>23.337000081411396</c:v>
                </c:pt>
                <c:pt idx="15">
                  <c:v>25.155523964510465</c:v>
                </c:pt>
                <c:pt idx="16">
                  <c:v>26.980252398777743</c:v>
                </c:pt>
                <c:pt idx="17">
                  <c:v>28.810350658957201</c:v>
                </c:pt>
                <c:pt idx="18">
                  <c:v>30.645127565838571</c:v>
                </c:pt>
                <c:pt idx="19">
                  <c:v>32.484005852683595</c:v>
                </c:pt>
                <c:pt idx="20">
                  <c:v>34.326499593067297</c:v>
                </c:pt>
                <c:pt idx="21">
                  <c:v>36.172196798990775</c:v>
                </c:pt>
                <c:pt idx="22">
                  <c:v>38.020745856494017</c:v>
                </c:pt>
                <c:pt idx="23">
                  <c:v>39.871844845225645</c:v>
                </c:pt>
                <c:pt idx="24">
                  <c:v>41.725233050265594</c:v>
                </c:pt>
                <c:pt idx="25">
                  <c:v>43.580684158034138</c:v>
                </c:pt>
                <c:pt idx="26">
                  <c:v>45.438000758567377</c:v>
                </c:pt>
                <c:pt idx="27">
                  <c:v>47.29700987034704</c:v>
                </c:pt>
                <c:pt idx="28">
                  <c:v>49.157559272281723</c:v>
                </c:pt>
                <c:pt idx="29">
                  <c:v>51.019514477821296</c:v>
                </c:pt>
                <c:pt idx="30">
                  <c:v>52.882756223678832</c:v>
                </c:pt>
                <c:pt idx="31">
                  <c:v>54.747178373800288</c:v>
                </c:pt>
                <c:pt idx="32">
                  <c:v>56.612686160573801</c:v>
                </c:pt>
                <c:pt idx="33">
                  <c:v>58.479194701590679</c:v>
                </c:pt>
                <c:pt idx="34">
                  <c:v>60.346627742845577</c:v>
                </c:pt>
                <c:pt idx="35">
                  <c:v>62.214916589024611</c:v>
                </c:pt>
                <c:pt idx="36">
                  <c:v>64.083999189159854</c:v>
                </c:pt>
                <c:pt idx="37">
                  <c:v>65.953819351934101</c:v>
                </c:pt>
                <c:pt idx="38">
                  <c:v>67.824326069673106</c:v>
                </c:pt>
                <c:pt idx="39">
                  <c:v>69.695472933851462</c:v>
                </c:pt>
                <c:pt idx="40">
                  <c:v>71.567217627971687</c:v>
                </c:pt>
                <c:pt idx="41">
                  <c:v>73.439521486120697</c:v>
                </c:pt>
                <c:pt idx="42">
                  <c:v>75.312349107485886</c:v>
                </c:pt>
                <c:pt idx="43">
                  <c:v>77.185668018723533</c:v>
                </c:pt>
              </c:numCache>
            </c:numRef>
          </c:xVal>
          <c:yVal>
            <c:numRef>
              <c:f>flat!$N$3:$N$54</c:f>
              <c:numCache>
                <c:formatCode>General</c:formatCode>
                <c:ptCount val="52"/>
                <c:pt idx="0">
                  <c:v>0.68126679669131074</c:v>
                </c:pt>
                <c:pt idx="1">
                  <c:v>0.68708563939531508</c:v>
                </c:pt>
                <c:pt idx="2">
                  <c:v>0.67733320771760297</c:v>
                </c:pt>
                <c:pt idx="3">
                  <c:v>0.6636666520974891</c:v>
                </c:pt>
                <c:pt idx="4">
                  <c:v>0.64920388864107736</c:v>
                </c:pt>
                <c:pt idx="5">
                  <c:v>0.63501250801573028</c:v>
                </c:pt>
                <c:pt idx="6">
                  <c:v>0.6214781954391726</c:v>
                </c:pt>
                <c:pt idx="7">
                  <c:v>0.60872287277533244</c:v>
                </c:pt>
                <c:pt idx="8">
                  <c:v>0.59675893547792691</c:v>
                </c:pt>
                <c:pt idx="9">
                  <c:v>0.58555286200680012</c:v>
                </c:pt>
                <c:pt idx="10">
                  <c:v>0.57505327978841692</c:v>
                </c:pt>
                <c:pt idx="11">
                  <c:v>0.56520378719724518</c:v>
                </c:pt>
                <c:pt idx="12">
                  <c:v>0.55594882359562281</c:v>
                </c:pt>
                <c:pt idx="13">
                  <c:v>0.5472362383276751</c:v>
                </c:pt>
                <c:pt idx="14">
                  <c:v>0.53901825791144553</c:v>
                </c:pt>
                <c:pt idx="15">
                  <c:v>0.53125167511742943</c:v>
                </c:pt>
                <c:pt idx="16">
                  <c:v>0.52389767051946434</c:v>
                </c:pt>
                <c:pt idx="17">
                  <c:v>0.51692147440058045</c:v>
                </c:pt>
                <c:pt idx="18">
                  <c:v>0.51029197442544239</c:v>
                </c:pt>
                <c:pt idx="19">
                  <c:v>0.50398132158283993</c:v>
                </c:pt>
                <c:pt idx="20">
                  <c:v>0.49796455924481126</c:v>
                </c:pt>
                <c:pt idx="21">
                  <c:v>0.49221928570053614</c:v>
                </c:pt>
                <c:pt idx="22">
                  <c:v>0.48672535301962666</c:v>
                </c:pt>
                <c:pt idx="23">
                  <c:v>0.48146460133969782</c:v>
                </c:pt>
                <c:pt idx="24">
                  <c:v>0.47642062592543849</c:v>
                </c:pt>
                <c:pt idx="25">
                  <c:v>0.47157857367237488</c:v>
                </c:pt>
                <c:pt idx="26">
                  <c:v>0.46692496561487518</c:v>
                </c:pt>
                <c:pt idx="27">
                  <c:v>0.46244754216307171</c:v>
                </c:pt>
                <c:pt idx="28">
                  <c:v>0.45813512808343076</c:v>
                </c:pt>
                <c:pt idx="29">
                  <c:v>0.4539775145698759</c:v>
                </c:pt>
                <c:pt idx="30">
                  <c:v>0.44996535608353538</c:v>
                </c:pt>
                <c:pt idx="31">
                  <c:v>0.44609007994824773</c:v>
                </c:pt>
                <c:pt idx="32">
                  <c:v>0.44234380696705999</c:v>
                </c:pt>
                <c:pt idx="33">
                  <c:v>0.43871928156971995</c:v>
                </c:pt>
                <c:pt idx="34">
                  <c:v>0.43520981021367289</c:v>
                </c:pt>
                <c:pt idx="35">
                  <c:v>0.4318092069439588</c:v>
                </c:pt>
                <c:pt idx="36">
                  <c:v>0.42851174517394697</c:v>
                </c:pt>
                <c:pt idx="37">
                  <c:v>0.42531211488239246</c:v>
                </c:pt>
                <c:pt idx="38">
                  <c:v>0.42220538453601908</c:v>
                </c:pt>
                <c:pt idx="39">
                  <c:v>0.41918696714362003</c:v>
                </c:pt>
                <c:pt idx="40">
                  <c:v>0.4162525899300259</c:v>
                </c:pt>
                <c:pt idx="41">
                  <c:v>0.41339826718842487</c:v>
                </c:pt>
                <c:pt idx="42">
                  <c:v>0.41062027592930617</c:v>
                </c:pt>
                <c:pt idx="43">
                  <c:v>0.40791513399532775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5-424A-9D02-618F8DADF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269336"/>
        <c:axId val="611269664"/>
      </c:scatterChart>
      <c:valAx>
        <c:axId val="61126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664"/>
        <c:crosses val="autoZero"/>
        <c:crossBetween val="midCat"/>
      </c:valAx>
      <c:valAx>
        <c:axId val="6112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Rectangle Channel oufall comparison s=0.1 steep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steep!$G$1</c:f>
              <c:strCache>
                <c:ptCount val="1"/>
                <c:pt idx="0">
                  <c:v>yc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steep!$M$2:$M$48</c:f>
              <c:numCache>
                <c:formatCode>General</c:formatCode>
                <c:ptCount val="47"/>
                <c:pt idx="0">
                  <c:v>0</c:v>
                </c:pt>
                <c:pt idx="1">
                  <c:v>1.9052609836416778</c:v>
                </c:pt>
                <c:pt idx="2">
                  <c:v>5.7079315908346979</c:v>
                </c:pt>
                <c:pt idx="3">
                  <c:v>10.636272459939036</c:v>
                </c:pt>
                <c:pt idx="4">
                  <c:v>16.351749518428978</c:v>
                </c:pt>
                <c:pt idx="5">
                  <c:v>22.651941529633788</c:v>
                </c:pt>
                <c:pt idx="6">
                  <c:v>29.402777643968587</c:v>
                </c:pt>
                <c:pt idx="7">
                  <c:v>36.510158346702212</c:v>
                </c:pt>
                <c:pt idx="8">
                  <c:v>43.905396715868932</c:v>
                </c:pt>
                <c:pt idx="9">
                  <c:v>51.536870821880633</c:v>
                </c:pt>
                <c:pt idx="10">
                  <c:v>59.364880825910873</c:v>
                </c:pt>
                <c:pt idx="11">
                  <c:v>67.358314220018727</c:v>
                </c:pt>
                <c:pt idx="12">
                  <c:v>75.492397897706823</c:v>
                </c:pt>
                <c:pt idx="13">
                  <c:v>83.747135362847189</c:v>
                </c:pt>
                <c:pt idx="14">
                  <c:v>92.106192356399177</c:v>
                </c:pt>
                <c:pt idx="15">
                  <c:v>100.5560850733392</c:v>
                </c:pt>
                <c:pt idx="16">
                  <c:v>109.08557784902828</c:v>
                </c:pt>
              </c:numCache>
            </c:numRef>
          </c:xVal>
          <c:yVal>
            <c:numRef>
              <c:f>steep!$G$2:$G$48</c:f>
              <c:numCache>
                <c:formatCode>General</c:formatCode>
                <c:ptCount val="47"/>
                <c:pt idx="0">
                  <c:v>0</c:v>
                </c:pt>
                <c:pt idx="1">
                  <c:v>0.30432037351947894</c:v>
                </c:pt>
                <c:pt idx="2">
                  <c:v>0.63243207124670719</c:v>
                </c:pt>
                <c:pt idx="3">
                  <c:v>0.9576813165194944</c:v>
                </c:pt>
                <c:pt idx="4">
                  <c:v>1.2756676126211963</c:v>
                </c:pt>
                <c:pt idx="5">
                  <c:v>1.5852520870050835</c:v>
                </c:pt>
                <c:pt idx="6">
                  <c:v>1.8863413521462902</c:v>
                </c:pt>
                <c:pt idx="7">
                  <c:v>2.1792339528411859</c:v>
                </c:pt>
                <c:pt idx="8">
                  <c:v>2.4643741772935064</c:v>
                </c:pt>
                <c:pt idx="9">
                  <c:v>2.7422480913909864</c:v>
                </c:pt>
                <c:pt idx="10">
                  <c:v>3.0133375202544181</c:v>
                </c:pt>
                <c:pt idx="11">
                  <c:v>3.2780999059553984</c:v>
                </c:pt>
                <c:pt idx="12">
                  <c:v>3.5369603596923098</c:v>
                </c:pt>
                <c:pt idx="13">
                  <c:v>3.7903096051644463</c:v>
                </c:pt>
                <c:pt idx="14">
                  <c:v>4.038504753197997</c:v>
                </c:pt>
                <c:pt idx="15">
                  <c:v>4.281871371183513</c:v>
                </c:pt>
                <c:pt idx="16">
                  <c:v>4.5207060624618798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8D-4027-9E2C-61CFCC0D031D}"/>
            </c:ext>
          </c:extLst>
        </c:ser>
        <c:ser>
          <c:idx val="2"/>
          <c:order val="1"/>
          <c:tx>
            <c:strRef>
              <c:f>steep!$H$1</c:f>
              <c:strCache>
                <c:ptCount val="1"/>
                <c:pt idx="0">
                  <c:v>yn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steep!$M$2:$M$46</c:f>
              <c:numCache>
                <c:formatCode>General</c:formatCode>
                <c:ptCount val="45"/>
                <c:pt idx="0">
                  <c:v>0</c:v>
                </c:pt>
                <c:pt idx="1">
                  <c:v>1.9052609836416778</c:v>
                </c:pt>
                <c:pt idx="2">
                  <c:v>5.7079315908346979</c:v>
                </c:pt>
                <c:pt idx="3">
                  <c:v>10.636272459939036</c:v>
                </c:pt>
                <c:pt idx="4">
                  <c:v>16.351749518428978</c:v>
                </c:pt>
                <c:pt idx="5">
                  <c:v>22.651941529633788</c:v>
                </c:pt>
                <c:pt idx="6">
                  <c:v>29.402777643968587</c:v>
                </c:pt>
                <c:pt idx="7">
                  <c:v>36.510158346702212</c:v>
                </c:pt>
                <c:pt idx="8">
                  <c:v>43.905396715868932</c:v>
                </c:pt>
                <c:pt idx="9">
                  <c:v>51.536870821880633</c:v>
                </c:pt>
                <c:pt idx="10">
                  <c:v>59.364880825910873</c:v>
                </c:pt>
                <c:pt idx="11">
                  <c:v>67.358314220018727</c:v>
                </c:pt>
                <c:pt idx="12">
                  <c:v>75.492397897706823</c:v>
                </c:pt>
                <c:pt idx="13">
                  <c:v>83.747135362847189</c:v>
                </c:pt>
                <c:pt idx="14">
                  <c:v>92.106192356399177</c:v>
                </c:pt>
                <c:pt idx="15">
                  <c:v>100.5560850733392</c:v>
                </c:pt>
                <c:pt idx="16">
                  <c:v>109.08557784902828</c:v>
                </c:pt>
              </c:numCache>
            </c:numRef>
          </c:xVal>
          <c:yVal>
            <c:numRef>
              <c:f>steep!$H$2:$H$46</c:f>
              <c:numCache>
                <c:formatCode>General</c:formatCode>
                <c:ptCount val="4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8D-4027-9E2C-61CFCC0D031D}"/>
            </c:ext>
          </c:extLst>
        </c:ser>
        <c:ser>
          <c:idx val="1"/>
          <c:order val="2"/>
          <c:tx>
            <c:strRef>
              <c:f>steep!$AA$1</c:f>
              <c:strCache>
                <c:ptCount val="1"/>
                <c:pt idx="0">
                  <c:v>free flow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steep!$AA$2:$AA$13</c:f>
              <c:numCache>
                <c:formatCode>General</c:formatCode>
                <c:ptCount val="12"/>
                <c:pt idx="0">
                  <c:v>8.1850000000000005</c:v>
                </c:pt>
                <c:pt idx="1">
                  <c:v>16.547499999999999</c:v>
                </c:pt>
                <c:pt idx="2">
                  <c:v>24.894200000000001</c:v>
                </c:pt>
                <c:pt idx="3">
                  <c:v>33.234000000000002</c:v>
                </c:pt>
                <c:pt idx="4">
                  <c:v>41.558100000000003</c:v>
                </c:pt>
                <c:pt idx="5">
                  <c:v>49.860500000000002</c:v>
                </c:pt>
                <c:pt idx="6">
                  <c:v>58.197000000000003</c:v>
                </c:pt>
                <c:pt idx="7">
                  <c:v>66.534300000000002</c:v>
                </c:pt>
                <c:pt idx="8">
                  <c:v>74.871099999999998</c:v>
                </c:pt>
                <c:pt idx="9">
                  <c:v>83.207700000000003</c:v>
                </c:pt>
                <c:pt idx="10">
                  <c:v>91.5441</c:v>
                </c:pt>
                <c:pt idx="11">
                  <c:v>99.883399999999995</c:v>
                </c:pt>
              </c:numCache>
            </c:numRef>
          </c:xVal>
          <c:yVal>
            <c:numRef>
              <c:f>steep!$AD$2:$AD$13</c:f>
              <c:numCache>
                <c:formatCode>General</c:formatCode>
                <c:ptCount val="12"/>
                <c:pt idx="0">
                  <c:v>0.25258999999999998</c:v>
                </c:pt>
                <c:pt idx="1">
                  <c:v>0.40326000000000001</c:v>
                </c:pt>
                <c:pt idx="2">
                  <c:v>0.53391</c:v>
                </c:pt>
                <c:pt idx="3">
                  <c:v>0.65449000000000002</c:v>
                </c:pt>
                <c:pt idx="4">
                  <c:v>0.76866999999999996</c:v>
                </c:pt>
                <c:pt idx="5">
                  <c:v>0.87831000000000004</c:v>
                </c:pt>
                <c:pt idx="6">
                  <c:v>0.98526999999999998</c:v>
                </c:pt>
                <c:pt idx="7">
                  <c:v>1.0898300000000001</c:v>
                </c:pt>
                <c:pt idx="8">
                  <c:v>1.19248</c:v>
                </c:pt>
                <c:pt idx="9">
                  <c:v>1.2935700000000001</c:v>
                </c:pt>
                <c:pt idx="10">
                  <c:v>1.3933800000000001</c:v>
                </c:pt>
                <c:pt idx="11">
                  <c:v>1.4921500000000001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8D-4027-9E2C-61CFCC0D031D}"/>
            </c:ext>
          </c:extLst>
        </c:ser>
        <c:ser>
          <c:idx val="3"/>
          <c:order val="3"/>
          <c:tx>
            <c:strRef>
              <c:f>steep!$AB$1</c:f>
              <c:strCache>
                <c:ptCount val="1"/>
                <c:pt idx="0">
                  <c:v>normal flow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steep!$AB$2:$AB$13</c:f>
              <c:numCache>
                <c:formatCode>General</c:formatCode>
                <c:ptCount val="12"/>
                <c:pt idx="0">
                  <c:v>8.1850000000000005</c:v>
                </c:pt>
                <c:pt idx="1">
                  <c:v>16.547499999999999</c:v>
                </c:pt>
                <c:pt idx="2">
                  <c:v>24.894200000000001</c:v>
                </c:pt>
                <c:pt idx="3">
                  <c:v>33.234000000000002</c:v>
                </c:pt>
                <c:pt idx="4">
                  <c:v>41.558100000000003</c:v>
                </c:pt>
                <c:pt idx="5">
                  <c:v>49.860500000000002</c:v>
                </c:pt>
                <c:pt idx="6">
                  <c:v>58.197000000000003</c:v>
                </c:pt>
                <c:pt idx="7">
                  <c:v>66.534300000000002</c:v>
                </c:pt>
                <c:pt idx="8">
                  <c:v>74.871099999999998</c:v>
                </c:pt>
                <c:pt idx="9">
                  <c:v>83.207700000000003</c:v>
                </c:pt>
                <c:pt idx="10">
                  <c:v>91.5441</c:v>
                </c:pt>
                <c:pt idx="11">
                  <c:v>99.883399999999995</c:v>
                </c:pt>
              </c:numCache>
            </c:numRef>
          </c:xVal>
          <c:yVal>
            <c:numRef>
              <c:f>steep!$AE$2:$AE$13</c:f>
              <c:numCache>
                <c:formatCode>General</c:formatCode>
                <c:ptCount val="12"/>
                <c:pt idx="0">
                  <c:v>0.25258999999999998</c:v>
                </c:pt>
                <c:pt idx="1">
                  <c:v>0.40326000000000001</c:v>
                </c:pt>
                <c:pt idx="2">
                  <c:v>0.53391</c:v>
                </c:pt>
                <c:pt idx="3">
                  <c:v>0.65449000000000002</c:v>
                </c:pt>
                <c:pt idx="4">
                  <c:v>0.76866999999999996</c:v>
                </c:pt>
                <c:pt idx="5">
                  <c:v>0.87831000000000004</c:v>
                </c:pt>
                <c:pt idx="6">
                  <c:v>0.98526999999999998</c:v>
                </c:pt>
                <c:pt idx="7">
                  <c:v>1.0898300000000001</c:v>
                </c:pt>
                <c:pt idx="8">
                  <c:v>1.19248</c:v>
                </c:pt>
                <c:pt idx="9">
                  <c:v>1.2935700000000001</c:v>
                </c:pt>
                <c:pt idx="10">
                  <c:v>1.3933800000000001</c:v>
                </c:pt>
                <c:pt idx="11">
                  <c:v>1.4921500000000001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8D-4027-9E2C-61CFCC0D031D}"/>
            </c:ext>
          </c:extLst>
        </c:ser>
        <c:ser>
          <c:idx val="4"/>
          <c:order val="4"/>
          <c:tx>
            <c:strRef>
              <c:f>steep!$AJ$1</c:f>
              <c:strCache>
                <c:ptCount val="1"/>
                <c:pt idx="0">
                  <c:v>icm depth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steep!$AK$2:$AK$14</c:f>
              <c:numCache>
                <c:formatCode>General</c:formatCode>
                <c:ptCount val="13"/>
                <c:pt idx="0">
                  <c:v>0</c:v>
                </c:pt>
                <c:pt idx="1">
                  <c:v>8.2477999999999998</c:v>
                </c:pt>
                <c:pt idx="2">
                  <c:v>16.5869</c:v>
                </c:pt>
                <c:pt idx="3">
                  <c:v>24.922999999999998</c:v>
                </c:pt>
                <c:pt idx="4">
                  <c:v>33.258400000000002</c:v>
                </c:pt>
                <c:pt idx="5">
                  <c:v>41.593400000000003</c:v>
                </c:pt>
                <c:pt idx="6">
                  <c:v>49.927999999999997</c:v>
                </c:pt>
                <c:pt idx="7">
                  <c:v>58.2624</c:v>
                </c:pt>
                <c:pt idx="8">
                  <c:v>66.596599999999995</c:v>
                </c:pt>
                <c:pt idx="9">
                  <c:v>74.930599999999998</c:v>
                </c:pt>
                <c:pt idx="10">
                  <c:v>83.264600000000002</c:v>
                </c:pt>
                <c:pt idx="11">
                  <c:v>91.598500000000001</c:v>
                </c:pt>
                <c:pt idx="12">
                  <c:v>99.932299999999998</c:v>
                </c:pt>
              </c:numCache>
            </c:numRef>
          </c:xVal>
          <c:yVal>
            <c:numRef>
              <c:f>steep!$AJ$2:$AJ$14</c:f>
              <c:numCache>
                <c:formatCode>General</c:formatCode>
                <c:ptCount val="13"/>
                <c:pt idx="0">
                  <c:v>0.5</c:v>
                </c:pt>
                <c:pt idx="1">
                  <c:v>0.622</c:v>
                </c:pt>
                <c:pt idx="2">
                  <c:v>0.73799999999999999</c:v>
                </c:pt>
                <c:pt idx="3">
                  <c:v>0.84899999999999998</c:v>
                </c:pt>
                <c:pt idx="4">
                  <c:v>0.95699999999999996</c:v>
                </c:pt>
                <c:pt idx="5">
                  <c:v>1.0629999999999999</c:v>
                </c:pt>
                <c:pt idx="6">
                  <c:v>1.1659999999999999</c:v>
                </c:pt>
                <c:pt idx="7">
                  <c:v>1.268</c:v>
                </c:pt>
                <c:pt idx="8">
                  <c:v>1.3680000000000001</c:v>
                </c:pt>
                <c:pt idx="9">
                  <c:v>1.4670000000000001</c:v>
                </c:pt>
                <c:pt idx="10">
                  <c:v>1.5649999999999999</c:v>
                </c:pt>
                <c:pt idx="11">
                  <c:v>1.663</c:v>
                </c:pt>
                <c:pt idx="12">
                  <c:v>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8D-4027-9E2C-61CFCC0D031D}"/>
            </c:ext>
          </c:extLst>
        </c:ser>
        <c:ser>
          <c:idx val="5"/>
          <c:order val="5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steep!$AL$25:$AL$83</c:f>
              <c:numCache>
                <c:formatCode>General</c:formatCode>
                <c:ptCount val="59"/>
                <c:pt idx="0">
                  <c:v>1.23</c:v>
                </c:pt>
                <c:pt idx="1">
                  <c:v>3.12</c:v>
                </c:pt>
                <c:pt idx="2">
                  <c:v>4.8099999999999996</c:v>
                </c:pt>
                <c:pt idx="3">
                  <c:v>6.5</c:v>
                </c:pt>
                <c:pt idx="4">
                  <c:v>8.18</c:v>
                </c:pt>
                <c:pt idx="5">
                  <c:v>9.85</c:v>
                </c:pt>
                <c:pt idx="6">
                  <c:v>11.52</c:v>
                </c:pt>
                <c:pt idx="7">
                  <c:v>13.2</c:v>
                </c:pt>
                <c:pt idx="8">
                  <c:v>14.87</c:v>
                </c:pt>
                <c:pt idx="9">
                  <c:v>16.54</c:v>
                </c:pt>
                <c:pt idx="10">
                  <c:v>18.21</c:v>
                </c:pt>
                <c:pt idx="11">
                  <c:v>19.88</c:v>
                </c:pt>
                <c:pt idx="12">
                  <c:v>21.55</c:v>
                </c:pt>
                <c:pt idx="13">
                  <c:v>23.22</c:v>
                </c:pt>
                <c:pt idx="14">
                  <c:v>24.89</c:v>
                </c:pt>
                <c:pt idx="15">
                  <c:v>26.55</c:v>
                </c:pt>
                <c:pt idx="16">
                  <c:v>28.22</c:v>
                </c:pt>
                <c:pt idx="17">
                  <c:v>29.89</c:v>
                </c:pt>
                <c:pt idx="18">
                  <c:v>31.56</c:v>
                </c:pt>
                <c:pt idx="19">
                  <c:v>33.229999999999997</c:v>
                </c:pt>
                <c:pt idx="20">
                  <c:v>34.9</c:v>
                </c:pt>
                <c:pt idx="21">
                  <c:v>36.56</c:v>
                </c:pt>
                <c:pt idx="22">
                  <c:v>38.229999999999997</c:v>
                </c:pt>
                <c:pt idx="23">
                  <c:v>39.9</c:v>
                </c:pt>
                <c:pt idx="24">
                  <c:v>41.57</c:v>
                </c:pt>
                <c:pt idx="25">
                  <c:v>43.23</c:v>
                </c:pt>
                <c:pt idx="26">
                  <c:v>44.9</c:v>
                </c:pt>
                <c:pt idx="27">
                  <c:v>46.57</c:v>
                </c:pt>
                <c:pt idx="28">
                  <c:v>48.24</c:v>
                </c:pt>
                <c:pt idx="29">
                  <c:v>49.9</c:v>
                </c:pt>
                <c:pt idx="30">
                  <c:v>51.57</c:v>
                </c:pt>
                <c:pt idx="31">
                  <c:v>53.24</c:v>
                </c:pt>
                <c:pt idx="32">
                  <c:v>54.91</c:v>
                </c:pt>
                <c:pt idx="33">
                  <c:v>56.57</c:v>
                </c:pt>
                <c:pt idx="34">
                  <c:v>58.24</c:v>
                </c:pt>
                <c:pt idx="35">
                  <c:v>59.91</c:v>
                </c:pt>
                <c:pt idx="36">
                  <c:v>61.57</c:v>
                </c:pt>
                <c:pt idx="37">
                  <c:v>63.24</c:v>
                </c:pt>
                <c:pt idx="38">
                  <c:v>64.91</c:v>
                </c:pt>
                <c:pt idx="39">
                  <c:v>66.58</c:v>
                </c:pt>
                <c:pt idx="40">
                  <c:v>68.239999999999995</c:v>
                </c:pt>
                <c:pt idx="41">
                  <c:v>69.91</c:v>
                </c:pt>
                <c:pt idx="42">
                  <c:v>71.58</c:v>
                </c:pt>
                <c:pt idx="43">
                  <c:v>73.239999999999995</c:v>
                </c:pt>
                <c:pt idx="44">
                  <c:v>74.91</c:v>
                </c:pt>
                <c:pt idx="45">
                  <c:v>76.58</c:v>
                </c:pt>
                <c:pt idx="46">
                  <c:v>78.25</c:v>
                </c:pt>
                <c:pt idx="47">
                  <c:v>79.91</c:v>
                </c:pt>
                <c:pt idx="48">
                  <c:v>81.58</c:v>
                </c:pt>
                <c:pt idx="49">
                  <c:v>83.25</c:v>
                </c:pt>
                <c:pt idx="50">
                  <c:v>84.91</c:v>
                </c:pt>
                <c:pt idx="51">
                  <c:v>86.58</c:v>
                </c:pt>
                <c:pt idx="52">
                  <c:v>88.25</c:v>
                </c:pt>
                <c:pt idx="53">
                  <c:v>89.91</c:v>
                </c:pt>
                <c:pt idx="54">
                  <c:v>91.58</c:v>
                </c:pt>
                <c:pt idx="55">
                  <c:v>93.25</c:v>
                </c:pt>
                <c:pt idx="56">
                  <c:v>94.92</c:v>
                </c:pt>
                <c:pt idx="57">
                  <c:v>96.58</c:v>
                </c:pt>
                <c:pt idx="58">
                  <c:v>98.25</c:v>
                </c:pt>
              </c:numCache>
            </c:numRef>
          </c:xVal>
          <c:yVal>
            <c:numRef>
              <c:f>steep!$AH$25:$AH$83</c:f>
              <c:numCache>
                <c:formatCode>General</c:formatCode>
                <c:ptCount val="59"/>
                <c:pt idx="0">
                  <c:v>0.08</c:v>
                </c:pt>
                <c:pt idx="1">
                  <c:v>0.14000000000000001</c:v>
                </c:pt>
                <c:pt idx="2">
                  <c:v>0.18</c:v>
                </c:pt>
                <c:pt idx="3">
                  <c:v>0.22</c:v>
                </c:pt>
                <c:pt idx="4">
                  <c:v>0.25</c:v>
                </c:pt>
                <c:pt idx="5">
                  <c:v>0.28999999999999998</c:v>
                </c:pt>
                <c:pt idx="6">
                  <c:v>0.32</c:v>
                </c:pt>
                <c:pt idx="7">
                  <c:v>0.35</c:v>
                </c:pt>
                <c:pt idx="8">
                  <c:v>0.38</c:v>
                </c:pt>
                <c:pt idx="9">
                  <c:v>0.4</c:v>
                </c:pt>
                <c:pt idx="10">
                  <c:v>0.43</c:v>
                </c:pt>
                <c:pt idx="11">
                  <c:v>0.46</c:v>
                </c:pt>
                <c:pt idx="12">
                  <c:v>0.48</c:v>
                </c:pt>
                <c:pt idx="13">
                  <c:v>0.51</c:v>
                </c:pt>
                <c:pt idx="14">
                  <c:v>0.53</c:v>
                </c:pt>
                <c:pt idx="15">
                  <c:v>0.56000000000000005</c:v>
                </c:pt>
                <c:pt idx="16">
                  <c:v>0.57999999999999996</c:v>
                </c:pt>
                <c:pt idx="17">
                  <c:v>0.61</c:v>
                </c:pt>
                <c:pt idx="18">
                  <c:v>0.63</c:v>
                </c:pt>
                <c:pt idx="19">
                  <c:v>0.65</c:v>
                </c:pt>
                <c:pt idx="20">
                  <c:v>0.68</c:v>
                </c:pt>
                <c:pt idx="21">
                  <c:v>0.7</c:v>
                </c:pt>
                <c:pt idx="22">
                  <c:v>0.72</c:v>
                </c:pt>
                <c:pt idx="23">
                  <c:v>0.75</c:v>
                </c:pt>
                <c:pt idx="24">
                  <c:v>0.77</c:v>
                </c:pt>
                <c:pt idx="25">
                  <c:v>0.79</c:v>
                </c:pt>
                <c:pt idx="26">
                  <c:v>0.81</c:v>
                </c:pt>
                <c:pt idx="27">
                  <c:v>0.84</c:v>
                </c:pt>
                <c:pt idx="28">
                  <c:v>0.86</c:v>
                </c:pt>
                <c:pt idx="29">
                  <c:v>0.88</c:v>
                </c:pt>
                <c:pt idx="30">
                  <c:v>0.9</c:v>
                </c:pt>
                <c:pt idx="31">
                  <c:v>0.92</c:v>
                </c:pt>
                <c:pt idx="32">
                  <c:v>0.94</c:v>
                </c:pt>
                <c:pt idx="33">
                  <c:v>0.96</c:v>
                </c:pt>
                <c:pt idx="34">
                  <c:v>0.99</c:v>
                </c:pt>
                <c:pt idx="35">
                  <c:v>1.01</c:v>
                </c:pt>
                <c:pt idx="36">
                  <c:v>1.03</c:v>
                </c:pt>
                <c:pt idx="37">
                  <c:v>1.05</c:v>
                </c:pt>
                <c:pt idx="38">
                  <c:v>1.07</c:v>
                </c:pt>
                <c:pt idx="39">
                  <c:v>1.0900000000000001</c:v>
                </c:pt>
                <c:pt idx="40">
                  <c:v>1.1100000000000001</c:v>
                </c:pt>
                <c:pt idx="41">
                  <c:v>1.1299999999999999</c:v>
                </c:pt>
                <c:pt idx="42">
                  <c:v>1.1499999999999999</c:v>
                </c:pt>
                <c:pt idx="43">
                  <c:v>1.17</c:v>
                </c:pt>
                <c:pt idx="44">
                  <c:v>1.19</c:v>
                </c:pt>
                <c:pt idx="45">
                  <c:v>1.21</c:v>
                </c:pt>
                <c:pt idx="46">
                  <c:v>1.23</c:v>
                </c:pt>
                <c:pt idx="47">
                  <c:v>1.25</c:v>
                </c:pt>
                <c:pt idx="48">
                  <c:v>1.27</c:v>
                </c:pt>
                <c:pt idx="49">
                  <c:v>1.29</c:v>
                </c:pt>
                <c:pt idx="50">
                  <c:v>1.31</c:v>
                </c:pt>
                <c:pt idx="51">
                  <c:v>1.33</c:v>
                </c:pt>
                <c:pt idx="52">
                  <c:v>1.35</c:v>
                </c:pt>
                <c:pt idx="53">
                  <c:v>1.37</c:v>
                </c:pt>
                <c:pt idx="54">
                  <c:v>1.39</c:v>
                </c:pt>
                <c:pt idx="55">
                  <c:v>1.41</c:v>
                </c:pt>
                <c:pt idx="56">
                  <c:v>1.43</c:v>
                </c:pt>
                <c:pt idx="57">
                  <c:v>1.45</c:v>
                </c:pt>
                <c:pt idx="58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0F-493E-8742-2810F90D2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80960"/>
        <c:axId val="700178336"/>
      </c:scatterChart>
      <c:valAx>
        <c:axId val="70018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78336"/>
        <c:crosses val="autoZero"/>
        <c:crossBetween val="midCat"/>
      </c:valAx>
      <c:valAx>
        <c:axId val="70017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8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steep!$N$1</c:f>
              <c:strCache>
                <c:ptCount val="1"/>
                <c:pt idx="0">
                  <c:v>yc/yn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steep!$M$3:$M$54</c:f>
              <c:numCache>
                <c:formatCode>General</c:formatCode>
                <c:ptCount val="52"/>
                <c:pt idx="0">
                  <c:v>1.9052609836416778</c:v>
                </c:pt>
                <c:pt idx="1">
                  <c:v>5.7079315908346979</c:v>
                </c:pt>
                <c:pt idx="2">
                  <c:v>10.636272459939036</c:v>
                </c:pt>
                <c:pt idx="3">
                  <c:v>16.351749518428978</c:v>
                </c:pt>
                <c:pt idx="4">
                  <c:v>22.651941529633788</c:v>
                </c:pt>
                <c:pt idx="5">
                  <c:v>29.402777643968587</c:v>
                </c:pt>
                <c:pt idx="6">
                  <c:v>36.510158346702212</c:v>
                </c:pt>
                <c:pt idx="7">
                  <c:v>43.905396715868932</c:v>
                </c:pt>
                <c:pt idx="8">
                  <c:v>51.536870821880633</c:v>
                </c:pt>
                <c:pt idx="9">
                  <c:v>59.364880825910873</c:v>
                </c:pt>
                <c:pt idx="10">
                  <c:v>67.358314220018727</c:v>
                </c:pt>
                <c:pt idx="11">
                  <c:v>75.492397897706823</c:v>
                </c:pt>
                <c:pt idx="12">
                  <c:v>83.747135362847189</c:v>
                </c:pt>
                <c:pt idx="13">
                  <c:v>92.106192356399177</c:v>
                </c:pt>
                <c:pt idx="14">
                  <c:v>100.5560850733392</c:v>
                </c:pt>
                <c:pt idx="15">
                  <c:v>109.08557784902828</c:v>
                </c:pt>
              </c:numCache>
            </c:numRef>
          </c:xVal>
          <c:yVal>
            <c:numRef>
              <c:f>steep!$N$3:$N$54</c:f>
              <c:numCache>
                <c:formatCode>General</c:formatCode>
                <c:ptCount val="52"/>
                <c:pt idx="0">
                  <c:v>3.0432037351947892</c:v>
                </c:pt>
                <c:pt idx="1">
                  <c:v>3.1621603562335356</c:v>
                </c:pt>
                <c:pt idx="2">
                  <c:v>3.1922710550649813</c:v>
                </c:pt>
                <c:pt idx="3">
                  <c:v>3.1891690315529906</c:v>
                </c:pt>
                <c:pt idx="4">
                  <c:v>3.1705041740101669</c:v>
                </c:pt>
                <c:pt idx="5">
                  <c:v>3.1439022535771506</c:v>
                </c:pt>
                <c:pt idx="6">
                  <c:v>3.1131913612016944</c:v>
                </c:pt>
                <c:pt idx="7">
                  <c:v>3.0804677216168828</c:v>
                </c:pt>
                <c:pt idx="8">
                  <c:v>3.0469423237677624</c:v>
                </c:pt>
                <c:pt idx="9">
                  <c:v>3.0133375202544181</c:v>
                </c:pt>
                <c:pt idx="10">
                  <c:v>2.9800908235958166</c:v>
                </c:pt>
                <c:pt idx="11">
                  <c:v>2.9474669664102584</c:v>
                </c:pt>
                <c:pt idx="12">
                  <c:v>2.9156227732034199</c:v>
                </c:pt>
                <c:pt idx="13">
                  <c:v>2.8846462522842837</c:v>
                </c:pt>
                <c:pt idx="14">
                  <c:v>2.8545809141223422</c:v>
                </c:pt>
                <c:pt idx="15">
                  <c:v>2.8254412890386749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68-4D80-94DB-A9847CBAE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269336"/>
        <c:axId val="611269664"/>
      </c:scatterChart>
      <c:valAx>
        <c:axId val="611269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664"/>
        <c:crosses val="autoZero"/>
        <c:crossBetween val="midCat"/>
      </c:valAx>
      <c:valAx>
        <c:axId val="6112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269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</xdr:row>
      <xdr:rowOff>128586</xdr:rowOff>
    </xdr:from>
    <xdr:to>
      <xdr:col>24</xdr:col>
      <xdr:colOff>314325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6BEC0-3E94-4792-9735-F280A11FC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</xdr:row>
      <xdr:rowOff>128587</xdr:rowOff>
    </xdr:from>
    <xdr:to>
      <xdr:col>21</xdr:col>
      <xdr:colOff>504825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4BC46-86F5-4416-8F3F-632EE7485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352424</xdr:colOff>
      <xdr:row>3</xdr:row>
      <xdr:rowOff>28575</xdr:rowOff>
    </xdr:from>
    <xdr:to>
      <xdr:col>26</xdr:col>
      <xdr:colOff>361949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37B59A-B18B-4B9D-8FE3-1BD1395D6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542925</xdr:colOff>
      <xdr:row>13</xdr:row>
      <xdr:rowOff>42862</xdr:rowOff>
    </xdr:from>
    <xdr:to>
      <xdr:col>9</xdr:col>
      <xdr:colOff>238125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E281E-4EFE-28FC-7BFB-60BFAB5C9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43</xdr:row>
      <xdr:rowOff>0</xdr:rowOff>
    </xdr:from>
    <xdr:to>
      <xdr:col>33</xdr:col>
      <xdr:colOff>303467</xdr:colOff>
      <xdr:row>78</xdr:row>
      <xdr:rowOff>84881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BF0991-E4E4-E663-836D-E032B7983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8191500"/>
          <a:ext cx="10666667" cy="67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323849</xdr:colOff>
      <xdr:row>2</xdr:row>
      <xdr:rowOff>66674</xdr:rowOff>
    </xdr:from>
    <xdr:to>
      <xdr:col>25</xdr:col>
      <xdr:colOff>161924</xdr:colOff>
      <xdr:row>24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C470F-58E2-4E16-90C8-09D86A594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542925</xdr:colOff>
      <xdr:row>13</xdr:row>
      <xdr:rowOff>42862</xdr:rowOff>
    </xdr:from>
    <xdr:to>
      <xdr:col>9</xdr:col>
      <xdr:colOff>238125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375A7D-31B9-4959-A256-0A9CE5D7B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43</xdr:row>
      <xdr:rowOff>0</xdr:rowOff>
    </xdr:from>
    <xdr:to>
      <xdr:col>33</xdr:col>
      <xdr:colOff>303467</xdr:colOff>
      <xdr:row>78</xdr:row>
      <xdr:rowOff>84881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88FC9E-6072-443E-ADDE-CCF5BDEF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8191500"/>
          <a:ext cx="10666667" cy="67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304799</xdr:colOff>
      <xdr:row>1</xdr:row>
      <xdr:rowOff>190499</xdr:rowOff>
    </xdr:from>
    <xdr:to>
      <xdr:col>25</xdr:col>
      <xdr:colOff>142874</xdr:colOff>
      <xdr:row>23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4DE2B-3BB6-42FE-8F83-F3C8A9A8B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542925</xdr:colOff>
      <xdr:row>13</xdr:row>
      <xdr:rowOff>42862</xdr:rowOff>
    </xdr:from>
    <xdr:to>
      <xdr:col>9</xdr:col>
      <xdr:colOff>238125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B25816-0D43-483B-8A74-D853DE186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0</xdr:colOff>
      <xdr:row>43</xdr:row>
      <xdr:rowOff>0</xdr:rowOff>
    </xdr:from>
    <xdr:to>
      <xdr:col>33</xdr:col>
      <xdr:colOff>303467</xdr:colOff>
      <xdr:row>78</xdr:row>
      <xdr:rowOff>84881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EF0F18-CB8B-42B1-B869-385A31C95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8191500"/>
          <a:ext cx="10666667" cy="6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1106-DC41-4589-8042-CD2DBCA831A1}">
  <dimension ref="B1:W62"/>
  <sheetViews>
    <sheetView topLeftCell="A34" workbookViewId="0">
      <selection activeCell="E2" sqref="E2"/>
    </sheetView>
  </sheetViews>
  <sheetFormatPr defaultRowHeight="15" x14ac:dyDescent="0.25"/>
  <cols>
    <col min="17" max="17" width="12.28515625" bestFit="1" customWidth="1"/>
  </cols>
  <sheetData>
    <row r="1" spans="2:23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76</v>
      </c>
      <c r="S1" t="s">
        <v>77</v>
      </c>
    </row>
    <row r="2" spans="2:23" x14ac:dyDescent="0.25">
      <c r="B2" t="s">
        <v>15</v>
      </c>
      <c r="C2">
        <v>0.1</v>
      </c>
      <c r="D2">
        <v>0</v>
      </c>
      <c r="E2">
        <v>0</v>
      </c>
      <c r="F2">
        <v>0.1</v>
      </c>
      <c r="G2">
        <v>0</v>
      </c>
      <c r="H2">
        <v>3.7599999999999999E-3</v>
      </c>
      <c r="I2">
        <v>0.05</v>
      </c>
      <c r="J2">
        <v>0.1</v>
      </c>
      <c r="K2">
        <v>0</v>
      </c>
      <c r="L2">
        <v>0</v>
      </c>
      <c r="M2">
        <v>0.8</v>
      </c>
      <c r="N2">
        <v>0</v>
      </c>
      <c r="O2">
        <v>0</v>
      </c>
      <c r="P2">
        <v>0</v>
      </c>
      <c r="Q2">
        <v>37</v>
      </c>
      <c r="R2">
        <f>(D2^2/$V$2^2*32.2)^(1/3)</f>
        <v>0</v>
      </c>
      <c r="U2" t="s">
        <v>79</v>
      </c>
      <c r="V2">
        <v>2</v>
      </c>
      <c r="W2" t="s">
        <v>78</v>
      </c>
    </row>
    <row r="3" spans="2:23" x14ac:dyDescent="0.25">
      <c r="B3" t="s">
        <v>16</v>
      </c>
      <c r="C3">
        <v>0.114</v>
      </c>
      <c r="D3">
        <v>9.2700000000000005E-2</v>
      </c>
      <c r="E3">
        <v>0.21099999999999999</v>
      </c>
      <c r="F3">
        <v>0.11700000000000001</v>
      </c>
      <c r="G3">
        <v>0.40600000000000003</v>
      </c>
      <c r="H3">
        <v>3.9100000000000003E-3</v>
      </c>
      <c r="I3">
        <v>7.0000000000000007E-2</v>
      </c>
      <c r="J3">
        <v>0.14099999999999999</v>
      </c>
      <c r="K3">
        <v>0.32600000000000001</v>
      </c>
      <c r="L3">
        <v>0.54400000000000004</v>
      </c>
      <c r="M3">
        <v>0.86199999999999999</v>
      </c>
      <c r="N3">
        <v>1.157</v>
      </c>
      <c r="O3">
        <v>0</v>
      </c>
      <c r="P3">
        <v>0</v>
      </c>
      <c r="Q3">
        <v>46</v>
      </c>
      <c r="R3">
        <f t="shared" ref="R3:R62" si="0">(D3^2/$V$2^2*32.2)^(1/3)</f>
        <v>0.41050499839867727</v>
      </c>
      <c r="U3" t="s">
        <v>80</v>
      </c>
      <c r="V3">
        <v>0.01</v>
      </c>
    </row>
    <row r="4" spans="2:23" x14ac:dyDescent="0.25">
      <c r="B4" t="s">
        <v>17</v>
      </c>
      <c r="C4">
        <v>0.154</v>
      </c>
      <c r="D4">
        <v>0.37290000000000001</v>
      </c>
      <c r="E4">
        <v>0.54500000000000004</v>
      </c>
      <c r="F4">
        <v>0.17699999999999999</v>
      </c>
      <c r="G4">
        <v>1.212</v>
      </c>
      <c r="H4">
        <v>3.9300000000000003E-3</v>
      </c>
      <c r="I4">
        <v>0.09</v>
      </c>
      <c r="J4">
        <v>0.184</v>
      </c>
      <c r="K4">
        <v>0.65890000000000004</v>
      </c>
      <c r="L4">
        <v>0.73499999999999999</v>
      </c>
      <c r="M4">
        <v>0.93400000000000005</v>
      </c>
      <c r="N4">
        <v>1.79</v>
      </c>
      <c r="O4">
        <v>0</v>
      </c>
      <c r="P4">
        <v>0</v>
      </c>
      <c r="Q4">
        <v>62</v>
      </c>
      <c r="R4">
        <f t="shared" si="0"/>
        <v>1.0383096309188131</v>
      </c>
    </row>
    <row r="5" spans="2:23" x14ac:dyDescent="0.25">
      <c r="B5" t="s">
        <v>18</v>
      </c>
      <c r="C5">
        <v>0.2</v>
      </c>
      <c r="D5">
        <v>0.74419999999999997</v>
      </c>
      <c r="E5">
        <v>0.73399999999999999</v>
      </c>
      <c r="F5">
        <v>0.254</v>
      </c>
      <c r="G5">
        <v>1.861</v>
      </c>
      <c r="H5">
        <v>3.8899999999999998E-3</v>
      </c>
      <c r="I5">
        <v>0.11</v>
      </c>
      <c r="J5">
        <v>0.223</v>
      </c>
      <c r="K5">
        <v>0.99309999999999998</v>
      </c>
      <c r="L5">
        <v>0.83299999999999996</v>
      </c>
      <c r="M5">
        <v>1</v>
      </c>
      <c r="N5">
        <v>2.23</v>
      </c>
      <c r="O5">
        <v>0</v>
      </c>
      <c r="P5">
        <v>0</v>
      </c>
      <c r="Q5">
        <v>78</v>
      </c>
      <c r="R5">
        <f t="shared" si="0"/>
        <v>1.6458556293766746</v>
      </c>
    </row>
    <row r="6" spans="2:23" x14ac:dyDescent="0.25">
      <c r="B6" t="s">
        <v>19</v>
      </c>
      <c r="C6">
        <v>0.24</v>
      </c>
      <c r="D6">
        <v>1.1009</v>
      </c>
      <c r="E6">
        <v>0.82699999999999996</v>
      </c>
      <c r="F6">
        <v>0.32200000000000001</v>
      </c>
      <c r="G6">
        <v>2.2970000000000002</v>
      </c>
      <c r="H6">
        <v>3.8600000000000001E-3</v>
      </c>
      <c r="I6">
        <v>0.13</v>
      </c>
      <c r="J6">
        <v>0.25800000000000001</v>
      </c>
      <c r="K6">
        <v>1.3269</v>
      </c>
      <c r="L6">
        <v>0.89100000000000001</v>
      </c>
      <c r="M6">
        <v>1.0609999999999999</v>
      </c>
      <c r="N6">
        <v>2.569</v>
      </c>
      <c r="O6">
        <v>0</v>
      </c>
      <c r="P6">
        <v>0</v>
      </c>
      <c r="Q6">
        <v>92</v>
      </c>
      <c r="R6">
        <f t="shared" si="0"/>
        <v>2.1367999979900341</v>
      </c>
    </row>
    <row r="7" spans="2:23" x14ac:dyDescent="0.25">
      <c r="B7" t="s">
        <v>20</v>
      </c>
      <c r="C7">
        <v>0.27600000000000002</v>
      </c>
      <c r="D7">
        <v>1.4503999999999999</v>
      </c>
      <c r="E7">
        <v>0.88400000000000001</v>
      </c>
      <c r="F7">
        <v>0.38300000000000001</v>
      </c>
      <c r="G7">
        <v>2.6309999999999998</v>
      </c>
      <c r="H7">
        <v>3.8500000000000001E-3</v>
      </c>
      <c r="I7">
        <v>0.15</v>
      </c>
      <c r="J7">
        <v>0.29199999999999998</v>
      </c>
      <c r="K7">
        <v>1.6607000000000001</v>
      </c>
      <c r="L7">
        <v>0.93</v>
      </c>
      <c r="M7">
        <v>1.1180000000000001</v>
      </c>
      <c r="N7">
        <v>2.847</v>
      </c>
      <c r="O7">
        <v>0</v>
      </c>
      <c r="P7">
        <v>0</v>
      </c>
      <c r="Q7">
        <v>105</v>
      </c>
      <c r="R7">
        <f t="shared" si="0"/>
        <v>2.5679732029436861</v>
      </c>
    </row>
    <row r="8" spans="2:23" x14ac:dyDescent="0.25">
      <c r="B8" t="s">
        <v>21</v>
      </c>
      <c r="C8">
        <v>0.309</v>
      </c>
      <c r="D8">
        <v>1.7951999999999999</v>
      </c>
      <c r="E8">
        <v>0.92</v>
      </c>
      <c r="F8">
        <v>0.44</v>
      </c>
      <c r="G8">
        <v>2.903</v>
      </c>
      <c r="H8">
        <v>3.8400000000000001E-3</v>
      </c>
      <c r="I8">
        <v>0.16</v>
      </c>
      <c r="J8">
        <v>0.32300000000000001</v>
      </c>
      <c r="K8">
        <v>1.9943</v>
      </c>
      <c r="L8">
        <v>0.95599999999999996</v>
      </c>
      <c r="M8">
        <v>1.171</v>
      </c>
      <c r="N8">
        <v>3.0830000000000002</v>
      </c>
      <c r="O8">
        <v>0</v>
      </c>
      <c r="P8">
        <v>0</v>
      </c>
      <c r="Q8">
        <v>117</v>
      </c>
      <c r="R8">
        <f t="shared" si="0"/>
        <v>2.9603326823543088</v>
      </c>
    </row>
    <row r="9" spans="2:23" x14ac:dyDescent="0.25">
      <c r="B9" t="s">
        <v>22</v>
      </c>
      <c r="C9">
        <v>0.34100000000000003</v>
      </c>
      <c r="D9">
        <v>2.1371000000000002</v>
      </c>
      <c r="E9">
        <v>0.94599999999999995</v>
      </c>
      <c r="F9">
        <v>0.49399999999999999</v>
      </c>
      <c r="G9">
        <v>3.133</v>
      </c>
      <c r="H9">
        <v>3.8300000000000001E-3</v>
      </c>
      <c r="I9">
        <v>0.18</v>
      </c>
      <c r="J9">
        <v>0.35399999999999998</v>
      </c>
      <c r="K9">
        <v>2.3279000000000001</v>
      </c>
      <c r="L9">
        <v>0.97499999999999998</v>
      </c>
      <c r="M9">
        <v>1.222</v>
      </c>
      <c r="N9">
        <v>3.2890000000000001</v>
      </c>
      <c r="O9">
        <v>0</v>
      </c>
      <c r="P9">
        <v>0</v>
      </c>
      <c r="Q9">
        <v>129</v>
      </c>
      <c r="R9">
        <f t="shared" si="0"/>
        <v>3.3251802295657713</v>
      </c>
    </row>
    <row r="10" spans="2:23" x14ac:dyDescent="0.25">
      <c r="B10" t="s">
        <v>23</v>
      </c>
      <c r="C10">
        <v>0.372</v>
      </c>
      <c r="D10">
        <v>2.4775999999999998</v>
      </c>
      <c r="E10">
        <v>0.96399999999999997</v>
      </c>
      <c r="F10">
        <v>0.54400000000000004</v>
      </c>
      <c r="G10">
        <v>3.3340000000000001</v>
      </c>
      <c r="H10">
        <v>3.8300000000000001E-3</v>
      </c>
      <c r="I10">
        <v>0.19</v>
      </c>
      <c r="J10">
        <v>0.38300000000000001</v>
      </c>
      <c r="K10">
        <v>2.6614</v>
      </c>
      <c r="L10">
        <v>0.98899999999999999</v>
      </c>
      <c r="M10">
        <v>1.2709999999999999</v>
      </c>
      <c r="N10">
        <v>3.472</v>
      </c>
      <c r="O10">
        <v>0</v>
      </c>
      <c r="P10">
        <v>0</v>
      </c>
      <c r="Q10">
        <v>140</v>
      </c>
      <c r="R10">
        <f t="shared" si="0"/>
        <v>3.6696058687735982</v>
      </c>
    </row>
    <row r="11" spans="2:23" x14ac:dyDescent="0.25">
      <c r="B11" t="s">
        <v>24</v>
      </c>
      <c r="C11">
        <v>0.40100000000000002</v>
      </c>
      <c r="D11">
        <v>2.8168000000000002</v>
      </c>
      <c r="E11">
        <v>0.97799999999999998</v>
      </c>
      <c r="F11">
        <v>0.59299999999999997</v>
      </c>
      <c r="G11">
        <v>3.512</v>
      </c>
      <c r="H11">
        <v>3.82E-3</v>
      </c>
      <c r="I11">
        <v>0.21</v>
      </c>
      <c r="J11">
        <v>0.41199999999999998</v>
      </c>
      <c r="K11">
        <v>2.9948999999999999</v>
      </c>
      <c r="L11">
        <v>0.999</v>
      </c>
      <c r="M11">
        <v>1.3169999999999999</v>
      </c>
      <c r="N11">
        <v>3.6360000000000001</v>
      </c>
      <c r="O11">
        <v>0</v>
      </c>
      <c r="P11">
        <v>0</v>
      </c>
      <c r="Q11">
        <v>151</v>
      </c>
      <c r="R11">
        <f t="shared" si="0"/>
        <v>3.9973235435446388</v>
      </c>
    </row>
    <row r="12" spans="2:23" x14ac:dyDescent="0.25">
      <c r="B12" t="s">
        <v>25</v>
      </c>
      <c r="C12">
        <v>0.43</v>
      </c>
      <c r="D12">
        <v>3.1528</v>
      </c>
      <c r="E12">
        <v>0.98599999999999999</v>
      </c>
      <c r="F12">
        <v>0.63900000000000001</v>
      </c>
      <c r="G12">
        <v>3.6680000000000001</v>
      </c>
      <c r="H12">
        <v>3.82E-3</v>
      </c>
      <c r="I12">
        <v>0.22</v>
      </c>
      <c r="J12">
        <v>0.44</v>
      </c>
      <c r="K12">
        <v>3.3283</v>
      </c>
      <c r="L12">
        <v>1.0049999999999999</v>
      </c>
      <c r="M12">
        <v>1.3620000000000001</v>
      </c>
      <c r="N12">
        <v>3.782</v>
      </c>
      <c r="O12">
        <v>0</v>
      </c>
      <c r="P12">
        <v>0</v>
      </c>
      <c r="Q12">
        <v>161</v>
      </c>
      <c r="R12">
        <f t="shared" si="0"/>
        <v>4.3091959337173895</v>
      </c>
    </row>
    <row r="13" spans="2:23" x14ac:dyDescent="0.25">
      <c r="B13" t="s">
        <v>26</v>
      </c>
      <c r="C13">
        <v>0.45800000000000002</v>
      </c>
      <c r="D13">
        <v>3.4933000000000001</v>
      </c>
      <c r="E13">
        <v>0.99399999999999999</v>
      </c>
      <c r="F13">
        <v>0.68400000000000005</v>
      </c>
      <c r="G13">
        <v>3.8149999999999999</v>
      </c>
      <c r="H13">
        <v>3.81E-3</v>
      </c>
      <c r="I13">
        <v>0.23</v>
      </c>
      <c r="J13">
        <v>0.46700000000000003</v>
      </c>
      <c r="K13">
        <v>3.6617999999999999</v>
      </c>
      <c r="L13">
        <v>1.0109999999999999</v>
      </c>
      <c r="M13">
        <v>1.4059999999999999</v>
      </c>
      <c r="N13">
        <v>3.92</v>
      </c>
      <c r="O13">
        <v>0</v>
      </c>
      <c r="P13">
        <v>0</v>
      </c>
      <c r="Q13">
        <v>172</v>
      </c>
      <c r="R13">
        <f t="shared" si="0"/>
        <v>4.6141235162259555</v>
      </c>
    </row>
    <row r="14" spans="2:23" x14ac:dyDescent="0.25">
      <c r="B14" t="s">
        <v>27</v>
      </c>
      <c r="C14">
        <v>0.48499999999999999</v>
      </c>
      <c r="D14">
        <v>3.8294000000000001</v>
      </c>
      <c r="E14">
        <v>1</v>
      </c>
      <c r="F14">
        <v>0.72699999999999998</v>
      </c>
      <c r="G14">
        <v>3.9489999999999998</v>
      </c>
      <c r="H14">
        <v>3.81E-3</v>
      </c>
      <c r="I14">
        <v>0.25</v>
      </c>
      <c r="J14">
        <v>0.49399999999999999</v>
      </c>
      <c r="K14">
        <v>3.9952000000000001</v>
      </c>
      <c r="L14">
        <v>1.0149999999999999</v>
      </c>
      <c r="M14">
        <v>1.448</v>
      </c>
      <c r="N14">
        <v>4.0460000000000003</v>
      </c>
      <c r="O14">
        <v>0</v>
      </c>
      <c r="P14">
        <v>0</v>
      </c>
      <c r="Q14">
        <v>182</v>
      </c>
      <c r="R14">
        <f t="shared" si="0"/>
        <v>4.9055282614525773</v>
      </c>
    </row>
    <row r="15" spans="2:23" x14ac:dyDescent="0.25">
      <c r="B15" t="s">
        <v>28</v>
      </c>
      <c r="C15">
        <v>0.51100000000000001</v>
      </c>
      <c r="D15">
        <v>4.1661000000000001</v>
      </c>
      <c r="E15">
        <v>1.004</v>
      </c>
      <c r="F15">
        <v>0.76900000000000002</v>
      </c>
      <c r="G15">
        <v>4.0730000000000004</v>
      </c>
      <c r="H15">
        <v>3.81E-3</v>
      </c>
      <c r="I15">
        <v>0.26</v>
      </c>
      <c r="J15">
        <v>0.52</v>
      </c>
      <c r="K15">
        <v>4.3285999999999998</v>
      </c>
      <c r="L15">
        <v>1.018</v>
      </c>
      <c r="M15">
        <v>1.4890000000000001</v>
      </c>
      <c r="N15">
        <v>4.1630000000000003</v>
      </c>
      <c r="O15">
        <v>0</v>
      </c>
      <c r="P15">
        <v>0</v>
      </c>
      <c r="Q15">
        <v>192</v>
      </c>
      <c r="R15">
        <f t="shared" si="0"/>
        <v>5.1890169214539332</v>
      </c>
    </row>
    <row r="16" spans="2:23" x14ac:dyDescent="0.25">
      <c r="B16" t="s">
        <v>29</v>
      </c>
      <c r="C16">
        <v>0.53800000000000003</v>
      </c>
      <c r="D16">
        <v>4.5022000000000002</v>
      </c>
      <c r="E16">
        <v>1.0069999999999999</v>
      </c>
      <c r="F16">
        <v>0.81</v>
      </c>
      <c r="G16">
        <v>4.1879999999999997</v>
      </c>
      <c r="H16">
        <v>3.81E-3</v>
      </c>
      <c r="I16">
        <v>0.27</v>
      </c>
      <c r="J16">
        <v>0.54600000000000004</v>
      </c>
      <c r="K16">
        <v>4.6620999999999997</v>
      </c>
      <c r="L16">
        <v>1.02</v>
      </c>
      <c r="M16">
        <v>1.5289999999999999</v>
      </c>
      <c r="N16">
        <v>4.2729999999999997</v>
      </c>
      <c r="O16">
        <v>0</v>
      </c>
      <c r="P16">
        <v>0</v>
      </c>
      <c r="Q16">
        <v>201</v>
      </c>
      <c r="R16">
        <f t="shared" si="0"/>
        <v>5.4644754925421317</v>
      </c>
    </row>
    <row r="17" spans="2:18" x14ac:dyDescent="0.25">
      <c r="B17" t="s">
        <v>30</v>
      </c>
      <c r="C17">
        <v>0.56299999999999994</v>
      </c>
      <c r="D17">
        <v>4.8380999999999998</v>
      </c>
      <c r="E17">
        <v>1.0089999999999999</v>
      </c>
      <c r="F17">
        <v>0.85</v>
      </c>
      <c r="G17">
        <v>4.2949999999999999</v>
      </c>
      <c r="H17">
        <v>3.8E-3</v>
      </c>
      <c r="I17">
        <v>0.28999999999999998</v>
      </c>
      <c r="J17">
        <v>0.57099999999999995</v>
      </c>
      <c r="K17">
        <v>4.9954999999999998</v>
      </c>
      <c r="L17">
        <v>1.0209999999999999</v>
      </c>
      <c r="M17">
        <v>1.5680000000000001</v>
      </c>
      <c r="N17">
        <v>4.375</v>
      </c>
      <c r="O17">
        <v>0</v>
      </c>
      <c r="P17">
        <v>0</v>
      </c>
      <c r="Q17">
        <v>211</v>
      </c>
      <c r="R17">
        <f t="shared" si="0"/>
        <v>5.7329988400166583</v>
      </c>
    </row>
    <row r="18" spans="2:18" x14ac:dyDescent="0.25">
      <c r="B18" t="s">
        <v>31</v>
      </c>
      <c r="C18">
        <v>0.58899999999999997</v>
      </c>
      <c r="D18">
        <v>5.1737000000000002</v>
      </c>
      <c r="E18">
        <v>1.01</v>
      </c>
      <c r="F18">
        <v>0.88900000000000001</v>
      </c>
      <c r="G18">
        <v>4.3949999999999996</v>
      </c>
      <c r="H18">
        <v>3.8E-3</v>
      </c>
      <c r="I18">
        <v>0.3</v>
      </c>
      <c r="J18">
        <v>0.59599999999999997</v>
      </c>
      <c r="K18">
        <v>5.3289</v>
      </c>
      <c r="L18">
        <v>1.0209999999999999</v>
      </c>
      <c r="M18">
        <v>1.6060000000000001</v>
      </c>
      <c r="N18">
        <v>4.4720000000000004</v>
      </c>
      <c r="O18">
        <v>0</v>
      </c>
      <c r="P18">
        <v>0</v>
      </c>
      <c r="Q18">
        <v>220</v>
      </c>
      <c r="R18">
        <f t="shared" si="0"/>
        <v>5.9951417349060492</v>
      </c>
    </row>
    <row r="19" spans="2:18" x14ac:dyDescent="0.25">
      <c r="B19" t="s">
        <v>32</v>
      </c>
      <c r="C19">
        <v>0.61299999999999999</v>
      </c>
      <c r="D19">
        <v>5.5090000000000003</v>
      </c>
      <c r="E19">
        <v>1.0109999999999999</v>
      </c>
      <c r="F19">
        <v>0.92700000000000005</v>
      </c>
      <c r="G19">
        <v>4.49</v>
      </c>
      <c r="H19">
        <v>3.8E-3</v>
      </c>
      <c r="I19">
        <v>0.31</v>
      </c>
      <c r="J19">
        <v>0.62</v>
      </c>
      <c r="K19">
        <v>5.6622000000000003</v>
      </c>
      <c r="L19">
        <v>1.0209999999999999</v>
      </c>
      <c r="M19">
        <v>1.6439999999999999</v>
      </c>
      <c r="N19">
        <v>4.5629999999999997</v>
      </c>
      <c r="O19">
        <v>0</v>
      </c>
      <c r="P19">
        <v>0</v>
      </c>
      <c r="Q19">
        <v>229</v>
      </c>
      <c r="R19">
        <f t="shared" si="0"/>
        <v>6.2514458696479611</v>
      </c>
    </row>
    <row r="20" spans="2:18" x14ac:dyDescent="0.25">
      <c r="B20" t="s">
        <v>33</v>
      </c>
      <c r="C20">
        <v>0.63800000000000001</v>
      </c>
      <c r="D20">
        <v>5.8441999999999998</v>
      </c>
      <c r="E20">
        <v>1.0109999999999999</v>
      </c>
      <c r="F20">
        <v>0.96399999999999997</v>
      </c>
      <c r="G20">
        <v>4.5789999999999997</v>
      </c>
      <c r="H20">
        <v>3.8E-3</v>
      </c>
      <c r="I20">
        <v>0.32</v>
      </c>
      <c r="J20">
        <v>0.64500000000000002</v>
      </c>
      <c r="K20">
        <v>5.9955999999999996</v>
      </c>
      <c r="L20">
        <v>1.0209999999999999</v>
      </c>
      <c r="M20">
        <v>1.681</v>
      </c>
      <c r="N20">
        <v>4.649</v>
      </c>
      <c r="O20">
        <v>0</v>
      </c>
      <c r="P20">
        <v>0</v>
      </c>
      <c r="Q20">
        <v>238</v>
      </c>
      <c r="R20">
        <f t="shared" si="0"/>
        <v>6.5025246429694441</v>
      </c>
    </row>
    <row r="21" spans="2:18" x14ac:dyDescent="0.25">
      <c r="B21" t="s">
        <v>34</v>
      </c>
      <c r="C21">
        <v>0.66200000000000003</v>
      </c>
      <c r="D21">
        <v>6.1792999999999996</v>
      </c>
      <c r="E21">
        <v>1.01</v>
      </c>
      <c r="F21">
        <v>1</v>
      </c>
      <c r="G21">
        <v>4.6639999999999997</v>
      </c>
      <c r="H21">
        <v>3.8E-3</v>
      </c>
      <c r="I21">
        <v>0.33</v>
      </c>
      <c r="J21">
        <v>0.66900000000000004</v>
      </c>
      <c r="K21">
        <v>6.3289999999999997</v>
      </c>
      <c r="L21">
        <v>1.02</v>
      </c>
      <c r="M21">
        <v>1.7170000000000001</v>
      </c>
      <c r="N21">
        <v>4.7309999999999999</v>
      </c>
      <c r="O21">
        <v>0</v>
      </c>
      <c r="P21">
        <v>0</v>
      </c>
      <c r="Q21">
        <v>247</v>
      </c>
      <c r="R21">
        <f t="shared" si="0"/>
        <v>6.7487728933083364</v>
      </c>
    </row>
    <row r="22" spans="2:18" x14ac:dyDescent="0.25">
      <c r="B22" t="s">
        <v>35</v>
      </c>
      <c r="C22">
        <v>0.68700000000000006</v>
      </c>
      <c r="D22">
        <v>6.5141999999999998</v>
      </c>
      <c r="E22">
        <v>1.0089999999999999</v>
      </c>
      <c r="F22">
        <v>1.036</v>
      </c>
      <c r="G22">
        <v>4.7439999999999998</v>
      </c>
      <c r="H22">
        <v>3.8E-3</v>
      </c>
      <c r="I22">
        <v>0.35</v>
      </c>
      <c r="J22">
        <v>0.69299999999999995</v>
      </c>
      <c r="K22">
        <v>6.6623999999999999</v>
      </c>
      <c r="L22">
        <v>1.018</v>
      </c>
      <c r="M22">
        <v>1.752</v>
      </c>
      <c r="N22">
        <v>4.8079999999999998</v>
      </c>
      <c r="O22">
        <v>0</v>
      </c>
      <c r="P22">
        <v>0</v>
      </c>
      <c r="Q22">
        <v>256</v>
      </c>
      <c r="R22">
        <f t="shared" si="0"/>
        <v>6.990464248485682</v>
      </c>
    </row>
    <row r="23" spans="2:18" x14ac:dyDescent="0.25">
      <c r="B23" t="s">
        <v>36</v>
      </c>
      <c r="C23">
        <v>0.71</v>
      </c>
      <c r="D23">
        <v>6.8490000000000002</v>
      </c>
      <c r="E23">
        <v>1.008</v>
      </c>
      <c r="F23">
        <v>1.071</v>
      </c>
      <c r="G23">
        <v>4.8209999999999997</v>
      </c>
      <c r="H23">
        <v>3.8E-3</v>
      </c>
      <c r="I23">
        <v>0.36</v>
      </c>
      <c r="J23">
        <v>0.71599999999999997</v>
      </c>
      <c r="K23">
        <v>6.9958</v>
      </c>
      <c r="L23">
        <v>1.0169999999999999</v>
      </c>
      <c r="M23">
        <v>1.7869999999999999</v>
      </c>
      <c r="N23">
        <v>4.8819999999999997</v>
      </c>
      <c r="O23">
        <v>0</v>
      </c>
      <c r="P23">
        <v>0</v>
      </c>
      <c r="Q23">
        <v>265</v>
      </c>
      <c r="R23">
        <f t="shared" si="0"/>
        <v>7.2279765949837831</v>
      </c>
    </row>
    <row r="24" spans="2:18" x14ac:dyDescent="0.25">
      <c r="B24" t="s">
        <v>37</v>
      </c>
      <c r="C24">
        <v>0.73399999999999999</v>
      </c>
      <c r="D24">
        <v>7.1837</v>
      </c>
      <c r="E24">
        <v>1.0069999999999999</v>
      </c>
      <c r="F24">
        <v>1.1060000000000001</v>
      </c>
      <c r="G24">
        <v>4.8940000000000001</v>
      </c>
      <c r="H24">
        <v>3.8E-3</v>
      </c>
      <c r="I24">
        <v>0.37</v>
      </c>
      <c r="J24">
        <v>0.74</v>
      </c>
      <c r="K24">
        <v>7.3291000000000004</v>
      </c>
      <c r="L24">
        <v>1.0149999999999999</v>
      </c>
      <c r="M24">
        <v>1.821</v>
      </c>
      <c r="N24">
        <v>4.9530000000000003</v>
      </c>
      <c r="O24">
        <v>0</v>
      </c>
      <c r="P24">
        <v>0</v>
      </c>
      <c r="Q24">
        <v>274</v>
      </c>
      <c r="R24">
        <f t="shared" si="0"/>
        <v>7.4615791758571701</v>
      </c>
    </row>
    <row r="25" spans="2:18" x14ac:dyDescent="0.25">
      <c r="B25" t="s">
        <v>38</v>
      </c>
      <c r="C25">
        <v>0.75700000000000001</v>
      </c>
      <c r="D25">
        <v>7.5182000000000002</v>
      </c>
      <c r="E25">
        <v>1.0049999999999999</v>
      </c>
      <c r="F25">
        <v>1.1399999999999999</v>
      </c>
      <c r="G25">
        <v>4.9630000000000001</v>
      </c>
      <c r="H25">
        <v>3.79E-3</v>
      </c>
      <c r="I25">
        <v>0.38</v>
      </c>
      <c r="J25">
        <v>0.76300000000000001</v>
      </c>
      <c r="K25">
        <v>7.6624999999999996</v>
      </c>
      <c r="L25">
        <v>1.0129999999999999</v>
      </c>
      <c r="M25">
        <v>1.855</v>
      </c>
      <c r="N25">
        <v>5.0209999999999999</v>
      </c>
      <c r="O25">
        <v>0</v>
      </c>
      <c r="P25">
        <v>0</v>
      </c>
      <c r="Q25">
        <v>283</v>
      </c>
      <c r="R25">
        <f t="shared" si="0"/>
        <v>7.6914438973922774</v>
      </c>
    </row>
    <row r="26" spans="2:18" x14ac:dyDescent="0.25">
      <c r="B26" t="s">
        <v>39</v>
      </c>
      <c r="C26">
        <v>0.78100000000000003</v>
      </c>
      <c r="D26">
        <v>7.8526999999999996</v>
      </c>
      <c r="E26">
        <v>1.004</v>
      </c>
      <c r="F26">
        <v>1.1739999999999999</v>
      </c>
      <c r="G26">
        <v>5.03</v>
      </c>
      <c r="H26">
        <v>3.79E-3</v>
      </c>
      <c r="I26">
        <v>0.39</v>
      </c>
      <c r="J26">
        <v>0.78600000000000003</v>
      </c>
      <c r="K26">
        <v>7.9958999999999998</v>
      </c>
      <c r="L26">
        <v>1.0109999999999999</v>
      </c>
      <c r="M26">
        <v>1.8879999999999999</v>
      </c>
      <c r="N26">
        <v>5.085</v>
      </c>
      <c r="O26">
        <v>0</v>
      </c>
      <c r="P26">
        <v>0</v>
      </c>
      <c r="Q26">
        <v>291</v>
      </c>
      <c r="R26">
        <f t="shared" si="0"/>
        <v>7.9179234300971997</v>
      </c>
    </row>
    <row r="27" spans="2:18" x14ac:dyDescent="0.25">
      <c r="B27" t="s">
        <v>40</v>
      </c>
      <c r="C27">
        <v>0.80400000000000005</v>
      </c>
      <c r="D27">
        <v>8.1872000000000007</v>
      </c>
      <c r="E27">
        <v>1.002</v>
      </c>
      <c r="F27">
        <v>1.2070000000000001</v>
      </c>
      <c r="G27">
        <v>5.0940000000000003</v>
      </c>
      <c r="H27">
        <v>3.79E-3</v>
      </c>
      <c r="I27">
        <v>0.4</v>
      </c>
      <c r="J27">
        <v>0.80900000000000005</v>
      </c>
      <c r="K27">
        <v>8.3292000000000002</v>
      </c>
      <c r="L27">
        <v>1.0089999999999999</v>
      </c>
      <c r="M27">
        <v>1.921</v>
      </c>
      <c r="N27">
        <v>5.1479999999999997</v>
      </c>
      <c r="O27">
        <v>0</v>
      </c>
      <c r="P27">
        <v>0</v>
      </c>
      <c r="Q27">
        <v>300</v>
      </c>
      <c r="R27">
        <f t="shared" si="0"/>
        <v>8.141208797054647</v>
      </c>
    </row>
    <row r="28" spans="2:18" x14ac:dyDescent="0.25">
      <c r="B28" t="s">
        <v>41</v>
      </c>
      <c r="C28">
        <v>0.82699999999999996</v>
      </c>
      <c r="D28">
        <v>8.5214999999999996</v>
      </c>
      <c r="E28">
        <v>1</v>
      </c>
      <c r="F28">
        <v>1.2390000000000001</v>
      </c>
      <c r="G28">
        <v>5.1550000000000002</v>
      </c>
      <c r="H28">
        <v>3.79E-3</v>
      </c>
      <c r="I28">
        <v>0.42</v>
      </c>
      <c r="J28">
        <v>0.83199999999999996</v>
      </c>
      <c r="K28">
        <v>8.6625999999999994</v>
      </c>
      <c r="L28">
        <v>1.0069999999999999</v>
      </c>
      <c r="M28">
        <v>1.9530000000000001</v>
      </c>
      <c r="N28">
        <v>5.2069999999999999</v>
      </c>
      <c r="O28">
        <v>0</v>
      </c>
      <c r="P28">
        <v>0</v>
      </c>
      <c r="Q28">
        <v>308</v>
      </c>
      <c r="R28">
        <f t="shared" si="0"/>
        <v>8.3613420925558533</v>
      </c>
    </row>
    <row r="29" spans="2:18" x14ac:dyDescent="0.25">
      <c r="B29" t="s">
        <v>42</v>
      </c>
      <c r="C29">
        <v>0.84899999999999998</v>
      </c>
      <c r="D29">
        <v>8.8558000000000003</v>
      </c>
      <c r="E29">
        <v>0.997</v>
      </c>
      <c r="F29">
        <v>1.272</v>
      </c>
      <c r="G29">
        <v>5.2140000000000004</v>
      </c>
      <c r="H29">
        <v>3.79E-3</v>
      </c>
      <c r="I29">
        <v>0.43</v>
      </c>
      <c r="J29">
        <v>0.85399999999999998</v>
      </c>
      <c r="K29">
        <v>8.9960000000000004</v>
      </c>
      <c r="L29">
        <v>1.004</v>
      </c>
      <c r="M29">
        <v>1.9850000000000001</v>
      </c>
      <c r="N29">
        <v>5.2649999999999997</v>
      </c>
      <c r="O29">
        <v>0</v>
      </c>
      <c r="P29">
        <v>0</v>
      </c>
      <c r="Q29">
        <v>317</v>
      </c>
      <c r="R29">
        <f t="shared" si="0"/>
        <v>8.5786146538219814</v>
      </c>
    </row>
    <row r="30" spans="2:18" x14ac:dyDescent="0.25">
      <c r="B30" t="s">
        <v>43</v>
      </c>
      <c r="C30">
        <v>0.872</v>
      </c>
      <c r="D30">
        <v>9.19</v>
      </c>
      <c r="E30">
        <v>0.995</v>
      </c>
      <c r="F30">
        <v>1.3029999999999999</v>
      </c>
      <c r="G30">
        <v>5.2709999999999999</v>
      </c>
      <c r="H30">
        <v>3.79E-3</v>
      </c>
      <c r="I30">
        <v>0.44</v>
      </c>
      <c r="J30">
        <v>0.877</v>
      </c>
      <c r="K30">
        <v>9.3292999999999999</v>
      </c>
      <c r="L30">
        <v>1.002</v>
      </c>
      <c r="M30">
        <v>2.016</v>
      </c>
      <c r="N30">
        <v>5.32</v>
      </c>
      <c r="O30">
        <v>0</v>
      </c>
      <c r="P30">
        <v>0</v>
      </c>
      <c r="Q30">
        <v>325</v>
      </c>
      <c r="R30">
        <f t="shared" si="0"/>
        <v>8.7931058477670021</v>
      </c>
    </row>
    <row r="31" spans="2:18" x14ac:dyDescent="0.25">
      <c r="B31" t="s">
        <v>44</v>
      </c>
      <c r="C31">
        <v>0.89400000000000002</v>
      </c>
      <c r="D31">
        <v>9.5242000000000004</v>
      </c>
      <c r="E31">
        <v>0.99299999999999999</v>
      </c>
      <c r="F31">
        <v>1.335</v>
      </c>
      <c r="G31">
        <v>5.3250000000000002</v>
      </c>
      <c r="H31">
        <v>3.79E-3</v>
      </c>
      <c r="I31">
        <v>0.45</v>
      </c>
      <c r="J31">
        <v>0.89900000000000002</v>
      </c>
      <c r="K31">
        <v>9.6626999999999992</v>
      </c>
      <c r="L31">
        <v>0.999</v>
      </c>
      <c r="M31">
        <v>2.048</v>
      </c>
      <c r="N31">
        <v>5.3739999999999997</v>
      </c>
      <c r="O31">
        <v>0</v>
      </c>
      <c r="P31">
        <v>0</v>
      </c>
      <c r="Q31">
        <v>333</v>
      </c>
      <c r="R31">
        <f t="shared" si="0"/>
        <v>9.005012041238869</v>
      </c>
    </row>
    <row r="32" spans="2:18" x14ac:dyDescent="0.25">
      <c r="B32" t="s">
        <v>45</v>
      </c>
      <c r="C32">
        <v>0.91700000000000004</v>
      </c>
      <c r="D32">
        <v>9.8583999999999996</v>
      </c>
      <c r="E32">
        <v>0.99</v>
      </c>
      <c r="F32">
        <v>1.3660000000000001</v>
      </c>
      <c r="G32">
        <v>5.3780000000000001</v>
      </c>
      <c r="H32">
        <v>3.79E-3</v>
      </c>
      <c r="I32">
        <v>0.46</v>
      </c>
      <c r="J32">
        <v>0.92100000000000004</v>
      </c>
      <c r="K32">
        <v>9.9960000000000004</v>
      </c>
      <c r="L32">
        <v>0.997</v>
      </c>
      <c r="M32">
        <v>2.0779999999999998</v>
      </c>
      <c r="N32">
        <v>5.4249999999999998</v>
      </c>
      <c r="O32">
        <v>0</v>
      </c>
      <c r="P32">
        <v>0</v>
      </c>
      <c r="Q32">
        <v>342</v>
      </c>
      <c r="R32">
        <f t="shared" si="0"/>
        <v>9.2144535217005554</v>
      </c>
    </row>
    <row r="33" spans="2:18" x14ac:dyDescent="0.25">
      <c r="B33" t="s">
        <v>46</v>
      </c>
      <c r="C33">
        <v>0.93899999999999995</v>
      </c>
      <c r="D33">
        <v>10.192500000000001</v>
      </c>
      <c r="E33">
        <v>0.98799999999999999</v>
      </c>
      <c r="F33">
        <v>1.397</v>
      </c>
      <c r="G33">
        <v>5.4290000000000003</v>
      </c>
      <c r="H33">
        <v>3.79E-3</v>
      </c>
      <c r="I33">
        <v>0.47</v>
      </c>
      <c r="J33">
        <v>0.94299999999999995</v>
      </c>
      <c r="K33">
        <v>10.3294</v>
      </c>
      <c r="L33">
        <v>0.99399999999999999</v>
      </c>
      <c r="M33">
        <v>2.109</v>
      </c>
      <c r="N33">
        <v>5.4749999999999996</v>
      </c>
      <c r="O33">
        <v>0</v>
      </c>
      <c r="P33">
        <v>0</v>
      </c>
      <c r="Q33">
        <v>350</v>
      </c>
      <c r="R33">
        <f t="shared" si="0"/>
        <v>9.4214794866274119</v>
      </c>
    </row>
    <row r="34" spans="2:18" x14ac:dyDescent="0.25">
      <c r="B34" t="s">
        <v>47</v>
      </c>
      <c r="C34">
        <v>0.96099999999999997</v>
      </c>
      <c r="D34">
        <v>10.5265</v>
      </c>
      <c r="E34">
        <v>0.98499999999999999</v>
      </c>
      <c r="F34">
        <v>1.427</v>
      </c>
      <c r="G34">
        <v>5.4779999999999998</v>
      </c>
      <c r="H34">
        <v>3.79E-3</v>
      </c>
      <c r="I34">
        <v>0.48</v>
      </c>
      <c r="J34">
        <v>0.96499999999999997</v>
      </c>
      <c r="K34">
        <v>10.662699999999999</v>
      </c>
      <c r="L34">
        <v>0.99099999999999999</v>
      </c>
      <c r="M34">
        <v>2.1389999999999998</v>
      </c>
      <c r="N34">
        <v>5.5229999999999997</v>
      </c>
      <c r="O34">
        <v>0</v>
      </c>
      <c r="P34">
        <v>0</v>
      </c>
      <c r="Q34">
        <v>358</v>
      </c>
      <c r="R34">
        <f t="shared" si="0"/>
        <v>9.6261942971385945</v>
      </c>
    </row>
    <row r="35" spans="2:18" x14ac:dyDescent="0.25">
      <c r="B35" t="s">
        <v>48</v>
      </c>
      <c r="C35">
        <v>0.98299999999999998</v>
      </c>
      <c r="D35">
        <v>10.8605</v>
      </c>
      <c r="E35">
        <v>0.98299999999999998</v>
      </c>
      <c r="F35">
        <v>1.4570000000000001</v>
      </c>
      <c r="G35">
        <v>5.5259999999999998</v>
      </c>
      <c r="H35">
        <v>3.79E-3</v>
      </c>
      <c r="I35">
        <v>0.49</v>
      </c>
      <c r="J35">
        <v>0.98699999999999999</v>
      </c>
      <c r="K35">
        <v>10.9961</v>
      </c>
      <c r="L35">
        <v>0.98799999999999999</v>
      </c>
      <c r="M35">
        <v>2.169</v>
      </c>
      <c r="N35">
        <v>5.57</v>
      </c>
      <c r="O35">
        <v>0</v>
      </c>
      <c r="P35">
        <v>0</v>
      </c>
      <c r="Q35">
        <v>366</v>
      </c>
      <c r="R35">
        <f t="shared" si="0"/>
        <v>9.8287549352883037</v>
      </c>
    </row>
    <row r="36" spans="2:18" x14ac:dyDescent="0.25">
      <c r="B36" t="s">
        <v>49</v>
      </c>
      <c r="C36">
        <v>1.0049999999999999</v>
      </c>
      <c r="D36">
        <v>11.1945</v>
      </c>
      <c r="E36">
        <v>0.98</v>
      </c>
      <c r="F36">
        <v>1.4870000000000001</v>
      </c>
      <c r="G36">
        <v>5.5720000000000001</v>
      </c>
      <c r="H36">
        <v>3.79E-3</v>
      </c>
      <c r="I36">
        <v>0.5</v>
      </c>
      <c r="J36">
        <v>1.0089999999999999</v>
      </c>
      <c r="K36">
        <v>11.3294</v>
      </c>
      <c r="L36">
        <v>0.98599999999999999</v>
      </c>
      <c r="M36">
        <v>2.1989999999999998</v>
      </c>
      <c r="N36">
        <v>5.6150000000000002</v>
      </c>
      <c r="O36">
        <v>0</v>
      </c>
      <c r="P36">
        <v>0</v>
      </c>
      <c r="Q36">
        <v>374</v>
      </c>
      <c r="R36">
        <f t="shared" si="0"/>
        <v>10.029249309420074</v>
      </c>
    </row>
    <row r="37" spans="2:18" x14ac:dyDescent="0.25">
      <c r="B37" t="s">
        <v>50</v>
      </c>
      <c r="C37">
        <v>1.026</v>
      </c>
      <c r="D37">
        <v>11.5284</v>
      </c>
      <c r="E37">
        <v>0.97699999999999998</v>
      </c>
      <c r="F37">
        <v>1.516</v>
      </c>
      <c r="G37">
        <v>5.617</v>
      </c>
      <c r="H37">
        <v>3.79E-3</v>
      </c>
      <c r="I37">
        <v>0.52</v>
      </c>
      <c r="J37">
        <v>1.03</v>
      </c>
      <c r="K37">
        <v>11.662800000000001</v>
      </c>
      <c r="L37">
        <v>0.98299999999999998</v>
      </c>
      <c r="M37">
        <v>2.2280000000000002</v>
      </c>
      <c r="N37">
        <v>5.6589999999999998</v>
      </c>
      <c r="O37">
        <v>0</v>
      </c>
      <c r="P37">
        <v>0</v>
      </c>
      <c r="Q37">
        <v>382</v>
      </c>
      <c r="R37">
        <f t="shared" si="0"/>
        <v>10.227700090753585</v>
      </c>
    </row>
    <row r="38" spans="2:18" x14ac:dyDescent="0.25">
      <c r="B38" t="s">
        <v>51</v>
      </c>
      <c r="C38">
        <v>1.048</v>
      </c>
      <c r="D38">
        <v>11.862399999999999</v>
      </c>
      <c r="E38">
        <v>0.97499999999999998</v>
      </c>
      <c r="F38">
        <v>1.546</v>
      </c>
      <c r="G38">
        <v>5.66</v>
      </c>
      <c r="H38">
        <v>3.79E-3</v>
      </c>
      <c r="I38">
        <v>0.53</v>
      </c>
      <c r="J38">
        <v>1.052</v>
      </c>
      <c r="K38">
        <v>11.9961</v>
      </c>
      <c r="L38">
        <v>0.98</v>
      </c>
      <c r="M38">
        <v>2.2570000000000001</v>
      </c>
      <c r="N38">
        <v>5.7009999999999996</v>
      </c>
      <c r="O38">
        <v>0</v>
      </c>
      <c r="P38">
        <v>0</v>
      </c>
      <c r="Q38">
        <v>390</v>
      </c>
      <c r="R38">
        <f t="shared" si="0"/>
        <v>10.424302439066141</v>
      </c>
    </row>
    <row r="39" spans="2:18" x14ac:dyDescent="0.25">
      <c r="B39" t="s">
        <v>52</v>
      </c>
      <c r="C39">
        <v>1.069</v>
      </c>
      <c r="D39">
        <v>12.196300000000001</v>
      </c>
      <c r="E39">
        <v>0.97199999999999998</v>
      </c>
      <c r="F39">
        <v>1.575</v>
      </c>
      <c r="G39">
        <v>5.702</v>
      </c>
      <c r="H39">
        <v>3.79E-3</v>
      </c>
      <c r="I39">
        <v>0.54</v>
      </c>
      <c r="J39">
        <v>1.0740000000000001</v>
      </c>
      <c r="K39">
        <v>12.329499999999999</v>
      </c>
      <c r="L39">
        <v>0.97699999999999998</v>
      </c>
      <c r="M39">
        <v>2.286</v>
      </c>
      <c r="N39">
        <v>5.7430000000000003</v>
      </c>
      <c r="O39">
        <v>0</v>
      </c>
      <c r="P39">
        <v>0</v>
      </c>
      <c r="Q39">
        <v>398</v>
      </c>
      <c r="R39">
        <f t="shared" si="0"/>
        <v>10.619009901408543</v>
      </c>
    </row>
    <row r="40" spans="2:18" x14ac:dyDescent="0.25">
      <c r="B40" t="s">
        <v>53</v>
      </c>
      <c r="C40">
        <v>1.091</v>
      </c>
      <c r="D40">
        <v>12.530099999999999</v>
      </c>
      <c r="E40">
        <v>0.96899999999999997</v>
      </c>
      <c r="F40">
        <v>1.603</v>
      </c>
      <c r="G40">
        <v>5.7430000000000003</v>
      </c>
      <c r="H40">
        <v>3.7799999999999999E-3</v>
      </c>
      <c r="I40">
        <v>0.55000000000000004</v>
      </c>
      <c r="J40">
        <v>1.095</v>
      </c>
      <c r="K40">
        <v>12.662800000000001</v>
      </c>
      <c r="L40">
        <v>0.97399999999999998</v>
      </c>
      <c r="M40">
        <v>2.3140000000000001</v>
      </c>
      <c r="N40">
        <v>5.7830000000000004</v>
      </c>
      <c r="O40">
        <v>0</v>
      </c>
      <c r="P40">
        <v>0</v>
      </c>
      <c r="Q40">
        <v>406</v>
      </c>
      <c r="R40">
        <f t="shared" si="0"/>
        <v>10.81189081964923</v>
      </c>
    </row>
    <row r="41" spans="2:18" x14ac:dyDescent="0.25">
      <c r="B41" t="s">
        <v>54</v>
      </c>
      <c r="C41">
        <v>1.109</v>
      </c>
      <c r="D41">
        <v>12.880699999999999</v>
      </c>
      <c r="E41">
        <v>0.97299999999999998</v>
      </c>
      <c r="F41">
        <v>1.633</v>
      </c>
      <c r="G41">
        <v>5.81</v>
      </c>
      <c r="H41">
        <v>3.8E-3</v>
      </c>
      <c r="I41">
        <v>0.56000000000000005</v>
      </c>
      <c r="J41">
        <v>1.1160000000000001</v>
      </c>
      <c r="K41">
        <v>12.9963</v>
      </c>
      <c r="L41">
        <v>0.97199999999999998</v>
      </c>
      <c r="M41">
        <v>2.343</v>
      </c>
      <c r="N41">
        <v>5.8250000000000002</v>
      </c>
      <c r="O41">
        <v>0</v>
      </c>
      <c r="P41">
        <v>0</v>
      </c>
      <c r="Q41">
        <v>414</v>
      </c>
      <c r="R41">
        <f t="shared" si="0"/>
        <v>11.012644087371493</v>
      </c>
    </row>
    <row r="42" spans="2:18" x14ac:dyDescent="0.25">
      <c r="B42" t="s">
        <v>55</v>
      </c>
      <c r="C42">
        <v>1.127</v>
      </c>
      <c r="D42">
        <v>13.2066</v>
      </c>
      <c r="E42">
        <v>0.97299999999999998</v>
      </c>
      <c r="F42">
        <v>1.66</v>
      </c>
      <c r="G42">
        <v>5.8609999999999998</v>
      </c>
      <c r="H42">
        <v>3.81E-3</v>
      </c>
      <c r="I42">
        <v>0.56999999999999995</v>
      </c>
      <c r="J42">
        <v>1.1359999999999999</v>
      </c>
      <c r="K42">
        <v>13.329700000000001</v>
      </c>
      <c r="L42">
        <v>0.97099999999999997</v>
      </c>
      <c r="M42">
        <v>2.371</v>
      </c>
      <c r="N42">
        <v>5.867</v>
      </c>
      <c r="O42">
        <v>0</v>
      </c>
      <c r="P42">
        <v>0</v>
      </c>
      <c r="Q42">
        <v>421</v>
      </c>
      <c r="R42">
        <f t="shared" si="0"/>
        <v>11.19762647050646</v>
      </c>
    </row>
    <row r="43" spans="2:18" x14ac:dyDescent="0.25">
      <c r="B43" t="s">
        <v>56</v>
      </c>
      <c r="C43">
        <v>1.145</v>
      </c>
      <c r="D43">
        <v>13.541600000000001</v>
      </c>
      <c r="E43">
        <v>0.97399999999999998</v>
      </c>
      <c r="F43">
        <v>1.6879999999999999</v>
      </c>
      <c r="G43">
        <v>5.9130000000000003</v>
      </c>
      <c r="H43">
        <v>3.82E-3</v>
      </c>
      <c r="I43">
        <v>0.57999999999999996</v>
      </c>
      <c r="J43">
        <v>1.1559999999999999</v>
      </c>
      <c r="K43">
        <v>13.663</v>
      </c>
      <c r="L43">
        <v>0.96899999999999997</v>
      </c>
      <c r="M43">
        <v>2.399</v>
      </c>
      <c r="N43">
        <v>5.9080000000000004</v>
      </c>
      <c r="O43">
        <v>0</v>
      </c>
      <c r="P43">
        <v>0</v>
      </c>
      <c r="Q43">
        <v>428</v>
      </c>
      <c r="R43">
        <f t="shared" si="0"/>
        <v>11.386194920990855</v>
      </c>
    </row>
    <row r="44" spans="2:18" x14ac:dyDescent="0.25">
      <c r="B44" t="s">
        <v>57</v>
      </c>
      <c r="C44">
        <v>1.163</v>
      </c>
      <c r="D44">
        <v>13.8756</v>
      </c>
      <c r="E44">
        <v>0.97499999999999998</v>
      </c>
      <c r="F44">
        <v>1.716</v>
      </c>
      <c r="G44">
        <v>5.9630000000000001</v>
      </c>
      <c r="H44">
        <v>3.8300000000000001E-3</v>
      </c>
      <c r="I44">
        <v>0.59</v>
      </c>
      <c r="J44">
        <v>1.177</v>
      </c>
      <c r="K44">
        <v>13.9964</v>
      </c>
      <c r="L44">
        <v>0.96699999999999997</v>
      </c>
      <c r="M44">
        <v>2.4260000000000002</v>
      </c>
      <c r="N44">
        <v>5.9480000000000004</v>
      </c>
      <c r="O44">
        <v>0</v>
      </c>
      <c r="P44">
        <v>0</v>
      </c>
      <c r="Q44">
        <v>435</v>
      </c>
      <c r="R44">
        <f t="shared" si="0"/>
        <v>11.572658596575639</v>
      </c>
    </row>
    <row r="45" spans="2:18" x14ac:dyDescent="0.25">
      <c r="B45" t="s">
        <v>58</v>
      </c>
      <c r="C45">
        <v>1.1819999999999999</v>
      </c>
      <c r="D45">
        <v>14.2098</v>
      </c>
      <c r="E45">
        <v>0.97499999999999998</v>
      </c>
      <c r="F45">
        <v>1.7430000000000001</v>
      </c>
      <c r="G45">
        <v>6.0129999999999999</v>
      </c>
      <c r="H45">
        <v>3.8500000000000001E-3</v>
      </c>
      <c r="I45">
        <v>0.6</v>
      </c>
      <c r="J45">
        <v>1.1970000000000001</v>
      </c>
      <c r="K45">
        <v>14.329700000000001</v>
      </c>
      <c r="L45">
        <v>0.96499999999999997</v>
      </c>
      <c r="M45">
        <v>2.4540000000000002</v>
      </c>
      <c r="N45">
        <v>5.9859999999999998</v>
      </c>
      <c r="O45">
        <v>0</v>
      </c>
      <c r="P45">
        <v>0</v>
      </c>
      <c r="Q45">
        <v>443</v>
      </c>
      <c r="R45">
        <f t="shared" si="0"/>
        <v>11.757742292232418</v>
      </c>
    </row>
    <row r="46" spans="2:18" x14ac:dyDescent="0.25">
      <c r="B46" t="s">
        <v>59</v>
      </c>
      <c r="C46">
        <v>1.2</v>
      </c>
      <c r="D46">
        <v>14.544</v>
      </c>
      <c r="E46">
        <v>0.97599999999999998</v>
      </c>
      <c r="F46">
        <v>1.77</v>
      </c>
      <c r="G46">
        <v>6.0620000000000003</v>
      </c>
      <c r="H46">
        <v>3.8600000000000001E-3</v>
      </c>
      <c r="I46">
        <v>0.61</v>
      </c>
      <c r="J46">
        <v>1.2170000000000001</v>
      </c>
      <c r="K46">
        <v>14.6631</v>
      </c>
      <c r="L46">
        <v>0.96299999999999997</v>
      </c>
      <c r="M46">
        <v>2.4809999999999999</v>
      </c>
      <c r="N46">
        <v>6.0250000000000004</v>
      </c>
      <c r="O46">
        <v>0</v>
      </c>
      <c r="P46">
        <v>0</v>
      </c>
      <c r="Q46">
        <v>450</v>
      </c>
      <c r="R46">
        <f t="shared" si="0"/>
        <v>11.941380512583097</v>
      </c>
    </row>
    <row r="47" spans="2:18" x14ac:dyDescent="0.25">
      <c r="B47" t="s">
        <v>60</v>
      </c>
      <c r="C47">
        <v>1.2170000000000001</v>
      </c>
      <c r="D47">
        <v>14.8781</v>
      </c>
      <c r="E47">
        <v>0.97599999999999998</v>
      </c>
      <c r="F47">
        <v>1.7969999999999999</v>
      </c>
      <c r="G47">
        <v>6.1109999999999998</v>
      </c>
      <c r="H47">
        <v>3.8700000000000002E-3</v>
      </c>
      <c r="I47">
        <v>0.62</v>
      </c>
      <c r="J47">
        <v>1.2370000000000001</v>
      </c>
      <c r="K47">
        <v>14.9964</v>
      </c>
      <c r="L47">
        <v>0.96099999999999997</v>
      </c>
      <c r="M47">
        <v>2.508</v>
      </c>
      <c r="N47">
        <v>6.0620000000000003</v>
      </c>
      <c r="O47">
        <v>0</v>
      </c>
      <c r="P47">
        <v>0</v>
      </c>
      <c r="Q47">
        <v>457</v>
      </c>
      <c r="R47">
        <f t="shared" si="0"/>
        <v>12.123563058929685</v>
      </c>
    </row>
    <row r="48" spans="2:18" x14ac:dyDescent="0.25">
      <c r="B48" t="s">
        <v>61</v>
      </c>
      <c r="C48">
        <v>1.2350000000000001</v>
      </c>
      <c r="D48">
        <v>15.212199999999999</v>
      </c>
      <c r="E48">
        <v>0.97699999999999998</v>
      </c>
      <c r="F48">
        <v>1.8240000000000001</v>
      </c>
      <c r="G48">
        <v>6.1580000000000004</v>
      </c>
      <c r="H48">
        <v>3.8800000000000002E-3</v>
      </c>
      <c r="I48">
        <v>0.63</v>
      </c>
      <c r="J48">
        <v>1.2569999999999999</v>
      </c>
      <c r="K48">
        <v>15.329800000000001</v>
      </c>
      <c r="L48">
        <v>0.95899999999999996</v>
      </c>
      <c r="M48">
        <v>2.5350000000000001</v>
      </c>
      <c r="N48">
        <v>6.0990000000000002</v>
      </c>
      <c r="O48">
        <v>0</v>
      </c>
      <c r="P48">
        <v>0</v>
      </c>
      <c r="Q48">
        <v>464</v>
      </c>
      <c r="R48">
        <f t="shared" si="0"/>
        <v>12.30438687718611</v>
      </c>
    </row>
    <row r="49" spans="2:18" x14ac:dyDescent="0.25">
      <c r="B49" t="s">
        <v>62</v>
      </c>
      <c r="C49">
        <v>1.2529999999999999</v>
      </c>
      <c r="D49">
        <v>15.5466</v>
      </c>
      <c r="E49">
        <v>0.97699999999999998</v>
      </c>
      <c r="F49">
        <v>1.851</v>
      </c>
      <c r="G49">
        <v>6.2050000000000001</v>
      </c>
      <c r="H49">
        <v>3.8899999999999998E-3</v>
      </c>
      <c r="I49">
        <v>0.64</v>
      </c>
      <c r="J49">
        <v>1.276</v>
      </c>
      <c r="K49">
        <v>15.6631</v>
      </c>
      <c r="L49">
        <v>0.95699999999999996</v>
      </c>
      <c r="M49">
        <v>2.5609999999999999</v>
      </c>
      <c r="N49">
        <v>6.1349999999999998</v>
      </c>
      <c r="O49">
        <v>0</v>
      </c>
      <c r="P49">
        <v>0</v>
      </c>
      <c r="Q49">
        <v>471</v>
      </c>
      <c r="R49">
        <f t="shared" si="0"/>
        <v>12.484052219039183</v>
      </c>
    </row>
    <row r="50" spans="2:18" x14ac:dyDescent="0.25">
      <c r="B50" t="s">
        <v>63</v>
      </c>
      <c r="C50">
        <v>1.27</v>
      </c>
      <c r="D50">
        <v>15.88</v>
      </c>
      <c r="E50">
        <v>0.97799999999999998</v>
      </c>
      <c r="F50">
        <v>1.877</v>
      </c>
      <c r="G50">
        <v>6.2510000000000003</v>
      </c>
      <c r="H50">
        <v>3.8999999999999998E-3</v>
      </c>
      <c r="I50">
        <v>0.65</v>
      </c>
      <c r="J50">
        <v>1.296</v>
      </c>
      <c r="K50">
        <v>15.996499999999999</v>
      </c>
      <c r="L50">
        <v>0.95599999999999996</v>
      </c>
      <c r="M50">
        <v>2.5880000000000001</v>
      </c>
      <c r="N50">
        <v>6.1710000000000003</v>
      </c>
      <c r="O50">
        <v>0</v>
      </c>
      <c r="P50">
        <v>0</v>
      </c>
      <c r="Q50">
        <v>478</v>
      </c>
      <c r="R50">
        <f t="shared" si="0"/>
        <v>12.661902320233073</v>
      </c>
    </row>
    <row r="51" spans="2:18" x14ac:dyDescent="0.25">
      <c r="B51" t="s">
        <v>64</v>
      </c>
      <c r="C51">
        <v>1.288</v>
      </c>
      <c r="D51">
        <v>16.214500000000001</v>
      </c>
      <c r="E51">
        <v>0.97799999999999998</v>
      </c>
      <c r="F51">
        <v>1.903</v>
      </c>
      <c r="G51">
        <v>6.2969999999999997</v>
      </c>
      <c r="H51">
        <v>3.9100000000000003E-3</v>
      </c>
      <c r="I51">
        <v>0.66</v>
      </c>
      <c r="J51">
        <v>1.3160000000000001</v>
      </c>
      <c r="K51">
        <v>16.329799999999999</v>
      </c>
      <c r="L51">
        <v>0.95399999999999996</v>
      </c>
      <c r="M51">
        <v>2.6139999999999999</v>
      </c>
      <c r="N51">
        <v>6.2060000000000004</v>
      </c>
      <c r="O51">
        <v>0</v>
      </c>
      <c r="P51">
        <v>0</v>
      </c>
      <c r="Q51">
        <v>485</v>
      </c>
      <c r="R51">
        <f t="shared" si="0"/>
        <v>12.839092688838788</v>
      </c>
    </row>
    <row r="52" spans="2:18" x14ac:dyDescent="0.25">
      <c r="B52" t="s">
        <v>65</v>
      </c>
      <c r="C52">
        <v>1.3049999999999999</v>
      </c>
      <c r="D52">
        <v>16.548400000000001</v>
      </c>
      <c r="E52">
        <v>0.97899999999999998</v>
      </c>
      <c r="F52">
        <v>1.93</v>
      </c>
      <c r="G52">
        <v>6.3410000000000002</v>
      </c>
      <c r="H52">
        <v>3.9300000000000003E-3</v>
      </c>
      <c r="I52">
        <v>0.67</v>
      </c>
      <c r="J52">
        <v>1.335</v>
      </c>
      <c r="K52">
        <v>16.6632</v>
      </c>
      <c r="L52">
        <v>0.95199999999999996</v>
      </c>
      <c r="M52">
        <v>2.64</v>
      </c>
      <c r="N52">
        <v>6.24</v>
      </c>
      <c r="O52">
        <v>0</v>
      </c>
      <c r="P52">
        <v>0</v>
      </c>
      <c r="Q52">
        <v>492</v>
      </c>
      <c r="R52">
        <f t="shared" si="0"/>
        <v>13.014754092209158</v>
      </c>
    </row>
    <row r="53" spans="2:18" x14ac:dyDescent="0.25">
      <c r="B53" t="s">
        <v>66</v>
      </c>
      <c r="C53">
        <v>1.3220000000000001</v>
      </c>
      <c r="D53">
        <v>16.8825</v>
      </c>
      <c r="E53">
        <v>0.97899999999999998</v>
      </c>
      <c r="F53">
        <v>1.9550000000000001</v>
      </c>
      <c r="G53">
        <v>6.3849999999999998</v>
      </c>
      <c r="H53">
        <v>3.9399999999999999E-3</v>
      </c>
      <c r="I53">
        <v>0.68</v>
      </c>
      <c r="J53">
        <v>1.3540000000000001</v>
      </c>
      <c r="K53">
        <v>16.996500000000001</v>
      </c>
      <c r="L53">
        <v>0.95</v>
      </c>
      <c r="M53">
        <v>2.6659999999999999</v>
      </c>
      <c r="N53">
        <v>6.274</v>
      </c>
      <c r="O53">
        <v>0</v>
      </c>
      <c r="P53">
        <v>0</v>
      </c>
      <c r="Q53">
        <v>499</v>
      </c>
      <c r="R53">
        <f t="shared" si="0"/>
        <v>13.189342082398461</v>
      </c>
    </row>
    <row r="54" spans="2:18" x14ac:dyDescent="0.25">
      <c r="B54" t="s">
        <v>67</v>
      </c>
      <c r="C54">
        <v>1.339</v>
      </c>
      <c r="D54">
        <v>17.2165</v>
      </c>
      <c r="E54">
        <v>0.98</v>
      </c>
      <c r="F54">
        <v>1.9810000000000001</v>
      </c>
      <c r="G54">
        <v>6.4290000000000003</v>
      </c>
      <c r="H54">
        <v>3.9500000000000004E-3</v>
      </c>
      <c r="I54">
        <v>0.69</v>
      </c>
      <c r="J54">
        <v>1.3740000000000001</v>
      </c>
      <c r="K54">
        <v>17.329899999999999</v>
      </c>
      <c r="L54">
        <v>0.94899999999999995</v>
      </c>
      <c r="M54">
        <v>2.6920000000000002</v>
      </c>
      <c r="N54">
        <v>6.3079999999999998</v>
      </c>
      <c r="O54">
        <v>0</v>
      </c>
      <c r="P54">
        <v>0</v>
      </c>
      <c r="Q54">
        <v>506</v>
      </c>
      <c r="R54">
        <f t="shared" si="0"/>
        <v>13.3627303491884</v>
      </c>
    </row>
    <row r="55" spans="2:18" x14ac:dyDescent="0.25">
      <c r="B55" t="s">
        <v>68</v>
      </c>
      <c r="C55">
        <v>1.3560000000000001</v>
      </c>
      <c r="D55">
        <v>17.5505</v>
      </c>
      <c r="E55">
        <v>0.98</v>
      </c>
      <c r="F55">
        <v>2.0070000000000001</v>
      </c>
      <c r="G55">
        <v>6.4720000000000004</v>
      </c>
      <c r="H55">
        <v>3.96E-3</v>
      </c>
      <c r="I55">
        <v>0.7</v>
      </c>
      <c r="J55">
        <v>1.393</v>
      </c>
      <c r="K55">
        <v>17.6632</v>
      </c>
      <c r="L55">
        <v>0.94699999999999995</v>
      </c>
      <c r="M55">
        <v>2.7170000000000001</v>
      </c>
      <c r="N55">
        <v>6.3410000000000002</v>
      </c>
      <c r="O55">
        <v>0</v>
      </c>
      <c r="P55">
        <v>0</v>
      </c>
      <c r="Q55">
        <v>512</v>
      </c>
      <c r="R55">
        <f t="shared" si="0"/>
        <v>13.535000908201877</v>
      </c>
    </row>
    <row r="56" spans="2:18" x14ac:dyDescent="0.25">
      <c r="B56" t="s">
        <v>69</v>
      </c>
      <c r="C56">
        <v>1.373</v>
      </c>
      <c r="D56">
        <v>17.884399999999999</v>
      </c>
      <c r="E56">
        <v>0.98</v>
      </c>
      <c r="F56">
        <v>2.032</v>
      </c>
      <c r="G56">
        <v>6.5140000000000002</v>
      </c>
      <c r="H56">
        <v>3.9699999999999996E-3</v>
      </c>
      <c r="I56">
        <v>0.71</v>
      </c>
      <c r="J56">
        <v>1.4119999999999999</v>
      </c>
      <c r="K56">
        <v>17.996600000000001</v>
      </c>
      <c r="L56">
        <v>0.94599999999999995</v>
      </c>
      <c r="M56">
        <v>2.7429999999999999</v>
      </c>
      <c r="N56">
        <v>6.3730000000000002</v>
      </c>
      <c r="O56">
        <v>0</v>
      </c>
      <c r="P56">
        <v>0</v>
      </c>
      <c r="Q56">
        <v>519</v>
      </c>
      <c r="R56">
        <f t="shared" si="0"/>
        <v>13.706130942745812</v>
      </c>
    </row>
    <row r="57" spans="2:18" x14ac:dyDescent="0.25">
      <c r="B57" t="s">
        <v>70</v>
      </c>
      <c r="C57">
        <v>1.389</v>
      </c>
      <c r="D57">
        <v>18.218399999999999</v>
      </c>
      <c r="E57">
        <v>0.98099999999999998</v>
      </c>
      <c r="F57">
        <v>2.0569999999999999</v>
      </c>
      <c r="G57">
        <v>6.556</v>
      </c>
      <c r="H57">
        <v>3.9899999999999996E-3</v>
      </c>
      <c r="I57">
        <v>0.72</v>
      </c>
      <c r="J57">
        <v>1.431</v>
      </c>
      <c r="K57">
        <v>18.329899999999999</v>
      </c>
      <c r="L57">
        <v>0.94399999999999995</v>
      </c>
      <c r="M57">
        <v>2.7679999999999998</v>
      </c>
      <c r="N57">
        <v>6.4050000000000002</v>
      </c>
      <c r="O57">
        <v>0</v>
      </c>
      <c r="P57">
        <v>0</v>
      </c>
      <c r="Q57">
        <v>526</v>
      </c>
      <c r="R57">
        <f t="shared" si="0"/>
        <v>13.876249996361526</v>
      </c>
    </row>
    <row r="58" spans="2:18" x14ac:dyDescent="0.25">
      <c r="B58" t="s">
        <v>71</v>
      </c>
      <c r="C58">
        <v>1.4059999999999999</v>
      </c>
      <c r="D58">
        <v>18.552600000000002</v>
      </c>
      <c r="E58">
        <v>0.98099999999999998</v>
      </c>
      <c r="F58">
        <v>2.0819999999999999</v>
      </c>
      <c r="G58">
        <v>6.5979999999999999</v>
      </c>
      <c r="H58">
        <v>4.0000000000000001E-3</v>
      </c>
      <c r="I58">
        <v>0.72</v>
      </c>
      <c r="J58">
        <v>1.45</v>
      </c>
      <c r="K58">
        <v>18.6633</v>
      </c>
      <c r="L58">
        <v>0.94199999999999995</v>
      </c>
      <c r="M58">
        <v>2.7930000000000001</v>
      </c>
      <c r="N58">
        <v>6.4370000000000003</v>
      </c>
      <c r="O58">
        <v>0</v>
      </c>
      <c r="P58">
        <v>0</v>
      </c>
      <c r="Q58">
        <v>532</v>
      </c>
      <c r="R58">
        <f t="shared" si="0"/>
        <v>14.045433490049895</v>
      </c>
    </row>
    <row r="59" spans="2:18" x14ac:dyDescent="0.25">
      <c r="B59" t="s">
        <v>72</v>
      </c>
      <c r="C59">
        <v>1.4219999999999999</v>
      </c>
      <c r="D59">
        <v>18.886199999999999</v>
      </c>
      <c r="E59">
        <v>0.98099999999999998</v>
      </c>
      <c r="F59">
        <v>2.1070000000000002</v>
      </c>
      <c r="G59">
        <v>6.6390000000000002</v>
      </c>
      <c r="H59">
        <v>4.0099999999999997E-3</v>
      </c>
      <c r="I59">
        <v>0.73</v>
      </c>
      <c r="J59">
        <v>1.4690000000000001</v>
      </c>
      <c r="K59">
        <v>18.996600000000001</v>
      </c>
      <c r="L59">
        <v>0.94099999999999995</v>
      </c>
      <c r="M59">
        <v>2.8180000000000001</v>
      </c>
      <c r="N59">
        <v>6.468</v>
      </c>
      <c r="O59">
        <v>0</v>
      </c>
      <c r="P59">
        <v>0</v>
      </c>
      <c r="Q59">
        <v>539</v>
      </c>
      <c r="R59">
        <f t="shared" si="0"/>
        <v>14.213303064373653</v>
      </c>
    </row>
    <row r="60" spans="2:18" x14ac:dyDescent="0.25">
      <c r="B60" t="s">
        <v>73</v>
      </c>
      <c r="C60">
        <v>1.4390000000000001</v>
      </c>
      <c r="D60">
        <v>19.220199999999998</v>
      </c>
      <c r="E60">
        <v>0.98199999999999998</v>
      </c>
      <c r="F60">
        <v>2.1320000000000001</v>
      </c>
      <c r="G60">
        <v>6.6790000000000003</v>
      </c>
      <c r="H60">
        <v>4.0200000000000001E-3</v>
      </c>
      <c r="I60">
        <v>0.74</v>
      </c>
      <c r="J60">
        <v>1.4870000000000001</v>
      </c>
      <c r="K60">
        <v>19.329999999999998</v>
      </c>
      <c r="L60">
        <v>0.93899999999999995</v>
      </c>
      <c r="M60">
        <v>2.843</v>
      </c>
      <c r="N60">
        <v>6.4980000000000002</v>
      </c>
      <c r="O60">
        <v>0</v>
      </c>
      <c r="P60">
        <v>0</v>
      </c>
      <c r="Q60">
        <v>546</v>
      </c>
      <c r="R60">
        <f t="shared" si="0"/>
        <v>14.380386602783966</v>
      </c>
    </row>
    <row r="61" spans="2:18" x14ac:dyDescent="0.25">
      <c r="B61" t="s">
        <v>74</v>
      </c>
      <c r="C61">
        <v>1.4550000000000001</v>
      </c>
      <c r="D61">
        <v>19.554099999999998</v>
      </c>
      <c r="E61">
        <v>0.98199999999999998</v>
      </c>
      <c r="F61">
        <v>2.1560000000000001</v>
      </c>
      <c r="G61">
        <v>6.7190000000000003</v>
      </c>
      <c r="H61">
        <v>4.0400000000000002E-3</v>
      </c>
      <c r="I61">
        <v>0.75</v>
      </c>
      <c r="J61">
        <v>1.506</v>
      </c>
      <c r="K61">
        <v>19.6633</v>
      </c>
      <c r="L61">
        <v>0.93799999999999994</v>
      </c>
      <c r="M61">
        <v>2.8679999999999999</v>
      </c>
      <c r="N61">
        <v>6.5289999999999999</v>
      </c>
      <c r="O61">
        <v>0</v>
      </c>
      <c r="P61">
        <v>0</v>
      </c>
      <c r="Q61">
        <v>552</v>
      </c>
      <c r="R61">
        <f t="shared" si="0"/>
        <v>14.546455454320698</v>
      </c>
    </row>
    <row r="62" spans="2:18" x14ac:dyDescent="0.25">
      <c r="B62" t="s">
        <v>75</v>
      </c>
      <c r="C62">
        <v>1.4710000000000001</v>
      </c>
      <c r="D62">
        <v>19.888000000000002</v>
      </c>
      <c r="E62">
        <v>0.98199999999999998</v>
      </c>
      <c r="F62">
        <v>2.181</v>
      </c>
      <c r="G62">
        <v>6.758</v>
      </c>
      <c r="H62">
        <v>4.0499999999999998E-3</v>
      </c>
      <c r="I62">
        <v>0.76</v>
      </c>
      <c r="J62">
        <v>1.524</v>
      </c>
      <c r="K62">
        <v>19.996700000000001</v>
      </c>
      <c r="L62">
        <v>0.93600000000000005</v>
      </c>
      <c r="M62">
        <v>2.8929999999999998</v>
      </c>
      <c r="N62">
        <v>6.5590000000000002</v>
      </c>
      <c r="O62">
        <v>0</v>
      </c>
      <c r="P62">
        <v>0</v>
      </c>
      <c r="Q62">
        <v>559</v>
      </c>
      <c r="R62">
        <f t="shared" si="0"/>
        <v>14.711581690142811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D269-C0B9-4D8F-8A01-8DB9E0C7CD3E}">
  <dimension ref="B1:AM54"/>
  <sheetViews>
    <sheetView workbookViewId="0">
      <selection activeCell="C4" sqref="C4"/>
    </sheetView>
  </sheetViews>
  <sheetFormatPr defaultRowHeight="15" x14ac:dyDescent="0.25"/>
  <sheetData>
    <row r="1" spans="2:39" x14ac:dyDescent="0.25">
      <c r="G1" t="s">
        <v>87</v>
      </c>
      <c r="H1" t="s">
        <v>88</v>
      </c>
      <c r="I1" t="s">
        <v>83</v>
      </c>
      <c r="J1" t="s">
        <v>84</v>
      </c>
      <c r="K1" t="s">
        <v>85</v>
      </c>
      <c r="L1" t="s">
        <v>86</v>
      </c>
      <c r="M1" t="s">
        <v>82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 spans="2:39" x14ac:dyDescent="0.25">
      <c r="B2" t="s">
        <v>79</v>
      </c>
      <c r="C2">
        <v>2</v>
      </c>
      <c r="D2" t="s">
        <v>78</v>
      </c>
      <c r="G2">
        <f>(M2^2/$C$2^2/32.2)^(1/3)</f>
        <v>0</v>
      </c>
      <c r="H2">
        <v>0</v>
      </c>
      <c r="I2">
        <f>H2*$C$2</f>
        <v>0</v>
      </c>
      <c r="J2">
        <f>H2*2+$C$2</f>
        <v>2</v>
      </c>
      <c r="K2">
        <f>I2/J2</f>
        <v>0</v>
      </c>
      <c r="L2">
        <f>1.49/$C$3*K2^(2/3)*$C$4^0.5</f>
        <v>0</v>
      </c>
      <c r="M2">
        <f>L2*I2</f>
        <v>0</v>
      </c>
      <c r="X2" t="s">
        <v>15</v>
      </c>
      <c r="Y2">
        <v>0.1</v>
      </c>
      <c r="Z2">
        <v>0</v>
      </c>
      <c r="AA2">
        <v>0</v>
      </c>
      <c r="AB2">
        <v>0.1</v>
      </c>
      <c r="AC2">
        <v>0</v>
      </c>
      <c r="AD2">
        <v>5.0000000000000001E-3</v>
      </c>
      <c r="AE2">
        <v>0.05</v>
      </c>
      <c r="AF2">
        <v>0.1</v>
      </c>
      <c r="AG2">
        <v>0</v>
      </c>
      <c r="AH2">
        <v>0</v>
      </c>
      <c r="AI2">
        <v>0.6</v>
      </c>
      <c r="AJ2">
        <v>0</v>
      </c>
      <c r="AK2">
        <v>0</v>
      </c>
      <c r="AL2">
        <v>0</v>
      </c>
      <c r="AM2">
        <v>20</v>
      </c>
    </row>
    <row r="3" spans="2:39" x14ac:dyDescent="0.25">
      <c r="B3" t="s">
        <v>80</v>
      </c>
      <c r="C3">
        <v>0.01</v>
      </c>
      <c r="G3">
        <f t="shared" ref="G3:G22" si="0">(M3^2/$C$2^2/32.2)^(1/3)</f>
        <v>0.11211258417237678</v>
      </c>
      <c r="H3">
        <v>0.1</v>
      </c>
      <c r="I3">
        <f t="shared" ref="I3:I22" si="1">H3*$C$2</f>
        <v>0.2</v>
      </c>
      <c r="J3">
        <f t="shared" ref="J3:J22" si="2">H3*2+$C$2</f>
        <v>2.2000000000000002</v>
      </c>
      <c r="K3">
        <f t="shared" ref="K3:K22" si="3">I3/J3</f>
        <v>9.0909090909090912E-2</v>
      </c>
      <c r="L3">
        <f t="shared" ref="L3:L22" si="4">1.49/$C$3*K3^(2/3)*$C$4^0.5</f>
        <v>2.1301465371504529</v>
      </c>
      <c r="M3">
        <f t="shared" ref="M3:M22" si="5">L3*I3</f>
        <v>0.4260293074300906</v>
      </c>
      <c r="X3" t="s">
        <v>20</v>
      </c>
      <c r="Y3">
        <v>0.45300000000000001</v>
      </c>
      <c r="Z3">
        <v>3.9571999999999998</v>
      </c>
      <c r="AA3">
        <v>1.1459999999999999</v>
      </c>
      <c r="AB3">
        <v>0.75</v>
      </c>
      <c r="AC3">
        <v>4.3719999999999999</v>
      </c>
      <c r="AD3">
        <v>5.0800000000000003E-3</v>
      </c>
      <c r="AE3">
        <v>0.23</v>
      </c>
      <c r="AF3">
        <v>0.46100000000000002</v>
      </c>
      <c r="AG3">
        <v>4.1558999999999999</v>
      </c>
      <c r="AH3">
        <v>1.17</v>
      </c>
      <c r="AI3">
        <v>1.2769999999999999</v>
      </c>
      <c r="AJ3">
        <v>4.5069999999999997</v>
      </c>
      <c r="AK3">
        <v>0</v>
      </c>
      <c r="AL3">
        <v>0</v>
      </c>
      <c r="AM3">
        <v>91</v>
      </c>
    </row>
    <row r="4" spans="2:39" x14ac:dyDescent="0.25">
      <c r="B4" t="s">
        <v>81</v>
      </c>
      <c r="C4">
        <f>0.5/100</f>
        <v>5.0000000000000001E-3</v>
      </c>
      <c r="G4">
        <f t="shared" si="0"/>
        <v>0.23298996712232506</v>
      </c>
      <c r="H4">
        <v>0.2</v>
      </c>
      <c r="I4">
        <f t="shared" si="1"/>
        <v>0.4</v>
      </c>
      <c r="J4">
        <f t="shared" si="2"/>
        <v>2.4</v>
      </c>
      <c r="K4">
        <f t="shared" si="3"/>
        <v>0.16666666666666669</v>
      </c>
      <c r="L4">
        <f t="shared" si="4"/>
        <v>3.1908307620062248</v>
      </c>
      <c r="M4">
        <f t="shared" si="5"/>
        <v>1.2763323048024899</v>
      </c>
      <c r="X4" t="s">
        <v>25</v>
      </c>
      <c r="Y4">
        <v>0.72599999999999998</v>
      </c>
      <c r="Z4">
        <v>8.1536000000000008</v>
      </c>
      <c r="AA4">
        <v>1.161</v>
      </c>
      <c r="AB4">
        <v>1.216</v>
      </c>
      <c r="AC4">
        <v>5.6139999999999999</v>
      </c>
      <c r="AD4">
        <v>5.0499999999999998E-3</v>
      </c>
      <c r="AE4">
        <v>0.37</v>
      </c>
      <c r="AF4">
        <v>0.73099999999999998</v>
      </c>
      <c r="AG4">
        <v>8.3240999999999996</v>
      </c>
      <c r="AH4">
        <v>1.173</v>
      </c>
      <c r="AI4">
        <v>1.7350000000000001</v>
      </c>
      <c r="AJ4">
        <v>5.6920000000000002</v>
      </c>
      <c r="AK4">
        <v>0</v>
      </c>
      <c r="AL4">
        <v>0</v>
      </c>
      <c r="AM4">
        <v>146</v>
      </c>
    </row>
    <row r="5" spans="2:39" x14ac:dyDescent="0.25">
      <c r="G5">
        <f t="shared" si="0"/>
        <v>0.35281281357172112</v>
      </c>
      <c r="H5">
        <v>0.3</v>
      </c>
      <c r="I5">
        <f t="shared" si="1"/>
        <v>0.6</v>
      </c>
      <c r="J5">
        <f t="shared" si="2"/>
        <v>2.6</v>
      </c>
      <c r="K5">
        <f t="shared" si="3"/>
        <v>0.23076923076923075</v>
      </c>
      <c r="L5">
        <f t="shared" si="4"/>
        <v>3.9639047079387661</v>
      </c>
      <c r="M5">
        <f t="shared" si="5"/>
        <v>2.3783428247632594</v>
      </c>
      <c r="X5" t="s">
        <v>30</v>
      </c>
      <c r="Y5">
        <v>0.97199999999999998</v>
      </c>
      <c r="Z5">
        <v>12.332800000000001</v>
      </c>
      <c r="AA5">
        <v>1.1339999999999999</v>
      </c>
      <c r="AB5">
        <v>1.597</v>
      </c>
      <c r="AC5">
        <v>6.3440000000000003</v>
      </c>
      <c r="AD5">
        <v>5.0400000000000002E-3</v>
      </c>
      <c r="AE5">
        <v>0.49</v>
      </c>
      <c r="AF5">
        <v>0.97599999999999998</v>
      </c>
      <c r="AG5">
        <v>12.491400000000001</v>
      </c>
      <c r="AH5">
        <v>1.1419999999999999</v>
      </c>
      <c r="AI5">
        <v>2.1120000000000001</v>
      </c>
      <c r="AJ5">
        <v>6.4009999999999998</v>
      </c>
      <c r="AK5">
        <v>0</v>
      </c>
      <c r="AL5">
        <v>0</v>
      </c>
      <c r="AM5">
        <v>195</v>
      </c>
    </row>
    <row r="6" spans="2:39" x14ac:dyDescent="0.25">
      <c r="G6">
        <f t="shared" si="0"/>
        <v>0.46995996666918693</v>
      </c>
      <c r="H6">
        <v>0.4</v>
      </c>
      <c r="I6">
        <f t="shared" si="1"/>
        <v>0.8</v>
      </c>
      <c r="J6">
        <f t="shared" si="2"/>
        <v>2.8</v>
      </c>
      <c r="K6">
        <f t="shared" si="3"/>
        <v>0.28571428571428575</v>
      </c>
      <c r="L6">
        <f t="shared" si="4"/>
        <v>4.5704529342820797</v>
      </c>
      <c r="M6">
        <f t="shared" si="5"/>
        <v>3.6563623474256639</v>
      </c>
      <c r="X6" t="s">
        <v>35</v>
      </c>
      <c r="Y6">
        <v>1.2050000000000001</v>
      </c>
      <c r="Z6">
        <v>16.506399999999999</v>
      </c>
      <c r="AA6">
        <v>1.1000000000000001</v>
      </c>
      <c r="AB6">
        <v>1.9339999999999999</v>
      </c>
      <c r="AC6">
        <v>6.851</v>
      </c>
      <c r="AD6">
        <v>5.0299999999999997E-3</v>
      </c>
      <c r="AE6">
        <v>0.6</v>
      </c>
      <c r="AF6">
        <v>1.208</v>
      </c>
      <c r="AG6">
        <v>16.6585</v>
      </c>
      <c r="AH6">
        <v>1.107</v>
      </c>
      <c r="AI6">
        <v>2.4470000000000001</v>
      </c>
      <c r="AJ6">
        <v>6.8970000000000002</v>
      </c>
      <c r="AK6">
        <v>0</v>
      </c>
      <c r="AL6">
        <v>0</v>
      </c>
      <c r="AM6">
        <v>241</v>
      </c>
    </row>
    <row r="7" spans="2:39" x14ac:dyDescent="0.25">
      <c r="G7">
        <f t="shared" si="0"/>
        <v>0.58401186218121393</v>
      </c>
      <c r="H7">
        <v>0.5</v>
      </c>
      <c r="I7">
        <f t="shared" si="1"/>
        <v>1</v>
      </c>
      <c r="J7">
        <f t="shared" si="2"/>
        <v>3</v>
      </c>
      <c r="K7">
        <f t="shared" si="3"/>
        <v>0.33333333333333331</v>
      </c>
      <c r="L7">
        <f t="shared" si="4"/>
        <v>5.0651281082611721</v>
      </c>
      <c r="M7">
        <f t="shared" si="5"/>
        <v>5.0651281082611721</v>
      </c>
      <c r="X7" t="s">
        <v>40</v>
      </c>
      <c r="Y7">
        <v>1.429</v>
      </c>
      <c r="Z7">
        <v>20.677499999999998</v>
      </c>
      <c r="AA7">
        <v>1.0669999999999999</v>
      </c>
      <c r="AB7">
        <v>2.242</v>
      </c>
      <c r="AC7">
        <v>7.2329999999999997</v>
      </c>
      <c r="AD7">
        <v>5.0200000000000002E-3</v>
      </c>
      <c r="AE7">
        <v>0.72</v>
      </c>
      <c r="AF7">
        <v>1.4319999999999999</v>
      </c>
      <c r="AG7">
        <v>20.825399999999998</v>
      </c>
      <c r="AH7">
        <v>1.071</v>
      </c>
      <c r="AI7">
        <v>2.7530000000000001</v>
      </c>
      <c r="AJ7">
        <v>7.2720000000000002</v>
      </c>
      <c r="AK7">
        <v>0</v>
      </c>
      <c r="AL7">
        <v>0</v>
      </c>
      <c r="AM7">
        <v>286</v>
      </c>
    </row>
    <row r="8" spans="2:39" x14ac:dyDescent="0.25">
      <c r="G8">
        <f t="shared" si="0"/>
        <v>0.69493409584948307</v>
      </c>
      <c r="H8">
        <v>0.6</v>
      </c>
      <c r="I8">
        <f t="shared" si="1"/>
        <v>1.2</v>
      </c>
      <c r="J8">
        <f t="shared" si="2"/>
        <v>3.2</v>
      </c>
      <c r="K8">
        <f t="shared" si="3"/>
        <v>0.37499999999999994</v>
      </c>
      <c r="L8">
        <f t="shared" si="4"/>
        <v>5.4788841282687386</v>
      </c>
      <c r="M8">
        <f t="shared" si="5"/>
        <v>6.5746609539224865</v>
      </c>
      <c r="X8" t="s">
        <v>45</v>
      </c>
      <c r="Y8">
        <v>1.696</v>
      </c>
      <c r="Z8">
        <v>24.645499999999998</v>
      </c>
      <c r="AA8">
        <v>0.98299999999999998</v>
      </c>
      <c r="AB8">
        <v>2.516</v>
      </c>
      <c r="AC8">
        <v>7.2649999999999997</v>
      </c>
      <c r="AD8">
        <v>5.2399999999999999E-3</v>
      </c>
      <c r="AE8">
        <v>0.86</v>
      </c>
      <c r="AF8">
        <v>1.72</v>
      </c>
      <c r="AG8">
        <v>24.982399999999998</v>
      </c>
      <c r="AH8">
        <v>0.97599999999999998</v>
      </c>
      <c r="AI8">
        <v>3.0390000000000001</v>
      </c>
      <c r="AJ8">
        <v>7.2629999999999999</v>
      </c>
      <c r="AK8">
        <v>0</v>
      </c>
      <c r="AL8">
        <v>0</v>
      </c>
      <c r="AM8">
        <v>341</v>
      </c>
    </row>
    <row r="9" spans="2:39" x14ac:dyDescent="0.25">
      <c r="G9">
        <f t="shared" si="0"/>
        <v>0.80283665251735292</v>
      </c>
      <c r="H9">
        <v>0.7</v>
      </c>
      <c r="I9">
        <f t="shared" si="1"/>
        <v>1.4</v>
      </c>
      <c r="J9">
        <f t="shared" si="2"/>
        <v>3.4</v>
      </c>
      <c r="K9">
        <f t="shared" si="3"/>
        <v>0.41176470588235292</v>
      </c>
      <c r="L9">
        <f t="shared" si="4"/>
        <v>5.831371138036249</v>
      </c>
      <c r="M9">
        <f t="shared" si="5"/>
        <v>8.163919593250748</v>
      </c>
      <c r="X9" t="s">
        <v>50</v>
      </c>
      <c r="Y9">
        <v>1.8</v>
      </c>
      <c r="Z9">
        <v>29.105499999999999</v>
      </c>
      <c r="AA9">
        <v>1.0620000000000001</v>
      </c>
      <c r="AB9">
        <v>2.8149999999999999</v>
      </c>
      <c r="AC9">
        <v>8.0850000000000009</v>
      </c>
      <c r="AD9">
        <v>6.5100000000000002E-3</v>
      </c>
      <c r="AE9">
        <v>0.98</v>
      </c>
      <c r="AF9">
        <v>1.9510000000000001</v>
      </c>
      <c r="AG9">
        <v>29.1615</v>
      </c>
      <c r="AH9">
        <v>0.86</v>
      </c>
      <c r="AI9">
        <v>3.3260000000000001</v>
      </c>
      <c r="AJ9">
        <v>7.5039999999999996</v>
      </c>
      <c r="AK9">
        <v>0</v>
      </c>
      <c r="AL9">
        <v>0</v>
      </c>
      <c r="AM9">
        <v>376</v>
      </c>
    </row>
    <row r="10" spans="2:39" x14ac:dyDescent="0.25">
      <c r="G10">
        <f t="shared" si="0"/>
        <v>0.90788320935852651</v>
      </c>
      <c r="H10">
        <v>0.8</v>
      </c>
      <c r="I10">
        <f t="shared" si="1"/>
        <v>1.6</v>
      </c>
      <c r="J10">
        <f t="shared" si="2"/>
        <v>3.6</v>
      </c>
      <c r="K10">
        <f t="shared" si="3"/>
        <v>0.44444444444444448</v>
      </c>
      <c r="L10">
        <f t="shared" si="4"/>
        <v>6.1359657272361829</v>
      </c>
      <c r="M10">
        <f t="shared" si="5"/>
        <v>9.8175451635778934</v>
      </c>
      <c r="X10" t="s">
        <v>55</v>
      </c>
      <c r="Y10">
        <v>1.8</v>
      </c>
      <c r="Z10">
        <v>33.287700000000001</v>
      </c>
      <c r="AA10">
        <v>1.2150000000000001</v>
      </c>
      <c r="AB10">
        <v>3.1280000000000001</v>
      </c>
      <c r="AC10">
        <v>9.2469999999999999</v>
      </c>
      <c r="AD10">
        <v>8.2299999999999995E-3</v>
      </c>
      <c r="AE10">
        <v>2</v>
      </c>
      <c r="AF10">
        <v>2.1230000000000002</v>
      </c>
      <c r="AG10">
        <v>33.326599999999999</v>
      </c>
      <c r="AH10">
        <v>0.61299999999999999</v>
      </c>
      <c r="AI10">
        <v>3.653</v>
      </c>
      <c r="AJ10">
        <v>8.1430000000000007</v>
      </c>
      <c r="AK10">
        <v>0</v>
      </c>
      <c r="AL10">
        <v>0</v>
      </c>
      <c r="AM10">
        <v>389</v>
      </c>
    </row>
    <row r="11" spans="2:39" x14ac:dyDescent="0.25">
      <c r="G11">
        <f t="shared" si="0"/>
        <v>1.0102528345770876</v>
      </c>
      <c r="H11">
        <v>0.9</v>
      </c>
      <c r="I11">
        <f t="shared" si="1"/>
        <v>1.8</v>
      </c>
      <c r="J11">
        <f t="shared" si="2"/>
        <v>3.8</v>
      </c>
      <c r="K11">
        <f t="shared" si="3"/>
        <v>0.47368421052631582</v>
      </c>
      <c r="L11">
        <f t="shared" si="4"/>
        <v>6.4022192502972519</v>
      </c>
      <c r="M11">
        <f t="shared" si="5"/>
        <v>11.523994650535053</v>
      </c>
      <c r="X11" t="s">
        <v>60</v>
      </c>
      <c r="Y11">
        <v>1.8</v>
      </c>
      <c r="Z11">
        <v>37.470100000000002</v>
      </c>
      <c r="AA11">
        <v>1.3680000000000001</v>
      </c>
      <c r="AB11">
        <v>3.4830000000000001</v>
      </c>
      <c r="AC11">
        <v>10.407999999999999</v>
      </c>
      <c r="AD11">
        <v>1.03E-2</v>
      </c>
      <c r="AE11">
        <v>2</v>
      </c>
      <c r="AF11">
        <v>2.33</v>
      </c>
      <c r="AG11">
        <v>37.492199999999997</v>
      </c>
      <c r="AH11">
        <v>0.156</v>
      </c>
      <c r="AI11">
        <v>4.0960000000000001</v>
      </c>
      <c r="AJ11">
        <v>9.0269999999999992</v>
      </c>
      <c r="AK11">
        <v>0</v>
      </c>
      <c r="AL11">
        <v>0</v>
      </c>
      <c r="AM11">
        <v>398</v>
      </c>
    </row>
    <row r="12" spans="2:39" x14ac:dyDescent="0.25">
      <c r="G12">
        <f t="shared" si="0"/>
        <v>1.1101230340652193</v>
      </c>
      <c r="H12">
        <v>1</v>
      </c>
      <c r="I12">
        <f t="shared" si="1"/>
        <v>2</v>
      </c>
      <c r="J12">
        <f t="shared" si="2"/>
        <v>4</v>
      </c>
      <c r="K12">
        <f t="shared" si="3"/>
        <v>0.5</v>
      </c>
      <c r="L12">
        <f t="shared" si="4"/>
        <v>6.6371954501455281</v>
      </c>
      <c r="M12">
        <f t="shared" si="5"/>
        <v>13.274390900291056</v>
      </c>
      <c r="X12" t="s">
        <v>65</v>
      </c>
      <c r="Y12">
        <v>1.8</v>
      </c>
      <c r="Z12">
        <v>41.6449</v>
      </c>
      <c r="AA12">
        <v>1.52</v>
      </c>
      <c r="AB12">
        <v>3.879</v>
      </c>
      <c r="AC12">
        <v>11.568</v>
      </c>
      <c r="AD12">
        <v>1.2619999999999999E-2</v>
      </c>
      <c r="AE12">
        <v>2</v>
      </c>
      <c r="AF12">
        <v>2.5619999999999998</v>
      </c>
      <c r="AG12">
        <v>41.657899999999998</v>
      </c>
      <c r="AH12">
        <v>0.17299999999999999</v>
      </c>
      <c r="AI12">
        <v>4.6180000000000003</v>
      </c>
      <c r="AJ12">
        <v>10.007999999999999</v>
      </c>
      <c r="AK12">
        <v>0</v>
      </c>
      <c r="AL12">
        <v>0</v>
      </c>
      <c r="AM12">
        <v>403</v>
      </c>
    </row>
    <row r="13" spans="2:39" x14ac:dyDescent="0.25">
      <c r="G13">
        <f t="shared" si="0"/>
        <v>1.2076623309229775</v>
      </c>
      <c r="H13">
        <v>1.1000000000000001</v>
      </c>
      <c r="I13">
        <f t="shared" si="1"/>
        <v>2.2000000000000002</v>
      </c>
      <c r="J13">
        <f t="shared" si="2"/>
        <v>4.2</v>
      </c>
      <c r="K13">
        <f t="shared" si="3"/>
        <v>0.52380952380952384</v>
      </c>
      <c r="L13">
        <f t="shared" si="4"/>
        <v>6.8462622475342076</v>
      </c>
      <c r="M13">
        <f t="shared" si="5"/>
        <v>15.061776944575257</v>
      </c>
      <c r="X13" t="s">
        <v>70</v>
      </c>
      <c r="Y13">
        <v>1.8</v>
      </c>
      <c r="Z13">
        <v>45.8157</v>
      </c>
      <c r="AA13">
        <v>1.6719999999999999</v>
      </c>
      <c r="AB13">
        <v>4.3159999999999998</v>
      </c>
      <c r="AC13">
        <v>12.727</v>
      </c>
      <c r="AD13">
        <v>1.525E-2</v>
      </c>
      <c r="AE13">
        <v>2</v>
      </c>
      <c r="AF13">
        <v>2.8250000000000002</v>
      </c>
      <c r="AG13">
        <v>45.823599999999999</v>
      </c>
      <c r="AH13">
        <v>0.19</v>
      </c>
      <c r="AI13">
        <v>5.1980000000000004</v>
      </c>
      <c r="AJ13">
        <v>10.981</v>
      </c>
      <c r="AK13">
        <v>0</v>
      </c>
      <c r="AL13">
        <v>0</v>
      </c>
      <c r="AM13">
        <v>406</v>
      </c>
    </row>
    <row r="14" spans="2:39" x14ac:dyDescent="0.25">
      <c r="G14">
        <f t="shared" si="0"/>
        <v>1.3030273374548904</v>
      </c>
      <c r="H14">
        <v>1.2</v>
      </c>
      <c r="I14">
        <f t="shared" si="1"/>
        <v>2.4</v>
      </c>
      <c r="J14">
        <f t="shared" si="2"/>
        <v>4.4000000000000004</v>
      </c>
      <c r="K14">
        <f t="shared" si="3"/>
        <v>0.54545454545454541</v>
      </c>
      <c r="L14">
        <f t="shared" si="4"/>
        <v>7.0335888951556118</v>
      </c>
      <c r="M14">
        <f t="shared" si="5"/>
        <v>16.880613348373469</v>
      </c>
      <c r="X14" t="s">
        <v>75</v>
      </c>
      <c r="Y14">
        <v>1.8</v>
      </c>
      <c r="Z14">
        <v>49.982999999999997</v>
      </c>
      <c r="AA14">
        <v>1.8240000000000001</v>
      </c>
      <c r="AB14">
        <v>4.7949999999999999</v>
      </c>
      <c r="AC14">
        <v>13.884</v>
      </c>
      <c r="AD14">
        <v>1.8120000000000001E-2</v>
      </c>
      <c r="AE14">
        <v>2</v>
      </c>
      <c r="AF14">
        <v>3.1120000000000001</v>
      </c>
      <c r="AG14">
        <v>49.9893</v>
      </c>
      <c r="AH14">
        <v>0.20599999999999999</v>
      </c>
      <c r="AI14">
        <v>5.8289999999999997</v>
      </c>
      <c r="AJ14">
        <v>11.946</v>
      </c>
      <c r="AK14">
        <v>0</v>
      </c>
      <c r="AL14">
        <v>0</v>
      </c>
      <c r="AM14">
        <v>408</v>
      </c>
    </row>
    <row r="15" spans="2:39" x14ac:dyDescent="0.25">
      <c r="G15">
        <f t="shared" si="0"/>
        <v>1.3963619975025028</v>
      </c>
      <c r="H15">
        <v>1.3</v>
      </c>
      <c r="I15">
        <f t="shared" si="1"/>
        <v>2.6</v>
      </c>
      <c r="J15">
        <f t="shared" si="2"/>
        <v>4.5999999999999996</v>
      </c>
      <c r="K15">
        <f t="shared" si="3"/>
        <v>0.56521739130434789</v>
      </c>
      <c r="L15">
        <f t="shared" si="4"/>
        <v>7.2024725997001084</v>
      </c>
      <c r="M15">
        <f t="shared" si="5"/>
        <v>18.726428759220283</v>
      </c>
    </row>
    <row r="16" spans="2:39" x14ac:dyDescent="0.25">
      <c r="G16">
        <f t="shared" si="0"/>
        <v>1.4877978718190343</v>
      </c>
      <c r="H16">
        <v>1.4</v>
      </c>
      <c r="I16">
        <f t="shared" si="1"/>
        <v>2.8</v>
      </c>
      <c r="J16">
        <f t="shared" si="2"/>
        <v>4.8</v>
      </c>
      <c r="K16">
        <f t="shared" si="3"/>
        <v>0.58333333333333337</v>
      </c>
      <c r="L16">
        <f t="shared" si="4"/>
        <v>7.3555609734850034</v>
      </c>
      <c r="M16">
        <f t="shared" si="5"/>
        <v>20.595570725758009</v>
      </c>
    </row>
    <row r="17" spans="7:34" x14ac:dyDescent="0.25">
      <c r="G17">
        <f t="shared" si="0"/>
        <v>1.5774549004566565</v>
      </c>
      <c r="H17">
        <v>1.5</v>
      </c>
      <c r="I17">
        <f t="shared" si="1"/>
        <v>3</v>
      </c>
      <c r="J17">
        <f t="shared" si="2"/>
        <v>5</v>
      </c>
      <c r="K17">
        <f t="shared" si="3"/>
        <v>0.6</v>
      </c>
      <c r="L17">
        <f t="shared" si="4"/>
        <v>7.4950080591746122</v>
      </c>
      <c r="M17">
        <f t="shared" si="5"/>
        <v>22.485024177523837</v>
      </c>
    </row>
    <row r="18" spans="7:34" x14ac:dyDescent="0.25">
      <c r="G18">
        <f t="shared" si="0"/>
        <v>1.6654423530204125</v>
      </c>
      <c r="H18">
        <v>1.6</v>
      </c>
      <c r="I18">
        <f t="shared" si="1"/>
        <v>3.2</v>
      </c>
      <c r="J18">
        <f t="shared" si="2"/>
        <v>5.2</v>
      </c>
      <c r="K18">
        <f t="shared" si="3"/>
        <v>0.61538461538461542</v>
      </c>
      <c r="L18">
        <f t="shared" si="4"/>
        <v>7.6225864823522658</v>
      </c>
      <c r="M18">
        <f t="shared" si="5"/>
        <v>24.392276743527251</v>
      </c>
    </row>
    <row r="19" spans="7:34" x14ac:dyDescent="0.25">
      <c r="G19">
        <f t="shared" si="0"/>
        <v>1.7518598191980008</v>
      </c>
      <c r="H19">
        <v>1.7</v>
      </c>
      <c r="I19">
        <f t="shared" si="1"/>
        <v>3.4</v>
      </c>
      <c r="J19">
        <f t="shared" si="2"/>
        <v>5.4</v>
      </c>
      <c r="K19">
        <f t="shared" si="3"/>
        <v>0.62962962962962954</v>
      </c>
      <c r="L19">
        <f t="shared" si="4"/>
        <v>7.7397697676123167</v>
      </c>
      <c r="M19">
        <f t="shared" si="5"/>
        <v>26.315217209881876</v>
      </c>
    </row>
    <row r="20" spans="7:34" x14ac:dyDescent="0.25">
      <c r="G20">
        <f t="shared" si="0"/>
        <v>1.836798166136963</v>
      </c>
      <c r="H20">
        <v>1.8</v>
      </c>
      <c r="I20">
        <f t="shared" si="1"/>
        <v>3.6</v>
      </c>
      <c r="J20">
        <f t="shared" si="2"/>
        <v>5.6</v>
      </c>
      <c r="K20">
        <f t="shared" si="3"/>
        <v>0.6428571428571429</v>
      </c>
      <c r="L20">
        <f t="shared" si="4"/>
        <v>7.8477938531885449</v>
      </c>
      <c r="M20">
        <f t="shared" si="5"/>
        <v>28.252057871478762</v>
      </c>
    </row>
    <row r="21" spans="7:34" x14ac:dyDescent="0.25">
      <c r="G21">
        <f t="shared" si="0"/>
        <v>1.9203404286351287</v>
      </c>
      <c r="H21">
        <v>1.9</v>
      </c>
      <c r="I21">
        <f t="shared" si="1"/>
        <v>3.8</v>
      </c>
      <c r="J21">
        <f t="shared" si="2"/>
        <v>5.8</v>
      </c>
      <c r="K21">
        <f t="shared" si="3"/>
        <v>0.65517241379310343</v>
      </c>
      <c r="L21">
        <f t="shared" si="4"/>
        <v>7.9477037896679548</v>
      </c>
      <c r="M21">
        <f t="shared" si="5"/>
        <v>30.201274400738228</v>
      </c>
    </row>
    <row r="22" spans="7:34" x14ac:dyDescent="0.25">
      <c r="G22">
        <f t="shared" si="0"/>
        <v>2.0025626190786547</v>
      </c>
      <c r="H22">
        <v>2</v>
      </c>
      <c r="I22">
        <f t="shared" si="1"/>
        <v>4</v>
      </c>
      <c r="J22">
        <f t="shared" si="2"/>
        <v>6</v>
      </c>
      <c r="K22">
        <f t="shared" si="3"/>
        <v>0.66666666666666663</v>
      </c>
      <c r="L22">
        <f t="shared" si="4"/>
        <v>8.0403896874074814</v>
      </c>
      <c r="M22">
        <f t="shared" si="5"/>
        <v>32.161558749629926</v>
      </c>
    </row>
    <row r="26" spans="7:34" x14ac:dyDescent="0.25">
      <c r="P26" t="s">
        <v>89</v>
      </c>
      <c r="Q26" t="s">
        <v>90</v>
      </c>
      <c r="R26" t="s">
        <v>91</v>
      </c>
      <c r="S26" t="s">
        <v>92</v>
      </c>
      <c r="T26" t="s">
        <v>93</v>
      </c>
      <c r="U26" t="s">
        <v>94</v>
      </c>
      <c r="V26" t="s">
        <v>95</v>
      </c>
      <c r="W26" t="s">
        <v>96</v>
      </c>
      <c r="X26" t="s">
        <v>97</v>
      </c>
      <c r="Y26" t="s">
        <v>98</v>
      </c>
      <c r="AB26" t="s">
        <v>99</v>
      </c>
      <c r="AC26" t="s">
        <v>100</v>
      </c>
      <c r="AD26" t="s">
        <v>101</v>
      </c>
      <c r="AE26" t="s">
        <v>102</v>
      </c>
      <c r="AF26" t="s">
        <v>13</v>
      </c>
      <c r="AG26" t="s">
        <v>103</v>
      </c>
      <c r="AH26" t="s">
        <v>14</v>
      </c>
    </row>
    <row r="27" spans="7:34" x14ac:dyDescent="0.25">
      <c r="O27" s="1">
        <v>44905.003472222219</v>
      </c>
      <c r="P27">
        <v>0.21284</v>
      </c>
      <c r="Q27">
        <v>0</v>
      </c>
      <c r="R27">
        <v>0</v>
      </c>
      <c r="S27">
        <v>0</v>
      </c>
      <c r="T27">
        <v>85.144099999999995</v>
      </c>
      <c r="U27">
        <v>0.92578000000000005</v>
      </c>
      <c r="V27">
        <v>0.33810000000000001</v>
      </c>
      <c r="W27">
        <v>4.7096999999999998</v>
      </c>
      <c r="X27">
        <v>0.42599999999999999</v>
      </c>
      <c r="Y27">
        <v>4.01</v>
      </c>
      <c r="AA27" s="1">
        <v>44905.003472222219</v>
      </c>
      <c r="AB27">
        <v>0.42664000000000002</v>
      </c>
      <c r="AC27">
        <v>0</v>
      </c>
      <c r="AD27">
        <v>0.42664000000000002</v>
      </c>
      <c r="AE27">
        <v>0</v>
      </c>
      <c r="AF27">
        <v>0</v>
      </c>
      <c r="AG27">
        <v>0.18496000000000001</v>
      </c>
      <c r="AH27">
        <v>0</v>
      </c>
    </row>
    <row r="28" spans="7:34" x14ac:dyDescent="0.25">
      <c r="O28" s="1">
        <v>44905.006944444445</v>
      </c>
      <c r="P28">
        <v>0.35200999999999999</v>
      </c>
      <c r="Q28">
        <v>0</v>
      </c>
      <c r="R28">
        <v>0</v>
      </c>
      <c r="S28">
        <v>0</v>
      </c>
      <c r="T28">
        <v>140.821</v>
      </c>
      <c r="U28">
        <v>1.20753</v>
      </c>
      <c r="V28">
        <v>0.47752</v>
      </c>
      <c r="W28">
        <v>5.8119800000000001</v>
      </c>
      <c r="X28">
        <v>0.70399999999999996</v>
      </c>
      <c r="Y28">
        <v>8.1844999999999999</v>
      </c>
      <c r="AA28" s="1">
        <v>44905.006944444445</v>
      </c>
      <c r="AB28">
        <v>0.70255999999999996</v>
      </c>
      <c r="AC28">
        <v>0</v>
      </c>
      <c r="AD28">
        <v>0.70255999999999996</v>
      </c>
      <c r="AE28">
        <v>0</v>
      </c>
      <c r="AF28">
        <v>0</v>
      </c>
      <c r="AG28">
        <v>0.30457000000000001</v>
      </c>
      <c r="AH28">
        <v>0</v>
      </c>
    </row>
    <row r="29" spans="7:34" x14ac:dyDescent="0.25">
      <c r="O29" s="1">
        <v>44905.010416666664</v>
      </c>
      <c r="P29">
        <v>0.47565000000000002</v>
      </c>
      <c r="Q29">
        <v>0</v>
      </c>
      <c r="R29">
        <v>0</v>
      </c>
      <c r="S29">
        <v>0</v>
      </c>
      <c r="T29">
        <v>190.2817</v>
      </c>
      <c r="U29">
        <v>1.45418</v>
      </c>
      <c r="V29">
        <v>0.60107999999999995</v>
      </c>
      <c r="W29">
        <v>6.4983500000000003</v>
      </c>
      <c r="X29">
        <v>0.95099999999999996</v>
      </c>
      <c r="Y29">
        <v>12.3652</v>
      </c>
      <c r="AA29" s="1">
        <v>44905.010416666664</v>
      </c>
      <c r="AB29">
        <v>0.95016</v>
      </c>
      <c r="AC29">
        <v>0</v>
      </c>
      <c r="AD29">
        <v>0.95016</v>
      </c>
      <c r="AE29">
        <v>0</v>
      </c>
      <c r="AF29">
        <v>0</v>
      </c>
      <c r="AG29">
        <v>0.41191</v>
      </c>
      <c r="AH29">
        <v>0</v>
      </c>
    </row>
    <row r="30" spans="7:34" x14ac:dyDescent="0.25">
      <c r="O30" s="1">
        <v>44905.013888888891</v>
      </c>
      <c r="P30">
        <v>0.59219999999999995</v>
      </c>
      <c r="Q30">
        <v>0</v>
      </c>
      <c r="R30">
        <v>0</v>
      </c>
      <c r="S30">
        <v>0</v>
      </c>
      <c r="T30">
        <v>236.90729999999999</v>
      </c>
      <c r="U30">
        <v>1.68665</v>
      </c>
      <c r="V30">
        <v>0.71760000000000002</v>
      </c>
      <c r="W30">
        <v>6.9817400000000003</v>
      </c>
      <c r="X30">
        <v>1.1839999999999999</v>
      </c>
      <c r="Y30">
        <v>16.540299999999998</v>
      </c>
      <c r="AA30" s="1">
        <v>44905.013888888891</v>
      </c>
      <c r="AB30">
        <v>1.1837299999999999</v>
      </c>
      <c r="AC30">
        <v>0</v>
      </c>
      <c r="AD30">
        <v>1.1837299999999999</v>
      </c>
      <c r="AE30">
        <v>0</v>
      </c>
      <c r="AF30">
        <v>0</v>
      </c>
      <c r="AG30">
        <v>0.51317000000000002</v>
      </c>
      <c r="AH30">
        <v>0</v>
      </c>
    </row>
    <row r="31" spans="7:34" x14ac:dyDescent="0.25">
      <c r="O31" s="1">
        <v>44905.017361111109</v>
      </c>
      <c r="P31">
        <v>0.70460999999999996</v>
      </c>
      <c r="Q31">
        <v>0</v>
      </c>
      <c r="R31">
        <v>0</v>
      </c>
      <c r="S31">
        <v>0</v>
      </c>
      <c r="T31">
        <v>281.87520000000001</v>
      </c>
      <c r="U31">
        <v>1.9109100000000001</v>
      </c>
      <c r="V31">
        <v>0.82998000000000005</v>
      </c>
      <c r="W31">
        <v>7.3479400000000004</v>
      </c>
      <c r="X31">
        <v>1.409</v>
      </c>
      <c r="Y31">
        <v>20.712</v>
      </c>
      <c r="AA31" s="1">
        <v>44905.017361111109</v>
      </c>
      <c r="AB31">
        <v>1.40903</v>
      </c>
      <c r="AC31">
        <v>0</v>
      </c>
      <c r="AD31">
        <v>1.40903</v>
      </c>
      <c r="AE31">
        <v>0</v>
      </c>
      <c r="AF31">
        <v>0</v>
      </c>
      <c r="AG31">
        <v>0.61084000000000005</v>
      </c>
      <c r="AH31">
        <v>0</v>
      </c>
    </row>
    <row r="32" spans="7:34" x14ac:dyDescent="0.25">
      <c r="O32" s="1">
        <v>44905.020833333336</v>
      </c>
      <c r="P32">
        <v>0.81433</v>
      </c>
      <c r="Q32">
        <v>0</v>
      </c>
      <c r="R32">
        <v>0</v>
      </c>
      <c r="S32">
        <v>0</v>
      </c>
      <c r="T32">
        <v>325.76749999999998</v>
      </c>
      <c r="U32">
        <v>2.12988</v>
      </c>
      <c r="V32">
        <v>0.93969000000000003</v>
      </c>
      <c r="W32">
        <v>7.6379799999999998</v>
      </c>
      <c r="X32">
        <v>1.629</v>
      </c>
      <c r="Y32">
        <v>24.882100000000001</v>
      </c>
      <c r="AA32" s="1">
        <v>44905.020833333336</v>
      </c>
      <c r="AB32">
        <v>1.6288800000000001</v>
      </c>
      <c r="AC32">
        <v>0</v>
      </c>
      <c r="AD32">
        <v>1.6288800000000001</v>
      </c>
      <c r="AE32">
        <v>0</v>
      </c>
      <c r="AF32">
        <v>0</v>
      </c>
      <c r="AG32">
        <v>0.70615000000000006</v>
      </c>
      <c r="AH32">
        <v>0</v>
      </c>
    </row>
    <row r="33" spans="15:34" x14ac:dyDescent="0.25">
      <c r="O33" s="1">
        <v>44905.024305555555</v>
      </c>
      <c r="P33">
        <v>0.92906999999999995</v>
      </c>
      <c r="Q33">
        <v>0</v>
      </c>
      <c r="R33">
        <v>0</v>
      </c>
      <c r="S33">
        <v>0</v>
      </c>
      <c r="T33">
        <v>371.66989999999998</v>
      </c>
      <c r="U33">
        <v>2.3461599999999998</v>
      </c>
      <c r="V33">
        <v>1.0543199999999999</v>
      </c>
      <c r="W33">
        <v>7.8163499999999999</v>
      </c>
      <c r="X33">
        <v>1.8580000000000001</v>
      </c>
      <c r="Y33">
        <v>29.050999999999998</v>
      </c>
      <c r="AA33" s="1">
        <v>44905.024305555555</v>
      </c>
      <c r="AB33">
        <v>1.87113</v>
      </c>
      <c r="AC33">
        <v>0</v>
      </c>
      <c r="AD33">
        <v>1.87113</v>
      </c>
      <c r="AE33">
        <v>0</v>
      </c>
      <c r="AF33">
        <v>0</v>
      </c>
      <c r="AG33">
        <v>0.81116999999999995</v>
      </c>
      <c r="AH33">
        <v>0</v>
      </c>
    </row>
    <row r="34" spans="15:34" x14ac:dyDescent="0.25">
      <c r="O34" s="1">
        <v>44905.027777777781</v>
      </c>
      <c r="P34">
        <v>0.98502999999999996</v>
      </c>
      <c r="Q34">
        <v>0</v>
      </c>
      <c r="R34">
        <v>0</v>
      </c>
      <c r="S34">
        <v>0</v>
      </c>
      <c r="T34">
        <v>394.05560000000003</v>
      </c>
      <c r="U34">
        <v>2.8196500000000002</v>
      </c>
      <c r="V34">
        <v>1.18994</v>
      </c>
      <c r="W34">
        <v>8.4423300000000001</v>
      </c>
      <c r="X34">
        <v>1.97</v>
      </c>
      <c r="Y34">
        <v>33.267499999999998</v>
      </c>
      <c r="AA34" s="1">
        <v>44905.027777777781</v>
      </c>
      <c r="AB34">
        <v>1.9401200000000001</v>
      </c>
      <c r="AC34">
        <v>0</v>
      </c>
      <c r="AD34">
        <v>1.9401200000000001</v>
      </c>
      <c r="AE34">
        <v>0</v>
      </c>
      <c r="AF34">
        <v>0</v>
      </c>
      <c r="AG34">
        <v>0.84106999999999998</v>
      </c>
      <c r="AH34">
        <v>0</v>
      </c>
    </row>
    <row r="35" spans="15:34" x14ac:dyDescent="0.25">
      <c r="O35" s="1">
        <v>44905.03125</v>
      </c>
      <c r="P35">
        <v>0.98502999999999996</v>
      </c>
      <c r="Q35">
        <v>0</v>
      </c>
      <c r="R35">
        <v>0</v>
      </c>
      <c r="S35">
        <v>0</v>
      </c>
      <c r="T35">
        <v>394.05560000000003</v>
      </c>
      <c r="U35">
        <v>3.0505300000000002</v>
      </c>
      <c r="V35">
        <v>1.24766</v>
      </c>
      <c r="W35">
        <v>9.5028400000000008</v>
      </c>
      <c r="X35">
        <v>1.97</v>
      </c>
      <c r="Y35">
        <v>37.4465</v>
      </c>
      <c r="AA35" s="1">
        <v>44905.03125</v>
      </c>
      <c r="AB35">
        <v>1.9401200000000001</v>
      </c>
      <c r="AC35">
        <v>0</v>
      </c>
      <c r="AD35">
        <v>1.9401200000000001</v>
      </c>
      <c r="AE35">
        <v>0</v>
      </c>
      <c r="AF35">
        <v>0</v>
      </c>
      <c r="AG35">
        <v>0.84106999999999998</v>
      </c>
      <c r="AH35">
        <v>0</v>
      </c>
    </row>
    <row r="36" spans="15:34" x14ac:dyDescent="0.25">
      <c r="O36" s="1">
        <v>44905.034722222219</v>
      </c>
      <c r="P36">
        <v>0.98502999999999996</v>
      </c>
      <c r="Q36">
        <v>0</v>
      </c>
      <c r="R36">
        <v>0</v>
      </c>
      <c r="S36">
        <v>0</v>
      </c>
      <c r="T36">
        <v>394.05560000000003</v>
      </c>
      <c r="U36">
        <v>3.3107899999999999</v>
      </c>
      <c r="V36">
        <v>1.31273</v>
      </c>
      <c r="W36">
        <v>10.56344</v>
      </c>
      <c r="X36">
        <v>1.97</v>
      </c>
      <c r="Y36">
        <v>41.625799999999998</v>
      </c>
      <c r="AA36" s="1">
        <v>44905.034722222219</v>
      </c>
      <c r="AB36">
        <v>1.9401200000000001</v>
      </c>
      <c r="AC36">
        <v>0</v>
      </c>
      <c r="AD36">
        <v>1.9401200000000001</v>
      </c>
      <c r="AE36">
        <v>0</v>
      </c>
      <c r="AF36">
        <v>0</v>
      </c>
      <c r="AG36">
        <v>0.84106999999999998</v>
      </c>
      <c r="AH36">
        <v>0</v>
      </c>
    </row>
    <row r="37" spans="15:34" x14ac:dyDescent="0.25">
      <c r="O37" s="1">
        <v>44905.038194444445</v>
      </c>
      <c r="P37">
        <v>0.98502999999999996</v>
      </c>
      <c r="Q37">
        <v>0</v>
      </c>
      <c r="R37">
        <v>0</v>
      </c>
      <c r="S37">
        <v>0</v>
      </c>
      <c r="T37">
        <v>394.05560000000003</v>
      </c>
      <c r="U37">
        <v>3.5952999999999999</v>
      </c>
      <c r="V37">
        <v>1.38385</v>
      </c>
      <c r="W37">
        <v>11.61772</v>
      </c>
      <c r="X37">
        <v>1.97</v>
      </c>
      <c r="Y37">
        <v>45.780299999999997</v>
      </c>
      <c r="AA37" s="1">
        <v>44905.038194444445</v>
      </c>
      <c r="AB37">
        <v>1.9401200000000001</v>
      </c>
      <c r="AC37">
        <v>0</v>
      </c>
      <c r="AD37">
        <v>1.9401200000000001</v>
      </c>
      <c r="AE37">
        <v>0</v>
      </c>
      <c r="AF37">
        <v>0</v>
      </c>
      <c r="AG37">
        <v>0.84106999999999998</v>
      </c>
      <c r="AH37">
        <v>0</v>
      </c>
    </row>
    <row r="38" spans="15:34" x14ac:dyDescent="0.25">
      <c r="O38" s="1">
        <v>44905.041666666664</v>
      </c>
      <c r="P38">
        <v>0.98502999999999996</v>
      </c>
      <c r="Q38">
        <v>0</v>
      </c>
      <c r="R38">
        <v>0</v>
      </c>
      <c r="S38">
        <v>0</v>
      </c>
      <c r="T38">
        <v>394.05560000000003</v>
      </c>
      <c r="U38">
        <v>3.9247000000000001</v>
      </c>
      <c r="V38">
        <v>1.46621</v>
      </c>
      <c r="W38">
        <v>12.684010000000001</v>
      </c>
      <c r="X38">
        <v>1.97</v>
      </c>
      <c r="Y38">
        <v>49.982100000000003</v>
      </c>
      <c r="AA38" s="1">
        <v>44905.041666666664</v>
      </c>
      <c r="AB38">
        <v>1.9401200000000001</v>
      </c>
      <c r="AC38">
        <v>0</v>
      </c>
      <c r="AD38">
        <v>1.9401200000000001</v>
      </c>
      <c r="AE38">
        <v>0</v>
      </c>
      <c r="AF38">
        <v>0</v>
      </c>
      <c r="AG38">
        <v>0.84106999999999998</v>
      </c>
      <c r="AH38">
        <v>0</v>
      </c>
    </row>
    <row r="42" spans="15:34" x14ac:dyDescent="0.25">
      <c r="P42" t="s">
        <v>89</v>
      </c>
      <c r="Q42" t="s">
        <v>90</v>
      </c>
      <c r="R42" t="s">
        <v>91</v>
      </c>
      <c r="S42" t="s">
        <v>92</v>
      </c>
      <c r="T42" t="s">
        <v>93</v>
      </c>
      <c r="U42" t="s">
        <v>94</v>
      </c>
      <c r="V42" t="s">
        <v>95</v>
      </c>
      <c r="W42" t="s">
        <v>96</v>
      </c>
      <c r="X42" t="s">
        <v>97</v>
      </c>
      <c r="Y42" t="s">
        <v>98</v>
      </c>
      <c r="AB42" t="s">
        <v>99</v>
      </c>
      <c r="AC42" t="s">
        <v>100</v>
      </c>
      <c r="AD42" t="s">
        <v>101</v>
      </c>
      <c r="AE42" t="s">
        <v>102</v>
      </c>
      <c r="AF42" t="s">
        <v>13</v>
      </c>
      <c r="AG42" t="s">
        <v>103</v>
      </c>
      <c r="AH42" t="s">
        <v>14</v>
      </c>
    </row>
    <row r="43" spans="15:34" x14ac:dyDescent="0.25">
      <c r="O43" s="1">
        <v>44905.003472222219</v>
      </c>
      <c r="P43">
        <v>0.21306</v>
      </c>
      <c r="Q43">
        <v>0</v>
      </c>
      <c r="R43">
        <v>0</v>
      </c>
      <c r="S43">
        <v>0</v>
      </c>
      <c r="T43">
        <v>85.233800000000002</v>
      </c>
      <c r="U43">
        <v>0.92579</v>
      </c>
      <c r="V43">
        <v>0.33827000000000002</v>
      </c>
      <c r="W43">
        <v>4.7152799999999999</v>
      </c>
      <c r="X43">
        <v>0.42599999999999999</v>
      </c>
      <c r="Y43">
        <v>4.0190000000000001</v>
      </c>
      <c r="AA43" s="1">
        <v>44905.003472222219</v>
      </c>
      <c r="AB43">
        <v>0.42729</v>
      </c>
      <c r="AC43">
        <v>0</v>
      </c>
      <c r="AD43">
        <v>0.42729</v>
      </c>
      <c r="AE43">
        <v>0</v>
      </c>
      <c r="AF43">
        <v>0</v>
      </c>
      <c r="AG43">
        <v>0.18523999999999999</v>
      </c>
      <c r="AH43">
        <v>0</v>
      </c>
    </row>
    <row r="44" spans="15:34" x14ac:dyDescent="0.25">
      <c r="O44" s="1">
        <v>44905.006944444445</v>
      </c>
      <c r="P44">
        <v>0.35200999999999999</v>
      </c>
      <c r="Q44">
        <v>0</v>
      </c>
      <c r="R44">
        <v>0</v>
      </c>
      <c r="S44">
        <v>0</v>
      </c>
      <c r="T44">
        <v>140.821</v>
      </c>
      <c r="U44">
        <v>1.20753</v>
      </c>
      <c r="V44">
        <v>0.47752</v>
      </c>
      <c r="W44">
        <v>5.8119800000000001</v>
      </c>
      <c r="X44">
        <v>0.70399999999999996</v>
      </c>
      <c r="Y44">
        <v>8.1844999999999999</v>
      </c>
      <c r="AA44" s="1">
        <v>44905.006944444445</v>
      </c>
      <c r="AB44">
        <v>0.70255999999999996</v>
      </c>
      <c r="AC44">
        <v>0</v>
      </c>
      <c r="AD44">
        <v>0.70255999999999996</v>
      </c>
      <c r="AE44">
        <v>0</v>
      </c>
      <c r="AF44">
        <v>0</v>
      </c>
      <c r="AG44">
        <v>0.30457000000000001</v>
      </c>
      <c r="AH44">
        <v>0</v>
      </c>
    </row>
    <row r="45" spans="15:34" x14ac:dyDescent="0.25">
      <c r="O45" s="1">
        <v>44905.010416666664</v>
      </c>
      <c r="P45">
        <v>0.47565000000000002</v>
      </c>
      <c r="Q45">
        <v>0</v>
      </c>
      <c r="R45">
        <v>0</v>
      </c>
      <c r="S45">
        <v>0</v>
      </c>
      <c r="T45">
        <v>190.2817</v>
      </c>
      <c r="U45">
        <v>1.45418</v>
      </c>
      <c r="V45">
        <v>0.60107999999999995</v>
      </c>
      <c r="W45">
        <v>6.4983500000000003</v>
      </c>
      <c r="X45">
        <v>0.95099999999999996</v>
      </c>
      <c r="Y45">
        <v>12.3652</v>
      </c>
      <c r="AA45" s="1">
        <v>44905.010416666664</v>
      </c>
      <c r="AB45">
        <v>0.95016</v>
      </c>
      <c r="AC45">
        <v>0</v>
      </c>
      <c r="AD45">
        <v>0.95016</v>
      </c>
      <c r="AE45">
        <v>0</v>
      </c>
      <c r="AF45">
        <v>0</v>
      </c>
      <c r="AG45">
        <v>0.41191</v>
      </c>
      <c r="AH45">
        <v>0</v>
      </c>
    </row>
    <row r="46" spans="15:34" x14ac:dyDescent="0.25">
      <c r="O46" s="1">
        <v>44905.013888888891</v>
      </c>
      <c r="P46">
        <v>0.59219999999999995</v>
      </c>
      <c r="Q46">
        <v>0</v>
      </c>
      <c r="R46">
        <v>0</v>
      </c>
      <c r="S46">
        <v>0</v>
      </c>
      <c r="T46">
        <v>236.90729999999999</v>
      </c>
      <c r="U46">
        <v>1.68665</v>
      </c>
      <c r="V46">
        <v>0.71760000000000002</v>
      </c>
      <c r="W46">
        <v>6.9817400000000003</v>
      </c>
      <c r="X46">
        <v>1.1839999999999999</v>
      </c>
      <c r="Y46">
        <v>16.540299999999998</v>
      </c>
      <c r="AA46" s="1">
        <v>44905.013888888891</v>
      </c>
      <c r="AB46">
        <v>1.1837299999999999</v>
      </c>
      <c r="AC46">
        <v>0</v>
      </c>
      <c r="AD46">
        <v>1.1837299999999999</v>
      </c>
      <c r="AE46">
        <v>0</v>
      </c>
      <c r="AF46">
        <v>0</v>
      </c>
      <c r="AG46">
        <v>0.51317000000000002</v>
      </c>
      <c r="AH46">
        <v>0</v>
      </c>
    </row>
    <row r="47" spans="15:34" x14ac:dyDescent="0.25">
      <c r="O47" s="1">
        <v>44905.017361111109</v>
      </c>
      <c r="P47">
        <v>0.70460999999999996</v>
      </c>
      <c r="Q47">
        <v>0</v>
      </c>
      <c r="R47">
        <v>0</v>
      </c>
      <c r="S47">
        <v>0</v>
      </c>
      <c r="T47">
        <v>281.87520000000001</v>
      </c>
      <c r="U47">
        <v>1.9109100000000001</v>
      </c>
      <c r="V47">
        <v>0.82998000000000005</v>
      </c>
      <c r="W47">
        <v>7.3479400000000004</v>
      </c>
      <c r="X47">
        <v>1.409</v>
      </c>
      <c r="Y47">
        <v>20.712</v>
      </c>
      <c r="AA47" s="1">
        <v>44905.017361111109</v>
      </c>
      <c r="AB47">
        <v>1.40903</v>
      </c>
      <c r="AC47">
        <v>0</v>
      </c>
      <c r="AD47">
        <v>1.40903</v>
      </c>
      <c r="AE47">
        <v>0</v>
      </c>
      <c r="AF47">
        <v>0</v>
      </c>
      <c r="AG47">
        <v>0.61084000000000005</v>
      </c>
      <c r="AH47">
        <v>0</v>
      </c>
    </row>
    <row r="48" spans="15:34" x14ac:dyDescent="0.25">
      <c r="O48" s="1">
        <v>44905.020833333336</v>
      </c>
      <c r="P48">
        <v>0.81433</v>
      </c>
      <c r="Q48">
        <v>0</v>
      </c>
      <c r="R48">
        <v>0</v>
      </c>
      <c r="S48">
        <v>0</v>
      </c>
      <c r="T48">
        <v>325.76749999999998</v>
      </c>
      <c r="U48">
        <v>2.12988</v>
      </c>
      <c r="V48">
        <v>0.93969000000000003</v>
      </c>
      <c r="W48">
        <v>7.6379799999999998</v>
      </c>
      <c r="X48">
        <v>1.629</v>
      </c>
      <c r="Y48">
        <v>24.882100000000001</v>
      </c>
      <c r="AA48" s="1">
        <v>44905.020833333336</v>
      </c>
      <c r="AB48">
        <v>1.6288800000000001</v>
      </c>
      <c r="AC48">
        <v>0</v>
      </c>
      <c r="AD48">
        <v>1.6288800000000001</v>
      </c>
      <c r="AE48">
        <v>0</v>
      </c>
      <c r="AF48">
        <v>0</v>
      </c>
      <c r="AG48">
        <v>0.70615000000000006</v>
      </c>
      <c r="AH48">
        <v>0</v>
      </c>
    </row>
    <row r="49" spans="15:34" x14ac:dyDescent="0.25">
      <c r="O49" s="1">
        <v>44905.024305555555</v>
      </c>
      <c r="P49">
        <v>0.95299999999999996</v>
      </c>
      <c r="Q49">
        <v>0</v>
      </c>
      <c r="R49">
        <v>0</v>
      </c>
      <c r="S49">
        <v>0</v>
      </c>
      <c r="T49">
        <v>381.24349999999998</v>
      </c>
      <c r="U49">
        <v>2.3461599999999998</v>
      </c>
      <c r="V49">
        <v>1.0778300000000001</v>
      </c>
      <c r="W49">
        <v>7.6200700000000001</v>
      </c>
      <c r="X49">
        <v>1.9059999999999999</v>
      </c>
      <c r="Y49">
        <v>29.050999999999998</v>
      </c>
      <c r="AA49" s="1">
        <v>44905.024305555555</v>
      </c>
      <c r="AB49">
        <v>1.9651700000000001</v>
      </c>
      <c r="AC49">
        <v>0</v>
      </c>
      <c r="AD49">
        <v>1.9651700000000001</v>
      </c>
      <c r="AE49">
        <v>0</v>
      </c>
      <c r="AF49">
        <v>0</v>
      </c>
      <c r="AG49">
        <v>0.85194000000000003</v>
      </c>
      <c r="AH49">
        <v>0</v>
      </c>
    </row>
    <row r="50" spans="15:34" x14ac:dyDescent="0.25">
      <c r="O50" s="1">
        <v>44905.027777777781</v>
      </c>
      <c r="P50">
        <v>0.98502999999999996</v>
      </c>
      <c r="Q50">
        <v>0</v>
      </c>
      <c r="R50">
        <v>0</v>
      </c>
      <c r="S50">
        <v>0</v>
      </c>
      <c r="T50">
        <v>394.05560000000003</v>
      </c>
      <c r="U50">
        <v>2.8196599999999998</v>
      </c>
      <c r="V50">
        <v>1.18994</v>
      </c>
      <c r="W50">
        <v>8.4422999999999995</v>
      </c>
      <c r="X50">
        <v>1.97</v>
      </c>
      <c r="Y50">
        <v>33.267299999999999</v>
      </c>
      <c r="AA50" s="1">
        <v>44905.027777777781</v>
      </c>
      <c r="AB50">
        <v>1.9401200000000001</v>
      </c>
      <c r="AC50">
        <v>0</v>
      </c>
      <c r="AD50">
        <v>1.9401200000000001</v>
      </c>
      <c r="AE50">
        <v>0</v>
      </c>
      <c r="AF50">
        <v>0</v>
      </c>
      <c r="AG50">
        <v>0.84106999999999998</v>
      </c>
      <c r="AH50">
        <v>0</v>
      </c>
    </row>
    <row r="51" spans="15:34" x14ac:dyDescent="0.25">
      <c r="O51" s="1">
        <v>44905.03125</v>
      </c>
      <c r="P51">
        <v>0.98502999999999996</v>
      </c>
      <c r="Q51">
        <v>0</v>
      </c>
      <c r="R51">
        <v>0</v>
      </c>
      <c r="S51">
        <v>0</v>
      </c>
      <c r="T51">
        <v>394.05560000000003</v>
      </c>
      <c r="U51">
        <v>3.0508199999999999</v>
      </c>
      <c r="V51">
        <v>1.24773</v>
      </c>
      <c r="W51">
        <v>9.5023300000000006</v>
      </c>
      <c r="X51">
        <v>1.97</v>
      </c>
      <c r="Y51">
        <v>37.444400000000002</v>
      </c>
      <c r="AA51" s="1">
        <v>44905.03125</v>
      </c>
      <c r="AB51">
        <v>1.9401200000000001</v>
      </c>
      <c r="AC51">
        <v>0</v>
      </c>
      <c r="AD51">
        <v>1.9401200000000001</v>
      </c>
      <c r="AE51">
        <v>0</v>
      </c>
      <c r="AF51">
        <v>0</v>
      </c>
      <c r="AG51">
        <v>0.84106999999999998</v>
      </c>
      <c r="AH51">
        <v>0</v>
      </c>
    </row>
    <row r="52" spans="15:34" x14ac:dyDescent="0.25">
      <c r="O52" s="1">
        <v>44905.034722222219</v>
      </c>
      <c r="P52">
        <v>0.98502999999999996</v>
      </c>
      <c r="Q52">
        <v>0</v>
      </c>
      <c r="R52">
        <v>0</v>
      </c>
      <c r="S52">
        <v>0</v>
      </c>
      <c r="T52">
        <v>394.05560000000003</v>
      </c>
      <c r="U52">
        <v>3.3100999999999998</v>
      </c>
      <c r="V52">
        <v>1.3125500000000001</v>
      </c>
      <c r="W52">
        <v>10.56325</v>
      </c>
      <c r="X52">
        <v>1.97</v>
      </c>
      <c r="Y52">
        <v>41.625100000000003</v>
      </c>
      <c r="AA52" s="1">
        <v>44905.034722222219</v>
      </c>
      <c r="AB52">
        <v>1.9401200000000001</v>
      </c>
      <c r="AC52">
        <v>0</v>
      </c>
      <c r="AD52">
        <v>1.9401200000000001</v>
      </c>
      <c r="AE52">
        <v>0</v>
      </c>
      <c r="AF52">
        <v>0</v>
      </c>
      <c r="AG52">
        <v>0.84106999999999998</v>
      </c>
      <c r="AH52">
        <v>0</v>
      </c>
    </row>
    <row r="53" spans="15:34" x14ac:dyDescent="0.25">
      <c r="O53" s="1">
        <v>44905.038194444445</v>
      </c>
      <c r="P53">
        <v>0.98502999999999996</v>
      </c>
      <c r="Q53">
        <v>0</v>
      </c>
      <c r="R53">
        <v>0</v>
      </c>
      <c r="S53">
        <v>0</v>
      </c>
      <c r="T53">
        <v>394.05560000000003</v>
      </c>
      <c r="U53">
        <v>3.5952500000000001</v>
      </c>
      <c r="V53">
        <v>1.38384</v>
      </c>
      <c r="W53">
        <v>11.617699999999999</v>
      </c>
      <c r="X53">
        <v>1.97</v>
      </c>
      <c r="Y53">
        <v>45.780200000000001</v>
      </c>
      <c r="AA53" s="1">
        <v>44905.038194444445</v>
      </c>
      <c r="AB53">
        <v>1.9401200000000001</v>
      </c>
      <c r="AC53">
        <v>0</v>
      </c>
      <c r="AD53">
        <v>1.9401200000000001</v>
      </c>
      <c r="AE53">
        <v>0</v>
      </c>
      <c r="AF53">
        <v>0</v>
      </c>
      <c r="AG53">
        <v>0.84106999999999998</v>
      </c>
      <c r="AH53">
        <v>0</v>
      </c>
    </row>
    <row r="54" spans="15:34" x14ac:dyDescent="0.25">
      <c r="O54" s="1">
        <v>44905.041666666664</v>
      </c>
      <c r="P54">
        <v>0.98502999999999996</v>
      </c>
      <c r="Q54">
        <v>0</v>
      </c>
      <c r="R54">
        <v>0</v>
      </c>
      <c r="S54">
        <v>0</v>
      </c>
      <c r="T54">
        <v>394.05560000000003</v>
      </c>
      <c r="U54">
        <v>3.9335</v>
      </c>
      <c r="V54">
        <v>1.4683999999999999</v>
      </c>
      <c r="W54">
        <v>12.686450000000001</v>
      </c>
      <c r="X54">
        <v>1.97</v>
      </c>
      <c r="Y54">
        <v>49.991599999999998</v>
      </c>
      <c r="AA54" s="1">
        <v>44905.041666666664</v>
      </c>
      <c r="AB54">
        <v>1.9401200000000001</v>
      </c>
      <c r="AC54">
        <v>0</v>
      </c>
      <c r="AD54">
        <v>1.9401200000000001</v>
      </c>
      <c r="AE54">
        <v>0</v>
      </c>
      <c r="AF54">
        <v>0</v>
      </c>
      <c r="AG54">
        <v>0.84106999999999998</v>
      </c>
      <c r="AH54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4DF5-8B4A-44F8-95BF-FE22928B4664}">
  <dimension ref="B1:AM54"/>
  <sheetViews>
    <sheetView workbookViewId="0">
      <selection activeCell="P25" sqref="P25"/>
    </sheetView>
  </sheetViews>
  <sheetFormatPr defaultRowHeight="15" x14ac:dyDescent="0.25"/>
  <sheetData>
    <row r="1" spans="2:39" x14ac:dyDescent="0.25">
      <c r="G1" t="s">
        <v>87</v>
      </c>
      <c r="H1" t="s">
        <v>88</v>
      </c>
      <c r="I1" t="s">
        <v>83</v>
      </c>
      <c r="J1" t="s">
        <v>84</v>
      </c>
      <c r="K1" t="s">
        <v>85</v>
      </c>
      <c r="L1" t="s">
        <v>86</v>
      </c>
      <c r="M1" t="s">
        <v>82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</row>
    <row r="2" spans="2:39" x14ac:dyDescent="0.25">
      <c r="B2" t="s">
        <v>79</v>
      </c>
      <c r="C2">
        <v>2</v>
      </c>
      <c r="D2" t="s">
        <v>78</v>
      </c>
      <c r="G2">
        <f>(M2^2/$C$2^2/32.2)^(1/3)</f>
        <v>0</v>
      </c>
      <c r="H2">
        <v>0</v>
      </c>
      <c r="I2">
        <f>H2*$C$2</f>
        <v>0</v>
      </c>
      <c r="J2">
        <f>H2*2+$C$2</f>
        <v>2</v>
      </c>
      <c r="K2">
        <f>I2/J2</f>
        <v>0</v>
      </c>
      <c r="L2">
        <f>1.49/$C$3*K2^(2/3)*$C$4^0.5</f>
        <v>0</v>
      </c>
      <c r="M2">
        <f>L2*I2</f>
        <v>0</v>
      </c>
      <c r="X2" t="s">
        <v>15</v>
      </c>
      <c r="Y2">
        <v>0.2</v>
      </c>
      <c r="Z2">
        <v>0</v>
      </c>
      <c r="AA2">
        <v>0</v>
      </c>
      <c r="AB2">
        <v>0.2</v>
      </c>
      <c r="AC2">
        <v>0</v>
      </c>
      <c r="AD2">
        <v>0.02</v>
      </c>
      <c r="AE2">
        <v>0.1</v>
      </c>
      <c r="AF2">
        <v>0.2</v>
      </c>
      <c r="AG2">
        <v>0</v>
      </c>
      <c r="AH2">
        <v>0</v>
      </c>
      <c r="AI2">
        <v>2.2000000000000002</v>
      </c>
      <c r="AJ2">
        <v>0</v>
      </c>
      <c r="AK2">
        <v>0</v>
      </c>
      <c r="AL2">
        <v>0</v>
      </c>
      <c r="AM2">
        <v>16</v>
      </c>
    </row>
    <row r="3" spans="2:39" x14ac:dyDescent="0.25">
      <c r="B3" t="s">
        <v>80</v>
      </c>
      <c r="C3">
        <v>0.01</v>
      </c>
      <c r="G3">
        <f t="shared" ref="G3:G22" si="0">(M3^2/$C$2^2/32.2)^(1/3)</f>
        <v>0.17796763405410423</v>
      </c>
      <c r="H3">
        <v>0.1</v>
      </c>
      <c r="I3">
        <f t="shared" ref="I3:I22" si="1">H3*$C$2</f>
        <v>0.2</v>
      </c>
      <c r="J3">
        <f t="shared" ref="J3:J22" si="2">H3*2+$C$2</f>
        <v>2.2000000000000002</v>
      </c>
      <c r="K3">
        <f t="shared" ref="K3:K22" si="3">I3/J3</f>
        <v>9.0909090909090912E-2</v>
      </c>
      <c r="L3">
        <f t="shared" ref="L3:L22" si="4">1.49/$C$3*K3^(2/3)*$C$4^0.5</f>
        <v>4.2602930743009058</v>
      </c>
      <c r="M3">
        <f t="shared" ref="M3:M22" si="5">L3*I3</f>
        <v>0.8520586148601812</v>
      </c>
      <c r="X3" t="s">
        <v>20</v>
      </c>
      <c r="Y3">
        <v>0.46400000000000002</v>
      </c>
      <c r="Z3">
        <v>4.0473999999999997</v>
      </c>
      <c r="AA3">
        <v>2.254</v>
      </c>
      <c r="AB3">
        <v>1.296</v>
      </c>
      <c r="AC3">
        <v>7.3179999999999996</v>
      </c>
      <c r="AD3">
        <v>2.0039999999999999E-2</v>
      </c>
      <c r="AE3">
        <v>0.23</v>
      </c>
      <c r="AF3">
        <v>0.46899999999999997</v>
      </c>
      <c r="AG3">
        <v>4.1593999999999998</v>
      </c>
      <c r="AH3">
        <v>2.2749999999999999</v>
      </c>
      <c r="AI3">
        <v>3.3250000000000002</v>
      </c>
      <c r="AJ3">
        <v>7.423</v>
      </c>
      <c r="AK3">
        <v>0</v>
      </c>
      <c r="AL3">
        <v>0</v>
      </c>
      <c r="AM3">
        <v>56</v>
      </c>
    </row>
    <row r="4" spans="2:39" x14ac:dyDescent="0.25">
      <c r="B4" t="s">
        <v>81</v>
      </c>
      <c r="C4">
        <f>2/100</f>
        <v>0.02</v>
      </c>
      <c r="G4">
        <f t="shared" si="0"/>
        <v>0.36984851890801496</v>
      </c>
      <c r="H4">
        <v>0.2</v>
      </c>
      <c r="I4">
        <f t="shared" si="1"/>
        <v>0.4</v>
      </c>
      <c r="J4">
        <f t="shared" si="2"/>
        <v>2.4</v>
      </c>
      <c r="K4">
        <f t="shared" si="3"/>
        <v>0.16666666666666669</v>
      </c>
      <c r="L4">
        <f t="shared" si="4"/>
        <v>6.3816615240124497</v>
      </c>
      <c r="M4">
        <f t="shared" si="5"/>
        <v>2.5526646096049799</v>
      </c>
      <c r="X4" t="s">
        <v>25</v>
      </c>
      <c r="Y4">
        <v>0.63600000000000001</v>
      </c>
      <c r="Z4">
        <v>8.2332000000000001</v>
      </c>
      <c r="AA4">
        <v>2.4900000000000002</v>
      </c>
      <c r="AB4">
        <v>2.0640000000000001</v>
      </c>
      <c r="AC4">
        <v>9.59</v>
      </c>
      <c r="AD4">
        <v>2.0029999999999999E-2</v>
      </c>
      <c r="AE4">
        <v>0.32</v>
      </c>
      <c r="AF4">
        <v>0.63800000000000001</v>
      </c>
      <c r="AG4">
        <v>8.3277999999999999</v>
      </c>
      <c r="AH4">
        <v>2.4980000000000002</v>
      </c>
      <c r="AI4">
        <v>4.0830000000000002</v>
      </c>
      <c r="AJ4">
        <v>9.6430000000000007</v>
      </c>
      <c r="AK4">
        <v>0</v>
      </c>
      <c r="AL4">
        <v>0</v>
      </c>
      <c r="AM4">
        <v>86</v>
      </c>
    </row>
    <row r="5" spans="2:39" x14ac:dyDescent="0.25">
      <c r="G5">
        <f t="shared" si="0"/>
        <v>0.5600554314116104</v>
      </c>
      <c r="H5">
        <v>0.3</v>
      </c>
      <c r="I5">
        <f t="shared" si="1"/>
        <v>0.6</v>
      </c>
      <c r="J5">
        <f t="shared" si="2"/>
        <v>2.6</v>
      </c>
      <c r="K5">
        <f t="shared" si="3"/>
        <v>0.23076923076923075</v>
      </c>
      <c r="L5">
        <f t="shared" si="4"/>
        <v>7.9278094158775323</v>
      </c>
      <c r="M5">
        <f t="shared" si="5"/>
        <v>4.7566856495265188</v>
      </c>
      <c r="X5" t="s">
        <v>30</v>
      </c>
      <c r="Y5">
        <v>0.77700000000000002</v>
      </c>
      <c r="Z5">
        <v>12.409000000000001</v>
      </c>
      <c r="AA5">
        <v>2.5489999999999999</v>
      </c>
      <c r="AB5">
        <v>2.6560000000000001</v>
      </c>
      <c r="AC5">
        <v>11</v>
      </c>
      <c r="AD5">
        <v>2.002E-2</v>
      </c>
      <c r="AE5">
        <v>0.39</v>
      </c>
      <c r="AF5">
        <v>0.77900000000000003</v>
      </c>
      <c r="AG5">
        <v>12.495200000000001</v>
      </c>
      <c r="AH5">
        <v>2.5539999999999998</v>
      </c>
      <c r="AI5">
        <v>4.6710000000000003</v>
      </c>
      <c r="AJ5">
        <v>11.036</v>
      </c>
      <c r="AK5">
        <v>0</v>
      </c>
      <c r="AL5">
        <v>0</v>
      </c>
      <c r="AM5">
        <v>113</v>
      </c>
    </row>
    <row r="6" spans="2:39" x14ac:dyDescent="0.25">
      <c r="G6">
        <f t="shared" si="0"/>
        <v>0.74601494547360736</v>
      </c>
      <c r="H6">
        <v>0.4</v>
      </c>
      <c r="I6">
        <f t="shared" si="1"/>
        <v>0.8</v>
      </c>
      <c r="J6">
        <f t="shared" si="2"/>
        <v>2.8</v>
      </c>
      <c r="K6">
        <f t="shared" si="3"/>
        <v>0.28571428571428575</v>
      </c>
      <c r="L6">
        <f t="shared" si="4"/>
        <v>9.1409058685641593</v>
      </c>
      <c r="M6">
        <f t="shared" si="5"/>
        <v>7.3127246948513278</v>
      </c>
      <c r="X6" t="s">
        <v>35</v>
      </c>
      <c r="Y6">
        <v>0.90400000000000003</v>
      </c>
      <c r="Z6">
        <v>16.581</v>
      </c>
      <c r="AA6">
        <v>2.548</v>
      </c>
      <c r="AB6">
        <v>3.1509999999999998</v>
      </c>
      <c r="AC6">
        <v>12.028</v>
      </c>
      <c r="AD6">
        <v>2.002E-2</v>
      </c>
      <c r="AE6">
        <v>0.45</v>
      </c>
      <c r="AF6">
        <v>0.90600000000000003</v>
      </c>
      <c r="AG6">
        <v>16.662299999999998</v>
      </c>
      <c r="AH6">
        <v>2.5510000000000002</v>
      </c>
      <c r="AI6">
        <v>5.1630000000000003</v>
      </c>
      <c r="AJ6">
        <v>12.055999999999999</v>
      </c>
      <c r="AK6">
        <v>0</v>
      </c>
      <c r="AL6">
        <v>0</v>
      </c>
      <c r="AM6">
        <v>138</v>
      </c>
    </row>
    <row r="7" spans="2:39" x14ac:dyDescent="0.25">
      <c r="G7">
        <f t="shared" si="0"/>
        <v>0.92706104438836601</v>
      </c>
      <c r="H7">
        <v>0.5</v>
      </c>
      <c r="I7">
        <f t="shared" si="1"/>
        <v>1</v>
      </c>
      <c r="J7">
        <f t="shared" si="2"/>
        <v>3</v>
      </c>
      <c r="K7">
        <f t="shared" si="3"/>
        <v>0.33333333333333331</v>
      </c>
      <c r="L7">
        <f t="shared" si="4"/>
        <v>10.130256216522344</v>
      </c>
      <c r="M7">
        <f t="shared" si="5"/>
        <v>10.130256216522344</v>
      </c>
      <c r="X7" t="s">
        <v>40</v>
      </c>
      <c r="Y7">
        <v>1.0229999999999999</v>
      </c>
      <c r="Z7">
        <v>20.750800000000002</v>
      </c>
      <c r="AA7">
        <v>2.5150000000000001</v>
      </c>
      <c r="AB7">
        <v>3.58</v>
      </c>
      <c r="AC7">
        <v>12.83</v>
      </c>
      <c r="AD7">
        <v>2.002E-2</v>
      </c>
      <c r="AE7">
        <v>0.51</v>
      </c>
      <c r="AF7">
        <v>1.0249999999999999</v>
      </c>
      <c r="AG7">
        <v>20.8291</v>
      </c>
      <c r="AH7">
        <v>2.5169999999999999</v>
      </c>
      <c r="AI7">
        <v>5.5910000000000002</v>
      </c>
      <c r="AJ7">
        <v>12.853</v>
      </c>
      <c r="AK7">
        <v>0</v>
      </c>
      <c r="AL7">
        <v>0</v>
      </c>
      <c r="AM7">
        <v>162</v>
      </c>
    </row>
    <row r="8" spans="2:39" x14ac:dyDescent="0.25">
      <c r="G8">
        <f t="shared" si="0"/>
        <v>1.1031391148000391</v>
      </c>
      <c r="H8">
        <v>0.6</v>
      </c>
      <c r="I8">
        <f t="shared" si="1"/>
        <v>1.2</v>
      </c>
      <c r="J8">
        <f t="shared" si="2"/>
        <v>3.2</v>
      </c>
      <c r="K8">
        <f t="shared" si="3"/>
        <v>0.37499999999999994</v>
      </c>
      <c r="L8">
        <f t="shared" si="4"/>
        <v>10.957768256537477</v>
      </c>
      <c r="M8">
        <f t="shared" si="5"/>
        <v>13.149321907844973</v>
      </c>
      <c r="X8" t="s">
        <v>45</v>
      </c>
      <c r="Y8">
        <v>1.1399999999999999</v>
      </c>
      <c r="Z8">
        <v>24.9191</v>
      </c>
      <c r="AA8">
        <v>2.4580000000000002</v>
      </c>
      <c r="AB8">
        <v>3.96</v>
      </c>
      <c r="AC8">
        <v>13.473000000000001</v>
      </c>
      <c r="AD8">
        <v>2.002E-2</v>
      </c>
      <c r="AE8">
        <v>0.56999999999999995</v>
      </c>
      <c r="AF8">
        <v>1.141</v>
      </c>
      <c r="AG8">
        <v>24.995799999999999</v>
      </c>
      <c r="AH8">
        <v>2.4590000000000001</v>
      </c>
      <c r="AI8">
        <v>5.97</v>
      </c>
      <c r="AJ8">
        <v>13.493</v>
      </c>
      <c r="AK8">
        <v>0</v>
      </c>
      <c r="AL8">
        <v>0</v>
      </c>
      <c r="AM8">
        <v>185</v>
      </c>
    </row>
    <row r="9" spans="2:39" x14ac:dyDescent="0.25">
      <c r="G9">
        <f t="shared" si="0"/>
        <v>1.2744237467646737</v>
      </c>
      <c r="H9">
        <v>0.7</v>
      </c>
      <c r="I9">
        <f t="shared" si="1"/>
        <v>1.4</v>
      </c>
      <c r="J9">
        <f t="shared" si="2"/>
        <v>3.4</v>
      </c>
      <c r="K9">
        <f t="shared" si="3"/>
        <v>0.41176470588235292</v>
      </c>
      <c r="L9">
        <f t="shared" si="4"/>
        <v>11.662742276072498</v>
      </c>
      <c r="M9">
        <f t="shared" si="5"/>
        <v>16.327839186501496</v>
      </c>
      <c r="X9" t="s">
        <v>50</v>
      </c>
      <c r="Y9">
        <v>1.2569999999999999</v>
      </c>
      <c r="Z9">
        <v>29.085999999999999</v>
      </c>
      <c r="AA9">
        <v>2.379</v>
      </c>
      <c r="AB9">
        <v>4.298</v>
      </c>
      <c r="AC9">
        <v>13.992000000000001</v>
      </c>
      <c r="AD9">
        <v>2.001E-2</v>
      </c>
      <c r="AE9">
        <v>0.63</v>
      </c>
      <c r="AF9">
        <v>1.258</v>
      </c>
      <c r="AG9">
        <v>29.162400000000002</v>
      </c>
      <c r="AH9">
        <v>2.379</v>
      </c>
      <c r="AI9">
        <v>6.3070000000000004</v>
      </c>
      <c r="AJ9">
        <v>14.009</v>
      </c>
      <c r="AK9">
        <v>0</v>
      </c>
      <c r="AL9">
        <v>0</v>
      </c>
      <c r="AM9">
        <v>208</v>
      </c>
    </row>
    <row r="10" spans="2:39" x14ac:dyDescent="0.25">
      <c r="G10">
        <f t="shared" si="0"/>
        <v>1.4411747615999901</v>
      </c>
      <c r="H10">
        <v>0.8</v>
      </c>
      <c r="I10">
        <f t="shared" si="1"/>
        <v>1.6</v>
      </c>
      <c r="J10">
        <f t="shared" si="2"/>
        <v>3.6</v>
      </c>
      <c r="K10">
        <f t="shared" si="3"/>
        <v>0.44444444444444448</v>
      </c>
      <c r="L10">
        <f t="shared" si="4"/>
        <v>12.271931454472366</v>
      </c>
      <c r="M10">
        <f t="shared" si="5"/>
        <v>19.635090327155787</v>
      </c>
      <c r="X10" t="s">
        <v>55</v>
      </c>
      <c r="Y10">
        <v>1.379</v>
      </c>
      <c r="Z10">
        <v>33.251100000000001</v>
      </c>
      <c r="AA10">
        <v>2.2719999999999998</v>
      </c>
      <c r="AB10">
        <v>4.5990000000000002</v>
      </c>
      <c r="AC10">
        <v>14.397</v>
      </c>
      <c r="AD10">
        <v>2.002E-2</v>
      </c>
      <c r="AE10">
        <v>0.69</v>
      </c>
      <c r="AF10">
        <v>1.38</v>
      </c>
      <c r="AG10">
        <v>33.328800000000001</v>
      </c>
      <c r="AH10">
        <v>2.2730000000000001</v>
      </c>
      <c r="AI10">
        <v>6.6070000000000002</v>
      </c>
      <c r="AJ10">
        <v>14.413</v>
      </c>
      <c r="AK10">
        <v>0</v>
      </c>
      <c r="AL10">
        <v>0</v>
      </c>
      <c r="AM10">
        <v>231</v>
      </c>
    </row>
    <row r="11" spans="2:39" x14ac:dyDescent="0.25">
      <c r="G11">
        <f t="shared" si="0"/>
        <v>1.6036764123615241</v>
      </c>
      <c r="H11">
        <v>0.9</v>
      </c>
      <c r="I11">
        <f t="shared" si="1"/>
        <v>1.8</v>
      </c>
      <c r="J11">
        <f t="shared" si="2"/>
        <v>3.8</v>
      </c>
      <c r="K11">
        <f t="shared" si="3"/>
        <v>0.47368421052631582</v>
      </c>
      <c r="L11">
        <f t="shared" si="4"/>
        <v>12.804438500594504</v>
      </c>
      <c r="M11">
        <f t="shared" si="5"/>
        <v>23.047989301070107</v>
      </c>
      <c r="X11" t="s">
        <v>60</v>
      </c>
      <c r="Y11">
        <v>1.512</v>
      </c>
      <c r="Z11">
        <v>37.412799999999997</v>
      </c>
      <c r="AA11">
        <v>2.125</v>
      </c>
      <c r="AB11">
        <v>4.8600000000000003</v>
      </c>
      <c r="AC11">
        <v>14.68</v>
      </c>
      <c r="AD11">
        <v>2.002E-2</v>
      </c>
      <c r="AE11">
        <v>0.76</v>
      </c>
      <c r="AF11">
        <v>1.514</v>
      </c>
      <c r="AG11">
        <v>37.494900000000001</v>
      </c>
      <c r="AH11">
        <v>2.1240000000000001</v>
      </c>
      <c r="AI11">
        <v>6.8689999999999998</v>
      </c>
      <c r="AJ11">
        <v>14.696</v>
      </c>
      <c r="AK11">
        <v>0</v>
      </c>
      <c r="AL11">
        <v>0</v>
      </c>
      <c r="AM11">
        <v>255</v>
      </c>
    </row>
    <row r="12" spans="2:39" x14ac:dyDescent="0.25">
      <c r="G12">
        <f t="shared" si="0"/>
        <v>1.7622104720892584</v>
      </c>
      <c r="H12">
        <v>1</v>
      </c>
      <c r="I12">
        <f t="shared" si="1"/>
        <v>2</v>
      </c>
      <c r="J12">
        <f t="shared" si="2"/>
        <v>4</v>
      </c>
      <c r="K12">
        <f t="shared" si="3"/>
        <v>0.5</v>
      </c>
      <c r="L12">
        <f t="shared" si="4"/>
        <v>13.274390900291056</v>
      </c>
      <c r="M12">
        <f t="shared" si="5"/>
        <v>26.548781800582113</v>
      </c>
      <c r="X12" t="s">
        <v>65</v>
      </c>
      <c r="Y12">
        <v>1.8</v>
      </c>
      <c r="Z12">
        <v>41.658299999999997</v>
      </c>
      <c r="AA12">
        <v>1.5649999999999999</v>
      </c>
      <c r="AB12">
        <v>4.84</v>
      </c>
      <c r="AC12">
        <v>13.988</v>
      </c>
      <c r="AD12">
        <v>2.1319999999999999E-2</v>
      </c>
      <c r="AE12">
        <v>0.97</v>
      </c>
      <c r="AF12">
        <v>1.9319999999999999</v>
      </c>
      <c r="AG12">
        <v>41.653799999999997</v>
      </c>
      <c r="AH12">
        <v>1.244</v>
      </c>
      <c r="AI12">
        <v>6.7130000000000001</v>
      </c>
      <c r="AJ12">
        <v>13.382</v>
      </c>
      <c r="AK12">
        <v>0</v>
      </c>
      <c r="AL12">
        <v>0</v>
      </c>
      <c r="AM12">
        <v>305</v>
      </c>
    </row>
    <row r="13" spans="2:39" x14ac:dyDescent="0.25">
      <c r="G13">
        <f t="shared" si="0"/>
        <v>1.9170444545295025</v>
      </c>
      <c r="H13">
        <v>1.1000000000000001</v>
      </c>
      <c r="I13">
        <f t="shared" si="1"/>
        <v>2.2000000000000002</v>
      </c>
      <c r="J13">
        <f t="shared" si="2"/>
        <v>4.2</v>
      </c>
      <c r="K13">
        <f t="shared" si="3"/>
        <v>0.52380952380952384</v>
      </c>
      <c r="L13">
        <f t="shared" si="4"/>
        <v>13.692524495068415</v>
      </c>
      <c r="M13">
        <f t="shared" si="5"/>
        <v>30.123553889150514</v>
      </c>
      <c r="X13" t="s">
        <v>70</v>
      </c>
      <c r="Y13">
        <v>1.8</v>
      </c>
      <c r="Z13">
        <v>45.793300000000002</v>
      </c>
      <c r="AA13">
        <v>1.72</v>
      </c>
      <c r="AB13">
        <v>5.4729999999999999</v>
      </c>
      <c r="AC13">
        <v>15.375999999999999</v>
      </c>
      <c r="AD13">
        <v>2.5239999999999999E-2</v>
      </c>
      <c r="AE13">
        <v>2</v>
      </c>
      <c r="AF13">
        <v>2.3239999999999998</v>
      </c>
      <c r="AG13">
        <v>45.817700000000002</v>
      </c>
      <c r="AH13">
        <v>0.27400000000000002</v>
      </c>
      <c r="AI13">
        <v>7.3849999999999998</v>
      </c>
      <c r="AJ13">
        <v>14.037000000000001</v>
      </c>
      <c r="AK13">
        <v>0</v>
      </c>
      <c r="AL13">
        <v>0</v>
      </c>
      <c r="AM13">
        <v>317</v>
      </c>
    </row>
    <row r="14" spans="2:39" x14ac:dyDescent="0.25">
      <c r="G14">
        <f t="shared" si="0"/>
        <v>2.068426966219215</v>
      </c>
      <c r="H14">
        <v>1.2</v>
      </c>
      <c r="I14">
        <f t="shared" si="1"/>
        <v>2.4</v>
      </c>
      <c r="J14">
        <f t="shared" si="2"/>
        <v>4.4000000000000004</v>
      </c>
      <c r="K14">
        <f t="shared" si="3"/>
        <v>0.54545454545454541</v>
      </c>
      <c r="L14">
        <f t="shared" si="4"/>
        <v>14.067177790311224</v>
      </c>
      <c r="M14">
        <f t="shared" si="5"/>
        <v>33.761226696746938</v>
      </c>
      <c r="X14" t="s">
        <v>75</v>
      </c>
      <c r="Y14">
        <v>1.8</v>
      </c>
      <c r="Z14">
        <v>49.973799999999997</v>
      </c>
      <c r="AA14">
        <v>1.877</v>
      </c>
      <c r="AB14">
        <v>6.1740000000000004</v>
      </c>
      <c r="AC14">
        <v>16.78</v>
      </c>
      <c r="AD14">
        <v>2.989E-2</v>
      </c>
      <c r="AE14">
        <v>2</v>
      </c>
      <c r="AF14">
        <v>2.7890000000000001</v>
      </c>
      <c r="AG14">
        <v>49.982500000000002</v>
      </c>
      <c r="AH14">
        <v>0.29599999999999999</v>
      </c>
      <c r="AI14">
        <v>8.39</v>
      </c>
      <c r="AJ14">
        <v>15.226000000000001</v>
      </c>
      <c r="AK14">
        <v>0</v>
      </c>
      <c r="AL14">
        <v>0</v>
      </c>
      <c r="AM14">
        <v>322</v>
      </c>
    </row>
    <row r="15" spans="2:39" x14ac:dyDescent="0.25">
      <c r="G15">
        <f t="shared" si="0"/>
        <v>2.2165865037638897</v>
      </c>
      <c r="H15">
        <v>1.3</v>
      </c>
      <c r="I15">
        <f t="shared" si="1"/>
        <v>2.6</v>
      </c>
      <c r="J15">
        <f t="shared" si="2"/>
        <v>4.5999999999999996</v>
      </c>
      <c r="K15">
        <f t="shared" si="3"/>
        <v>0.56521739130434789</v>
      </c>
      <c r="L15">
        <f t="shared" si="4"/>
        <v>14.404945199400217</v>
      </c>
      <c r="M15">
        <f t="shared" si="5"/>
        <v>37.452857518440567</v>
      </c>
    </row>
    <row r="16" spans="2:39" x14ac:dyDescent="0.25">
      <c r="G16">
        <f t="shared" si="0"/>
        <v>2.3617319068415834</v>
      </c>
      <c r="H16">
        <v>1.4</v>
      </c>
      <c r="I16">
        <f t="shared" si="1"/>
        <v>2.8</v>
      </c>
      <c r="J16">
        <f t="shared" si="2"/>
        <v>4.8</v>
      </c>
      <c r="K16">
        <f t="shared" si="3"/>
        <v>0.58333333333333337</v>
      </c>
      <c r="L16">
        <f t="shared" si="4"/>
        <v>14.711121946970007</v>
      </c>
      <c r="M16">
        <f t="shared" si="5"/>
        <v>41.191141451516017</v>
      </c>
    </row>
    <row r="17" spans="7:34" x14ac:dyDescent="0.25">
      <c r="G17">
        <f t="shared" si="0"/>
        <v>2.5040535684172882</v>
      </c>
      <c r="H17">
        <v>1.5</v>
      </c>
      <c r="I17">
        <f t="shared" si="1"/>
        <v>3</v>
      </c>
      <c r="J17">
        <f t="shared" si="2"/>
        <v>5</v>
      </c>
      <c r="K17">
        <f t="shared" si="3"/>
        <v>0.6</v>
      </c>
      <c r="L17">
        <f t="shared" si="4"/>
        <v>14.990016118349224</v>
      </c>
      <c r="M17">
        <f t="shared" si="5"/>
        <v>44.970048355047673</v>
      </c>
    </row>
    <row r="18" spans="7:34" x14ac:dyDescent="0.25">
      <c r="G18">
        <f t="shared" si="0"/>
        <v>2.6437249431769958</v>
      </c>
      <c r="H18">
        <v>1.6</v>
      </c>
      <c r="I18">
        <f t="shared" si="1"/>
        <v>3.2</v>
      </c>
      <c r="J18">
        <f t="shared" si="2"/>
        <v>5.2</v>
      </c>
      <c r="K18">
        <f t="shared" si="3"/>
        <v>0.61538461538461542</v>
      </c>
      <c r="L18">
        <f t="shared" si="4"/>
        <v>15.245172964704532</v>
      </c>
      <c r="M18">
        <f t="shared" si="5"/>
        <v>48.784553487054502</v>
      </c>
    </row>
    <row r="19" spans="7:34" x14ac:dyDescent="0.25">
      <c r="G19">
        <f t="shared" si="0"/>
        <v>2.7809041198957263</v>
      </c>
      <c r="H19">
        <v>1.7</v>
      </c>
      <c r="I19">
        <f t="shared" si="1"/>
        <v>3.4</v>
      </c>
      <c r="J19">
        <f t="shared" si="2"/>
        <v>5.4</v>
      </c>
      <c r="K19">
        <f t="shared" si="3"/>
        <v>0.62962962962962954</v>
      </c>
      <c r="L19">
        <f t="shared" si="4"/>
        <v>15.479539535224633</v>
      </c>
      <c r="M19">
        <f t="shared" si="5"/>
        <v>52.630434419763752</v>
      </c>
    </row>
    <row r="20" spans="7:34" x14ac:dyDescent="0.25">
      <c r="G20">
        <f t="shared" si="0"/>
        <v>2.915735341179075</v>
      </c>
      <c r="H20">
        <v>1.8</v>
      </c>
      <c r="I20">
        <f t="shared" si="1"/>
        <v>3.6</v>
      </c>
      <c r="J20">
        <f t="shared" si="2"/>
        <v>5.6</v>
      </c>
      <c r="K20">
        <f t="shared" si="3"/>
        <v>0.6428571428571429</v>
      </c>
      <c r="L20">
        <f t="shared" si="4"/>
        <v>15.69558770637709</v>
      </c>
      <c r="M20">
        <f t="shared" si="5"/>
        <v>56.504115742957524</v>
      </c>
    </row>
    <row r="21" spans="7:34" x14ac:dyDescent="0.25">
      <c r="G21">
        <f t="shared" si="0"/>
        <v>3.048350416552466</v>
      </c>
      <c r="H21">
        <v>1.9</v>
      </c>
      <c r="I21">
        <f t="shared" si="1"/>
        <v>3.8</v>
      </c>
      <c r="J21">
        <f t="shared" si="2"/>
        <v>5.8</v>
      </c>
      <c r="K21">
        <f t="shared" si="3"/>
        <v>0.65517241379310343</v>
      </c>
      <c r="L21">
        <f t="shared" si="4"/>
        <v>15.89540757933591</v>
      </c>
      <c r="M21">
        <f t="shared" si="5"/>
        <v>60.402548801476456</v>
      </c>
    </row>
    <row r="22" spans="7:34" x14ac:dyDescent="0.25">
      <c r="G22">
        <f t="shared" si="0"/>
        <v>3.1788700081576495</v>
      </c>
      <c r="H22">
        <v>2</v>
      </c>
      <c r="I22">
        <f t="shared" si="1"/>
        <v>4</v>
      </c>
      <c r="J22">
        <f t="shared" si="2"/>
        <v>6</v>
      </c>
      <c r="K22">
        <f t="shared" si="3"/>
        <v>0.66666666666666663</v>
      </c>
      <c r="L22">
        <f t="shared" si="4"/>
        <v>16.080779374814963</v>
      </c>
      <c r="M22">
        <f t="shared" si="5"/>
        <v>64.323117499259851</v>
      </c>
    </row>
    <row r="27" spans="7:34" x14ac:dyDescent="0.25">
      <c r="P27" t="s">
        <v>89</v>
      </c>
      <c r="Q27" t="s">
        <v>90</v>
      </c>
      <c r="R27" t="s">
        <v>91</v>
      </c>
      <c r="S27" t="s">
        <v>92</v>
      </c>
      <c r="T27" t="s">
        <v>93</v>
      </c>
      <c r="U27" t="s">
        <v>94</v>
      </c>
      <c r="V27" t="s">
        <v>95</v>
      </c>
      <c r="W27" t="s">
        <v>96</v>
      </c>
      <c r="X27" t="s">
        <v>97</v>
      </c>
      <c r="Y27" t="s">
        <v>98</v>
      </c>
      <c r="AB27" t="s">
        <v>99</v>
      </c>
      <c r="AC27" t="s">
        <v>100</v>
      </c>
      <c r="AD27" t="s">
        <v>101</v>
      </c>
      <c r="AE27" t="s">
        <v>102</v>
      </c>
      <c r="AF27" t="s">
        <v>13</v>
      </c>
      <c r="AG27" t="s">
        <v>103</v>
      </c>
      <c r="AH27" t="s">
        <v>14</v>
      </c>
    </row>
    <row r="28" spans="7:34" x14ac:dyDescent="0.25">
      <c r="O28" s="1">
        <v>44905.003472222219</v>
      </c>
      <c r="P28">
        <v>0.21052000000000001</v>
      </c>
      <c r="Q28">
        <v>0</v>
      </c>
      <c r="R28">
        <v>0</v>
      </c>
      <c r="S28">
        <v>0</v>
      </c>
      <c r="T28">
        <v>48.146700000000003</v>
      </c>
      <c r="U28">
        <v>2.4206400000000001</v>
      </c>
      <c r="V28">
        <v>0.71052999999999999</v>
      </c>
      <c r="W28">
        <v>8.42197</v>
      </c>
      <c r="X28">
        <v>0.42099999999999999</v>
      </c>
      <c r="Y28">
        <v>4.0548999999999999</v>
      </c>
      <c r="AA28" s="1">
        <v>44905.003472222219</v>
      </c>
      <c r="AB28">
        <v>0.42148999999999998</v>
      </c>
      <c r="AC28">
        <v>0</v>
      </c>
      <c r="AD28">
        <v>0.42148999999999998</v>
      </c>
      <c r="AE28">
        <v>0</v>
      </c>
      <c r="AF28">
        <v>0</v>
      </c>
      <c r="AG28">
        <v>0.18271999999999999</v>
      </c>
      <c r="AH28">
        <v>0</v>
      </c>
    </row>
    <row r="29" spans="7:34" x14ac:dyDescent="0.25">
      <c r="O29" s="1">
        <v>44905.006944444445</v>
      </c>
      <c r="P29">
        <v>0.30231999999999998</v>
      </c>
      <c r="Q29">
        <v>0</v>
      </c>
      <c r="R29">
        <v>0</v>
      </c>
      <c r="S29">
        <v>0</v>
      </c>
      <c r="T29">
        <v>80.149699999999996</v>
      </c>
      <c r="U29">
        <v>2.6074700000000002</v>
      </c>
      <c r="V29">
        <v>0.80257000000000001</v>
      </c>
      <c r="W29">
        <v>10.256830000000001</v>
      </c>
      <c r="X29">
        <v>0.60499999999999998</v>
      </c>
      <c r="Y29">
        <v>8.2208000000000006</v>
      </c>
      <c r="AA29" s="1">
        <v>44905.006944444445</v>
      </c>
      <c r="AB29">
        <v>0.60282000000000002</v>
      </c>
      <c r="AC29">
        <v>0</v>
      </c>
      <c r="AD29">
        <v>0.60282000000000002</v>
      </c>
      <c r="AE29">
        <v>0</v>
      </c>
      <c r="AF29">
        <v>0</v>
      </c>
      <c r="AG29">
        <v>0.26133000000000001</v>
      </c>
      <c r="AH29">
        <v>0</v>
      </c>
    </row>
    <row r="30" spans="7:34" x14ac:dyDescent="0.25">
      <c r="O30" s="1">
        <v>44905.010416666664</v>
      </c>
      <c r="P30">
        <v>0.37587999999999999</v>
      </c>
      <c r="Q30">
        <v>0</v>
      </c>
      <c r="R30">
        <v>0</v>
      </c>
      <c r="S30">
        <v>0</v>
      </c>
      <c r="T30">
        <v>107.9846</v>
      </c>
      <c r="U30">
        <v>2.7556799999999999</v>
      </c>
      <c r="V30">
        <v>0.87605999999999995</v>
      </c>
      <c r="W30">
        <v>11.483309999999999</v>
      </c>
      <c r="X30">
        <v>0.752</v>
      </c>
      <c r="Y30">
        <v>12.4002</v>
      </c>
      <c r="AA30" s="1">
        <v>44905.010416666664</v>
      </c>
      <c r="AB30">
        <v>0.74856999999999996</v>
      </c>
      <c r="AC30">
        <v>0</v>
      </c>
      <c r="AD30">
        <v>0.74856999999999996</v>
      </c>
      <c r="AE30">
        <v>0</v>
      </c>
      <c r="AF30">
        <v>0</v>
      </c>
      <c r="AG30">
        <v>0.32451999999999998</v>
      </c>
      <c r="AH30">
        <v>0</v>
      </c>
    </row>
    <row r="31" spans="7:34" x14ac:dyDescent="0.25">
      <c r="O31" s="1">
        <v>44905.013888888891</v>
      </c>
      <c r="P31">
        <v>0.44252000000000002</v>
      </c>
      <c r="Q31">
        <v>0</v>
      </c>
      <c r="R31">
        <v>0</v>
      </c>
      <c r="S31">
        <v>0</v>
      </c>
      <c r="T31">
        <v>134.13560000000001</v>
      </c>
      <c r="U31">
        <v>2.8931100000000001</v>
      </c>
      <c r="V31">
        <v>0.94269000000000003</v>
      </c>
      <c r="W31">
        <v>12.35064</v>
      </c>
      <c r="X31">
        <v>0.88500000000000001</v>
      </c>
      <c r="Y31">
        <v>16.565899999999999</v>
      </c>
      <c r="AA31" s="1">
        <v>44905.013888888891</v>
      </c>
      <c r="AB31">
        <v>0.87765000000000004</v>
      </c>
      <c r="AC31">
        <v>0</v>
      </c>
      <c r="AD31">
        <v>0.87765000000000004</v>
      </c>
      <c r="AE31">
        <v>0</v>
      </c>
      <c r="AF31">
        <v>0</v>
      </c>
      <c r="AG31">
        <v>0.38047999999999998</v>
      </c>
      <c r="AH31">
        <v>0</v>
      </c>
    </row>
    <row r="32" spans="7:34" x14ac:dyDescent="0.25">
      <c r="O32" s="1">
        <v>44905.017361111109</v>
      </c>
      <c r="P32">
        <v>0.51612999999999998</v>
      </c>
      <c r="Q32">
        <v>0</v>
      </c>
      <c r="R32">
        <v>0</v>
      </c>
      <c r="S32">
        <v>0</v>
      </c>
      <c r="T32">
        <v>163.5531</v>
      </c>
      <c r="U32">
        <v>3.0674199999999998</v>
      </c>
      <c r="V32">
        <v>1.01633</v>
      </c>
      <c r="W32">
        <v>12.666650000000001</v>
      </c>
      <c r="X32">
        <v>1.032</v>
      </c>
      <c r="Y32">
        <v>20.717700000000001</v>
      </c>
      <c r="AA32" s="1">
        <v>44905.017361111109</v>
      </c>
      <c r="AB32">
        <v>0.99790000000000001</v>
      </c>
      <c r="AC32">
        <v>0</v>
      </c>
      <c r="AD32">
        <v>0.99790000000000001</v>
      </c>
      <c r="AE32">
        <v>0</v>
      </c>
      <c r="AF32">
        <v>0</v>
      </c>
      <c r="AG32">
        <v>0.43260999999999999</v>
      </c>
      <c r="AH32">
        <v>0</v>
      </c>
    </row>
    <row r="33" spans="15:34" x14ac:dyDescent="0.25">
      <c r="O33" s="1">
        <v>44905.020833333336</v>
      </c>
      <c r="P33">
        <v>0.60221000000000002</v>
      </c>
      <c r="Q33">
        <v>0</v>
      </c>
      <c r="R33">
        <v>0</v>
      </c>
      <c r="S33">
        <v>0</v>
      </c>
      <c r="T33">
        <v>197.5205</v>
      </c>
      <c r="U33">
        <v>3.2946200000000001</v>
      </c>
      <c r="V33">
        <v>1.1024</v>
      </c>
      <c r="W33">
        <v>12.58942</v>
      </c>
      <c r="X33">
        <v>1.204</v>
      </c>
      <c r="Y33">
        <v>24.885899999999999</v>
      </c>
      <c r="AA33" s="1">
        <v>44905.020833333336</v>
      </c>
      <c r="AB33">
        <v>1.11497</v>
      </c>
      <c r="AC33">
        <v>0</v>
      </c>
      <c r="AD33">
        <v>1.11497</v>
      </c>
      <c r="AE33">
        <v>0</v>
      </c>
      <c r="AF33">
        <v>0</v>
      </c>
      <c r="AG33">
        <v>0.48336000000000001</v>
      </c>
      <c r="AH33">
        <v>0</v>
      </c>
    </row>
    <row r="34" spans="15:34" x14ac:dyDescent="0.25">
      <c r="O34" s="1">
        <v>44905.024305555555</v>
      </c>
      <c r="P34">
        <v>0.68820999999999999</v>
      </c>
      <c r="Q34">
        <v>0</v>
      </c>
      <c r="R34">
        <v>0</v>
      </c>
      <c r="S34">
        <v>0</v>
      </c>
      <c r="T34">
        <v>229.68170000000001</v>
      </c>
      <c r="U34">
        <v>3.5217299999999998</v>
      </c>
      <c r="V34">
        <v>1.1883999999999999</v>
      </c>
      <c r="W34">
        <v>12.60416</v>
      </c>
      <c r="X34">
        <v>1.3759999999999999</v>
      </c>
      <c r="Y34">
        <v>29.058399999999999</v>
      </c>
      <c r="AA34" s="1">
        <v>44905.024305555555</v>
      </c>
      <c r="AB34">
        <v>1.2318499999999999</v>
      </c>
      <c r="AC34">
        <v>0</v>
      </c>
      <c r="AD34">
        <v>1.2318499999999999</v>
      </c>
      <c r="AE34">
        <v>0</v>
      </c>
      <c r="AF34">
        <v>0</v>
      </c>
      <c r="AG34">
        <v>0.53403</v>
      </c>
      <c r="AH34">
        <v>0</v>
      </c>
    </row>
    <row r="35" spans="15:34" x14ac:dyDescent="0.25">
      <c r="O35" s="1">
        <v>44905.027777777781</v>
      </c>
      <c r="P35">
        <v>0.78139000000000003</v>
      </c>
      <c r="Q35">
        <v>0</v>
      </c>
      <c r="R35">
        <v>0</v>
      </c>
      <c r="S35">
        <v>0</v>
      </c>
      <c r="T35">
        <v>260.21699999999998</v>
      </c>
      <c r="U35">
        <v>3.7744900000000001</v>
      </c>
      <c r="V35">
        <v>1.2815700000000001</v>
      </c>
      <c r="W35">
        <v>12.613709999999999</v>
      </c>
      <c r="X35">
        <v>1.5629999999999999</v>
      </c>
      <c r="Y35">
        <v>33.224600000000002</v>
      </c>
      <c r="AA35" s="1">
        <v>44905.027777777781</v>
      </c>
      <c r="AB35">
        <v>1.35181</v>
      </c>
      <c r="AC35">
        <v>0</v>
      </c>
      <c r="AD35">
        <v>1.35181</v>
      </c>
      <c r="AE35">
        <v>0</v>
      </c>
      <c r="AF35">
        <v>0</v>
      </c>
      <c r="AG35">
        <v>0.58603000000000005</v>
      </c>
      <c r="AH35">
        <v>0</v>
      </c>
    </row>
    <row r="36" spans="15:34" x14ac:dyDescent="0.25">
      <c r="O36" s="1">
        <v>44905.03125</v>
      </c>
      <c r="P36">
        <v>0.87109000000000003</v>
      </c>
      <c r="Q36">
        <v>0</v>
      </c>
      <c r="R36">
        <v>0</v>
      </c>
      <c r="S36">
        <v>0</v>
      </c>
      <c r="T36">
        <v>282.10750000000002</v>
      </c>
      <c r="U36">
        <v>4.3007299999999997</v>
      </c>
      <c r="V36">
        <v>1.4463600000000001</v>
      </c>
      <c r="W36">
        <v>12.892429999999999</v>
      </c>
      <c r="X36">
        <v>1.742</v>
      </c>
      <c r="Y36">
        <v>37.445099999999996</v>
      </c>
      <c r="AA36" s="1">
        <v>44905.03125</v>
      </c>
      <c r="AB36">
        <v>1.4846999999999999</v>
      </c>
      <c r="AC36">
        <v>0</v>
      </c>
      <c r="AD36">
        <v>1.4846999999999999</v>
      </c>
      <c r="AE36">
        <v>0</v>
      </c>
      <c r="AF36">
        <v>0</v>
      </c>
      <c r="AG36">
        <v>0.64363999999999999</v>
      </c>
      <c r="AH36">
        <v>0</v>
      </c>
    </row>
    <row r="37" spans="15:34" x14ac:dyDescent="0.25">
      <c r="O37" s="1">
        <v>44905.034722222219</v>
      </c>
      <c r="P37">
        <v>0.98355000000000004</v>
      </c>
      <c r="Q37">
        <v>0</v>
      </c>
      <c r="R37">
        <v>0</v>
      </c>
      <c r="S37">
        <v>0</v>
      </c>
      <c r="T37">
        <v>310.67770000000002</v>
      </c>
      <c r="U37">
        <v>4.1882099999999998</v>
      </c>
      <c r="V37">
        <v>1.5306200000000001</v>
      </c>
      <c r="W37">
        <v>13.401730000000001</v>
      </c>
      <c r="X37">
        <v>1.9670000000000001</v>
      </c>
      <c r="Y37">
        <v>41.939799999999998</v>
      </c>
      <c r="AA37" s="1">
        <v>44905.034722222219</v>
      </c>
      <c r="AB37">
        <v>1.93428</v>
      </c>
      <c r="AC37">
        <v>0</v>
      </c>
      <c r="AD37">
        <v>1.93428</v>
      </c>
      <c r="AE37">
        <v>0</v>
      </c>
      <c r="AF37">
        <v>0</v>
      </c>
      <c r="AG37">
        <v>0.83855000000000002</v>
      </c>
      <c r="AH37">
        <v>0</v>
      </c>
    </row>
    <row r="38" spans="15:34" x14ac:dyDescent="0.25">
      <c r="O38" s="1">
        <v>44905.038194444445</v>
      </c>
      <c r="P38">
        <v>1</v>
      </c>
      <c r="Q38">
        <v>0</v>
      </c>
      <c r="R38">
        <v>0</v>
      </c>
      <c r="S38">
        <v>2</v>
      </c>
      <c r="T38">
        <v>314.1943</v>
      </c>
      <c r="U38">
        <v>4.43851</v>
      </c>
      <c r="V38">
        <v>1.6096299999999999</v>
      </c>
      <c r="W38">
        <v>14.569240000000001</v>
      </c>
      <c r="X38">
        <v>2</v>
      </c>
      <c r="Y38">
        <v>45.775700000000001</v>
      </c>
      <c r="AA38" s="1">
        <v>44905.038194444445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0.86702999999999997</v>
      </c>
      <c r="AH38">
        <v>0</v>
      </c>
    </row>
    <row r="39" spans="15:34" x14ac:dyDescent="0.25">
      <c r="O39" s="1">
        <v>44905.041666666664</v>
      </c>
      <c r="P39">
        <v>1</v>
      </c>
      <c r="Q39">
        <v>0</v>
      </c>
      <c r="R39">
        <v>0</v>
      </c>
      <c r="S39">
        <v>2</v>
      </c>
      <c r="T39">
        <v>314.1943</v>
      </c>
      <c r="U39">
        <v>4.9203400000000004</v>
      </c>
      <c r="V39">
        <v>1.7300899999999999</v>
      </c>
      <c r="W39">
        <v>15.906079999999999</v>
      </c>
      <c r="X39">
        <v>2</v>
      </c>
      <c r="Y39">
        <v>49.975999999999999</v>
      </c>
      <c r="AA39" s="1">
        <v>44905.041666666664</v>
      </c>
      <c r="AB39">
        <v>2</v>
      </c>
      <c r="AC39">
        <v>0</v>
      </c>
      <c r="AD39">
        <v>2</v>
      </c>
      <c r="AE39">
        <v>0</v>
      </c>
      <c r="AF39">
        <v>0</v>
      </c>
      <c r="AG39">
        <v>0.86702999999999997</v>
      </c>
      <c r="AH39">
        <v>0</v>
      </c>
    </row>
    <row r="42" spans="15:34" x14ac:dyDescent="0.25">
      <c r="P42" t="s">
        <v>89</v>
      </c>
      <c r="Q42" t="s">
        <v>90</v>
      </c>
      <c r="R42" t="s">
        <v>91</v>
      </c>
      <c r="S42" t="s">
        <v>92</v>
      </c>
      <c r="T42" t="s">
        <v>93</v>
      </c>
      <c r="U42" t="s">
        <v>94</v>
      </c>
      <c r="V42" t="s">
        <v>95</v>
      </c>
      <c r="W42" t="s">
        <v>96</v>
      </c>
      <c r="X42" t="s">
        <v>97</v>
      </c>
      <c r="Y42" t="s">
        <v>98</v>
      </c>
      <c r="AB42" t="s">
        <v>99</v>
      </c>
      <c r="AC42" t="s">
        <v>100</v>
      </c>
      <c r="AD42" t="s">
        <v>101</v>
      </c>
      <c r="AE42" t="s">
        <v>102</v>
      </c>
      <c r="AF42" t="s">
        <v>13</v>
      </c>
      <c r="AG42" t="s">
        <v>103</v>
      </c>
      <c r="AH42" t="s">
        <v>14</v>
      </c>
    </row>
    <row r="43" spans="15:34" x14ac:dyDescent="0.25">
      <c r="O43" s="1">
        <v>44905.003472222219</v>
      </c>
      <c r="P43">
        <v>0.21071000000000001</v>
      </c>
      <c r="Q43">
        <v>0</v>
      </c>
      <c r="R43">
        <v>0</v>
      </c>
      <c r="S43">
        <v>0</v>
      </c>
      <c r="T43">
        <v>48.208500000000001</v>
      </c>
      <c r="U43">
        <v>2.4206300000000001</v>
      </c>
      <c r="V43">
        <v>0.71067000000000002</v>
      </c>
      <c r="W43">
        <v>8.43309</v>
      </c>
      <c r="X43">
        <v>0.42099999999999999</v>
      </c>
      <c r="Y43">
        <v>4.0655000000000001</v>
      </c>
      <c r="AA43" s="1">
        <v>44905.003472222219</v>
      </c>
      <c r="AB43">
        <v>0.42204000000000003</v>
      </c>
      <c r="AC43">
        <v>0</v>
      </c>
      <c r="AD43">
        <v>0.42204000000000003</v>
      </c>
      <c r="AE43">
        <v>0</v>
      </c>
      <c r="AF43">
        <v>0</v>
      </c>
      <c r="AG43">
        <v>0.18296000000000001</v>
      </c>
      <c r="AH43">
        <v>0</v>
      </c>
    </row>
    <row r="44" spans="15:34" x14ac:dyDescent="0.25">
      <c r="O44" s="1">
        <v>44905.006944444445</v>
      </c>
      <c r="P44">
        <v>0.30231999999999998</v>
      </c>
      <c r="Q44">
        <v>0</v>
      </c>
      <c r="R44">
        <v>0</v>
      </c>
      <c r="S44">
        <v>0</v>
      </c>
      <c r="T44">
        <v>80.149600000000007</v>
      </c>
      <c r="U44">
        <v>2.6074700000000002</v>
      </c>
      <c r="V44">
        <v>0.80257000000000001</v>
      </c>
      <c r="W44">
        <v>10.256790000000001</v>
      </c>
      <c r="X44">
        <v>0.60499999999999998</v>
      </c>
      <c r="Y44">
        <v>8.2208000000000006</v>
      </c>
      <c r="AA44" s="1">
        <v>44905.006944444445</v>
      </c>
      <c r="AB44">
        <v>0.60282000000000002</v>
      </c>
      <c r="AC44">
        <v>0</v>
      </c>
      <c r="AD44">
        <v>0.60282000000000002</v>
      </c>
      <c r="AE44">
        <v>0</v>
      </c>
      <c r="AF44">
        <v>0</v>
      </c>
      <c r="AG44">
        <v>0.26133000000000001</v>
      </c>
      <c r="AH44">
        <v>0</v>
      </c>
    </row>
    <row r="45" spans="15:34" x14ac:dyDescent="0.25">
      <c r="O45" s="1">
        <v>44905.010416666664</v>
      </c>
      <c r="P45">
        <v>0.37587999999999999</v>
      </c>
      <c r="Q45">
        <v>0</v>
      </c>
      <c r="R45">
        <v>0</v>
      </c>
      <c r="S45">
        <v>0</v>
      </c>
      <c r="T45">
        <v>107.9843</v>
      </c>
      <c r="U45">
        <v>2.7556799999999999</v>
      </c>
      <c r="V45">
        <v>0.87605999999999995</v>
      </c>
      <c r="W45">
        <v>11.483280000000001</v>
      </c>
      <c r="X45">
        <v>0.752</v>
      </c>
      <c r="Y45">
        <v>12.4001</v>
      </c>
      <c r="AA45" s="1">
        <v>44905.010416666664</v>
      </c>
      <c r="AB45">
        <v>0.74856</v>
      </c>
      <c r="AC45">
        <v>0</v>
      </c>
      <c r="AD45">
        <v>0.74856</v>
      </c>
      <c r="AE45">
        <v>0</v>
      </c>
      <c r="AF45">
        <v>0</v>
      </c>
      <c r="AG45">
        <v>0.32451999999999998</v>
      </c>
      <c r="AH45">
        <v>0</v>
      </c>
    </row>
    <row r="46" spans="15:34" x14ac:dyDescent="0.25">
      <c r="O46" s="1">
        <v>44905.013888888891</v>
      </c>
      <c r="P46">
        <v>0.44252000000000002</v>
      </c>
      <c r="Q46">
        <v>0</v>
      </c>
      <c r="R46">
        <v>0</v>
      </c>
      <c r="S46">
        <v>0</v>
      </c>
      <c r="T46">
        <v>134.13589999999999</v>
      </c>
      <c r="U46">
        <v>2.8931100000000001</v>
      </c>
      <c r="V46">
        <v>0.94269000000000003</v>
      </c>
      <c r="W46">
        <v>12.35061</v>
      </c>
      <c r="X46">
        <v>0.88500000000000001</v>
      </c>
      <c r="Y46">
        <v>16.565799999999999</v>
      </c>
      <c r="AA46" s="1">
        <v>44905.013888888891</v>
      </c>
      <c r="AB46">
        <v>0.87765000000000004</v>
      </c>
      <c r="AC46">
        <v>0</v>
      </c>
      <c r="AD46">
        <v>0.87765000000000004</v>
      </c>
      <c r="AE46">
        <v>0</v>
      </c>
      <c r="AF46">
        <v>0</v>
      </c>
      <c r="AG46">
        <v>0.38047999999999998</v>
      </c>
      <c r="AH46">
        <v>0</v>
      </c>
    </row>
    <row r="47" spans="15:34" x14ac:dyDescent="0.25">
      <c r="O47" s="1">
        <v>44905.017361111109</v>
      </c>
      <c r="P47">
        <v>0.51614000000000004</v>
      </c>
      <c r="Q47">
        <v>0</v>
      </c>
      <c r="R47">
        <v>0</v>
      </c>
      <c r="S47">
        <v>0</v>
      </c>
      <c r="T47">
        <v>163.5531</v>
      </c>
      <c r="U47">
        <v>3.0674199999999998</v>
      </c>
      <c r="V47">
        <v>1.01633</v>
      </c>
      <c r="W47">
        <v>12.666639999999999</v>
      </c>
      <c r="X47">
        <v>1.032</v>
      </c>
      <c r="Y47">
        <v>20.717700000000001</v>
      </c>
      <c r="AA47" s="1">
        <v>44905.017361111109</v>
      </c>
      <c r="AB47">
        <v>0.99790000000000001</v>
      </c>
      <c r="AC47">
        <v>0</v>
      </c>
      <c r="AD47">
        <v>0.99790000000000001</v>
      </c>
      <c r="AE47">
        <v>0</v>
      </c>
      <c r="AF47">
        <v>0</v>
      </c>
      <c r="AG47">
        <v>0.43260999999999999</v>
      </c>
      <c r="AH47">
        <v>0</v>
      </c>
    </row>
    <row r="48" spans="15:34" x14ac:dyDescent="0.25">
      <c r="O48" s="1">
        <v>44905.020833333336</v>
      </c>
      <c r="P48">
        <v>0.60221000000000002</v>
      </c>
      <c r="Q48">
        <v>0</v>
      </c>
      <c r="R48">
        <v>0</v>
      </c>
      <c r="S48">
        <v>0</v>
      </c>
      <c r="T48">
        <v>197.52070000000001</v>
      </c>
      <c r="U48">
        <v>3.2946200000000001</v>
      </c>
      <c r="V48">
        <v>1.1024</v>
      </c>
      <c r="W48">
        <v>12.58943</v>
      </c>
      <c r="X48">
        <v>1.204</v>
      </c>
      <c r="Y48">
        <v>24.885899999999999</v>
      </c>
      <c r="AA48" s="1">
        <v>44905.020833333336</v>
      </c>
      <c r="AB48">
        <v>1.11497</v>
      </c>
      <c r="AC48">
        <v>0</v>
      </c>
      <c r="AD48">
        <v>1.11497</v>
      </c>
      <c r="AE48">
        <v>0</v>
      </c>
      <c r="AF48">
        <v>0</v>
      </c>
      <c r="AG48">
        <v>0.48336000000000001</v>
      </c>
      <c r="AH48">
        <v>0</v>
      </c>
    </row>
    <row r="49" spans="15:34" x14ac:dyDescent="0.25">
      <c r="O49" s="1">
        <v>44905.024305555555</v>
      </c>
      <c r="P49">
        <v>0.68820999999999999</v>
      </c>
      <c r="Q49">
        <v>0</v>
      </c>
      <c r="R49">
        <v>0</v>
      </c>
      <c r="S49">
        <v>0</v>
      </c>
      <c r="T49">
        <v>229.68190000000001</v>
      </c>
      <c r="U49">
        <v>3.5217299999999998</v>
      </c>
      <c r="V49">
        <v>1.1883999999999999</v>
      </c>
      <c r="W49">
        <v>12.604150000000001</v>
      </c>
      <c r="X49">
        <v>1.3759999999999999</v>
      </c>
      <c r="Y49">
        <v>29.058399999999999</v>
      </c>
      <c r="AA49" s="1">
        <v>44905.024305555555</v>
      </c>
      <c r="AB49">
        <v>1.2318499999999999</v>
      </c>
      <c r="AC49">
        <v>0</v>
      </c>
      <c r="AD49">
        <v>1.2318499999999999</v>
      </c>
      <c r="AE49">
        <v>0</v>
      </c>
      <c r="AF49">
        <v>0</v>
      </c>
      <c r="AG49">
        <v>0.53403</v>
      </c>
      <c r="AH49">
        <v>0</v>
      </c>
    </row>
    <row r="50" spans="15:34" x14ac:dyDescent="0.25">
      <c r="O50" s="1">
        <v>44905.027777777781</v>
      </c>
      <c r="P50">
        <v>0.78141000000000005</v>
      </c>
      <c r="Q50">
        <v>0</v>
      </c>
      <c r="R50">
        <v>0</v>
      </c>
      <c r="S50">
        <v>0</v>
      </c>
      <c r="T50">
        <v>260.22320000000002</v>
      </c>
      <c r="U50">
        <v>3.7745700000000002</v>
      </c>
      <c r="V50">
        <v>1.28159</v>
      </c>
      <c r="W50">
        <v>12.613379999999999</v>
      </c>
      <c r="X50">
        <v>1.5629999999999999</v>
      </c>
      <c r="Y50">
        <v>33.224699999999999</v>
      </c>
      <c r="AA50" s="1">
        <v>44905.027777777781</v>
      </c>
      <c r="AB50">
        <v>1.35181</v>
      </c>
      <c r="AC50">
        <v>0</v>
      </c>
      <c r="AD50">
        <v>1.35181</v>
      </c>
      <c r="AE50">
        <v>0</v>
      </c>
      <c r="AF50">
        <v>0</v>
      </c>
      <c r="AG50">
        <v>0.58603000000000005</v>
      </c>
      <c r="AH50">
        <v>0</v>
      </c>
    </row>
    <row r="51" spans="15:34" x14ac:dyDescent="0.25">
      <c r="O51" s="1">
        <v>44905.03125</v>
      </c>
      <c r="P51">
        <v>0.87107000000000001</v>
      </c>
      <c r="Q51">
        <v>0</v>
      </c>
      <c r="R51">
        <v>0</v>
      </c>
      <c r="S51">
        <v>0</v>
      </c>
      <c r="T51">
        <v>282.10090000000002</v>
      </c>
      <c r="U51">
        <v>4.3010400000000004</v>
      </c>
      <c r="V51">
        <v>1.44642</v>
      </c>
      <c r="W51">
        <v>12.891959999999999</v>
      </c>
      <c r="X51">
        <v>1.742</v>
      </c>
      <c r="Y51">
        <v>37.442999999999998</v>
      </c>
      <c r="AA51" s="1">
        <v>44905.03125</v>
      </c>
      <c r="AB51">
        <v>1.4846299999999999</v>
      </c>
      <c r="AC51">
        <v>0</v>
      </c>
      <c r="AD51">
        <v>1.4846299999999999</v>
      </c>
      <c r="AE51">
        <v>0</v>
      </c>
      <c r="AF51">
        <v>0</v>
      </c>
      <c r="AG51">
        <v>0.64361000000000002</v>
      </c>
      <c r="AH51">
        <v>0</v>
      </c>
    </row>
    <row r="52" spans="15:34" x14ac:dyDescent="0.25">
      <c r="O52" s="1">
        <v>44905.034722222219</v>
      </c>
      <c r="P52">
        <v>0.96772000000000002</v>
      </c>
      <c r="Q52">
        <v>0</v>
      </c>
      <c r="R52">
        <v>0</v>
      </c>
      <c r="S52">
        <v>0</v>
      </c>
      <c r="T52">
        <v>307.29450000000003</v>
      </c>
      <c r="U52">
        <v>4.2261300000000004</v>
      </c>
      <c r="V52">
        <v>1.55653</v>
      </c>
      <c r="W52">
        <v>13.434670000000001</v>
      </c>
      <c r="X52">
        <v>1.9350000000000001</v>
      </c>
      <c r="Y52">
        <v>41.784700000000001</v>
      </c>
      <c r="AA52" s="1">
        <v>44905.034722222219</v>
      </c>
      <c r="AB52">
        <v>2</v>
      </c>
      <c r="AC52">
        <v>0</v>
      </c>
      <c r="AD52">
        <v>2</v>
      </c>
      <c r="AE52">
        <v>0</v>
      </c>
      <c r="AF52">
        <v>0</v>
      </c>
      <c r="AG52">
        <v>0.86702999999999997</v>
      </c>
      <c r="AH52">
        <v>0</v>
      </c>
    </row>
    <row r="53" spans="15:34" x14ac:dyDescent="0.25">
      <c r="O53" s="1">
        <v>44905.038194444445</v>
      </c>
      <c r="P53">
        <v>1</v>
      </c>
      <c r="Q53">
        <v>0</v>
      </c>
      <c r="R53">
        <v>0</v>
      </c>
      <c r="S53">
        <v>2</v>
      </c>
      <c r="T53">
        <v>314.1943</v>
      </c>
      <c r="U53">
        <v>4.4384600000000001</v>
      </c>
      <c r="V53">
        <v>1.6096200000000001</v>
      </c>
      <c r="W53">
        <v>14.569229999999999</v>
      </c>
      <c r="X53">
        <v>2</v>
      </c>
      <c r="Y53">
        <v>45.775700000000001</v>
      </c>
      <c r="AA53" s="1">
        <v>44905.038194444445</v>
      </c>
      <c r="AB53">
        <v>2</v>
      </c>
      <c r="AC53">
        <v>0</v>
      </c>
      <c r="AD53">
        <v>2</v>
      </c>
      <c r="AE53">
        <v>0</v>
      </c>
      <c r="AF53">
        <v>0</v>
      </c>
      <c r="AG53">
        <v>0.86702999999999997</v>
      </c>
      <c r="AH53">
        <v>0</v>
      </c>
    </row>
    <row r="54" spans="15:34" x14ac:dyDescent="0.25">
      <c r="O54" s="1">
        <v>44905.041666666664</v>
      </c>
      <c r="P54">
        <v>1</v>
      </c>
      <c r="Q54">
        <v>0</v>
      </c>
      <c r="R54">
        <v>0</v>
      </c>
      <c r="S54">
        <v>2</v>
      </c>
      <c r="T54">
        <v>314.1943</v>
      </c>
      <c r="U54">
        <v>4.9335300000000002</v>
      </c>
      <c r="V54">
        <v>1.7333799999999999</v>
      </c>
      <c r="W54">
        <v>15.90906</v>
      </c>
      <c r="X54">
        <v>2</v>
      </c>
      <c r="Y54">
        <v>49.985399999999998</v>
      </c>
      <c r="AA54" s="1">
        <v>44905.041666666664</v>
      </c>
      <c r="AB54">
        <v>2</v>
      </c>
      <c r="AC54">
        <v>0</v>
      </c>
      <c r="AD54">
        <v>2</v>
      </c>
      <c r="AE54">
        <v>0</v>
      </c>
      <c r="AF54">
        <v>0</v>
      </c>
      <c r="AG54">
        <v>0.86702999999999997</v>
      </c>
      <c r="AH5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2266-9F95-4C9E-933E-66E3B1BBF6F1}">
  <dimension ref="B1:AN54"/>
  <sheetViews>
    <sheetView tabSelected="1" workbookViewId="0">
      <selection activeCell="Y29" sqref="Y29"/>
    </sheetView>
  </sheetViews>
  <sheetFormatPr defaultRowHeight="15" x14ac:dyDescent="0.25"/>
  <sheetData>
    <row r="1" spans="2:40" x14ac:dyDescent="0.25">
      <c r="G1" t="s">
        <v>87</v>
      </c>
      <c r="H1" t="s">
        <v>88</v>
      </c>
      <c r="I1" t="s">
        <v>83</v>
      </c>
      <c r="J1" t="s">
        <v>84</v>
      </c>
      <c r="K1" t="s">
        <v>85</v>
      </c>
      <c r="L1" t="s">
        <v>86</v>
      </c>
      <c r="M1" t="s">
        <v>82</v>
      </c>
      <c r="N1" t="s">
        <v>107</v>
      </c>
      <c r="Y1" t="s">
        <v>113</v>
      </c>
      <c r="Z1" t="s">
        <v>110</v>
      </c>
      <c r="AA1" t="s">
        <v>111</v>
      </c>
      <c r="AB1" t="s">
        <v>112</v>
      </c>
      <c r="AD1" t="s">
        <v>108</v>
      </c>
      <c r="AE1" t="s">
        <v>109</v>
      </c>
      <c r="AI1" t="s">
        <v>114</v>
      </c>
      <c r="AJ1" t="s">
        <v>116</v>
      </c>
      <c r="AK1" t="s">
        <v>115</v>
      </c>
      <c r="AM1" t="s">
        <v>0</v>
      </c>
      <c r="AN1" t="s">
        <v>1</v>
      </c>
    </row>
    <row r="2" spans="2:40" x14ac:dyDescent="0.25">
      <c r="B2" t="s">
        <v>79</v>
      </c>
      <c r="C2">
        <v>2</v>
      </c>
      <c r="D2" t="s">
        <v>78</v>
      </c>
      <c r="G2">
        <f>(M2^2/$C$2^2/32.2)^(1/3)</f>
        <v>0</v>
      </c>
      <c r="H2">
        <v>0</v>
      </c>
      <c r="I2">
        <f>H2*$C$2</f>
        <v>0</v>
      </c>
      <c r="J2">
        <f>H2*2+$C$2</f>
        <v>2</v>
      </c>
      <c r="K2">
        <f>I2/J2</f>
        <v>0</v>
      </c>
      <c r="L2">
        <f>1.49/$C$3*K2^(2/3)*$C$4^0.5</f>
        <v>0</v>
      </c>
      <c r="M2">
        <f>L2*I2</f>
        <v>0</v>
      </c>
      <c r="N2" t="e">
        <f>G2/H2</f>
        <v>#DIV/0!</v>
      </c>
      <c r="Z2" s="1">
        <v>44905.003472222219</v>
      </c>
      <c r="AA2">
        <v>7.9861000000000004</v>
      </c>
      <c r="AB2">
        <v>7.9861000000000004</v>
      </c>
      <c r="AC2" s="1">
        <v>44905.003472222219</v>
      </c>
      <c r="AD2">
        <v>0.64676</v>
      </c>
      <c r="AE2">
        <v>0.64676</v>
      </c>
      <c r="AI2" t="s">
        <v>15</v>
      </c>
      <c r="AJ2">
        <v>0.25</v>
      </c>
      <c r="AK2">
        <v>0</v>
      </c>
      <c r="AM2">
        <v>0.25</v>
      </c>
      <c r="AN2">
        <v>0</v>
      </c>
    </row>
    <row r="3" spans="2:40" x14ac:dyDescent="0.25">
      <c r="B3" t="s">
        <v>80</v>
      </c>
      <c r="C3">
        <v>0.01</v>
      </c>
      <c r="G3">
        <f t="shared" ref="G3:G46" si="0">(M3^2/$C$2^2/32.2)^(1/3)</f>
        <v>0.11913739828398301</v>
      </c>
      <c r="H3">
        <v>0.1</v>
      </c>
      <c r="I3">
        <f t="shared" ref="I3:I22" si="1">H3*$C$2</f>
        <v>0.2</v>
      </c>
      <c r="J3">
        <f t="shared" ref="J3:J22" si="2">H3*2+$C$2</f>
        <v>2.2000000000000002</v>
      </c>
      <c r="K3">
        <f t="shared" ref="K3:K22" si="3">I3/J3</f>
        <v>9.0909090909090912E-2</v>
      </c>
      <c r="L3">
        <f t="shared" ref="L3:L22" si="4">1.49/$C$3*K3^(2/3)*$C$4^0.5</f>
        <v>2.3334586183776387</v>
      </c>
      <c r="M3">
        <f t="shared" ref="M3:M22" si="5">L3*I3</f>
        <v>0.46669172367552775</v>
      </c>
      <c r="N3">
        <f t="shared" ref="N3:N22" si="6">G3/H3</f>
        <v>1.19137398283983</v>
      </c>
      <c r="Z3" s="1">
        <v>44905.006944444445</v>
      </c>
      <c r="AA3">
        <v>16.446200000000001</v>
      </c>
      <c r="AB3">
        <v>16.446200000000001</v>
      </c>
      <c r="AC3" s="1">
        <v>44905.006944444445</v>
      </c>
      <c r="AD3">
        <v>1.09945</v>
      </c>
      <c r="AE3">
        <v>1.09945</v>
      </c>
      <c r="AI3" t="s">
        <v>20</v>
      </c>
      <c r="AJ3">
        <v>0.75600000000000001</v>
      </c>
      <c r="AK3">
        <v>8.3165999999999993</v>
      </c>
      <c r="AM3">
        <v>0.75600000000000001</v>
      </c>
      <c r="AN3">
        <v>8.0066000000000006</v>
      </c>
    </row>
    <row r="4" spans="2:40" x14ac:dyDescent="0.25">
      <c r="B4" t="s">
        <v>81</v>
      </c>
      <c r="C4">
        <v>6.0000000000000001E-3</v>
      </c>
      <c r="G4">
        <f t="shared" si="0"/>
        <v>0.24758878509611351</v>
      </c>
      <c r="H4">
        <v>0.2</v>
      </c>
      <c r="I4">
        <f t="shared" si="1"/>
        <v>0.4</v>
      </c>
      <c r="J4">
        <f t="shared" si="2"/>
        <v>2.4</v>
      </c>
      <c r="K4">
        <f t="shared" si="3"/>
        <v>0.16666666666666669</v>
      </c>
      <c r="L4">
        <f t="shared" si="4"/>
        <v>3.4953799710644149</v>
      </c>
      <c r="M4">
        <f t="shared" si="5"/>
        <v>1.398151988425766</v>
      </c>
      <c r="N4">
        <f t="shared" si="6"/>
        <v>1.2379439254805675</v>
      </c>
      <c r="Z4" s="1">
        <v>44905.010416666664</v>
      </c>
      <c r="AA4">
        <v>24.7532</v>
      </c>
      <c r="AB4">
        <v>24.7532</v>
      </c>
      <c r="AC4" s="1">
        <v>44905.010416666664</v>
      </c>
      <c r="AD4">
        <v>1.50892</v>
      </c>
      <c r="AE4">
        <v>1.50892</v>
      </c>
      <c r="AI4" t="s">
        <v>25</v>
      </c>
      <c r="AJ4">
        <v>1.1919999999999999</v>
      </c>
      <c r="AK4">
        <v>16.651700000000002</v>
      </c>
      <c r="AM4">
        <v>1.1919999999999999</v>
      </c>
      <c r="AN4">
        <v>16.3733</v>
      </c>
    </row>
    <row r="5" spans="2:40" x14ac:dyDescent="0.25">
      <c r="G5">
        <f t="shared" si="0"/>
        <v>0.37491955965941653</v>
      </c>
      <c r="H5">
        <v>0.3</v>
      </c>
      <c r="I5">
        <f t="shared" si="1"/>
        <v>0.6</v>
      </c>
      <c r="J5">
        <f t="shared" si="2"/>
        <v>2.6</v>
      </c>
      <c r="K5">
        <f t="shared" si="3"/>
        <v>0.23076923076923075</v>
      </c>
      <c r="L5">
        <f t="shared" si="4"/>
        <v>4.3422400486779793</v>
      </c>
      <c r="M5">
        <f t="shared" si="5"/>
        <v>2.6053440292067873</v>
      </c>
      <c r="N5">
        <f t="shared" si="6"/>
        <v>1.2497318655313885</v>
      </c>
      <c r="Z5" s="1">
        <v>44905.013888888891</v>
      </c>
      <c r="AA5">
        <v>33.101100000000002</v>
      </c>
      <c r="AB5">
        <v>33.101100000000002</v>
      </c>
      <c r="AC5" s="1">
        <v>44905.013888888891</v>
      </c>
      <c r="AD5">
        <v>1.9047799999999999</v>
      </c>
      <c r="AE5">
        <v>1.9047799999999999</v>
      </c>
      <c r="AI5" t="s">
        <v>30</v>
      </c>
      <c r="AJ5">
        <v>1.599</v>
      </c>
      <c r="AK5">
        <v>24.985700000000001</v>
      </c>
      <c r="AM5">
        <v>1.599</v>
      </c>
      <c r="AN5">
        <v>24.719899999999999</v>
      </c>
    </row>
    <row r="6" spans="2:40" x14ac:dyDescent="0.25">
      <c r="G6">
        <f t="shared" si="0"/>
        <v>0.49940698575378589</v>
      </c>
      <c r="H6">
        <v>0.4</v>
      </c>
      <c r="I6">
        <f t="shared" si="1"/>
        <v>0.8</v>
      </c>
      <c r="J6">
        <f t="shared" si="2"/>
        <v>2.8</v>
      </c>
      <c r="K6">
        <f t="shared" si="3"/>
        <v>0.28571428571428575</v>
      </c>
      <c r="L6">
        <f t="shared" si="4"/>
        <v>5.0066803402439435</v>
      </c>
      <c r="M6">
        <f t="shared" si="5"/>
        <v>4.0053442721951553</v>
      </c>
      <c r="N6">
        <f t="shared" si="6"/>
        <v>1.2485174643844648</v>
      </c>
      <c r="Z6" s="1">
        <v>44905.017361111109</v>
      </c>
      <c r="AA6">
        <v>41.444400000000002</v>
      </c>
      <c r="AB6">
        <v>41.444400000000002</v>
      </c>
      <c r="AC6" s="1">
        <v>44905.017361111109</v>
      </c>
      <c r="AD6">
        <v>2.2915800000000002</v>
      </c>
      <c r="AE6">
        <v>2.2915800000000002</v>
      </c>
      <c r="AI6" t="s">
        <v>35</v>
      </c>
      <c r="AJ6">
        <v>1.992</v>
      </c>
      <c r="AK6">
        <v>33.319400000000002</v>
      </c>
      <c r="AM6">
        <v>1.992</v>
      </c>
      <c r="AN6">
        <v>33.060400000000001</v>
      </c>
    </row>
    <row r="7" spans="2:40" x14ac:dyDescent="0.25">
      <c r="B7">
        <v>0.01</v>
      </c>
      <c r="C7" t="s">
        <v>106</v>
      </c>
      <c r="G7">
        <f t="shared" si="0"/>
        <v>0.62060520985116097</v>
      </c>
      <c r="H7">
        <v>0.5</v>
      </c>
      <c r="I7">
        <f t="shared" si="1"/>
        <v>1</v>
      </c>
      <c r="J7">
        <f t="shared" si="2"/>
        <v>3</v>
      </c>
      <c r="K7">
        <f t="shared" si="3"/>
        <v>0.33333333333333331</v>
      </c>
      <c r="L7">
        <f t="shared" si="4"/>
        <v>5.5485698430962254</v>
      </c>
      <c r="M7">
        <f t="shared" si="5"/>
        <v>5.5485698430962254</v>
      </c>
      <c r="N7">
        <f t="shared" si="6"/>
        <v>1.2412104197023219</v>
      </c>
      <c r="Z7" s="1">
        <v>44905.020833333336</v>
      </c>
      <c r="AA7">
        <v>49.774999999999999</v>
      </c>
      <c r="AB7">
        <v>49.774999999999999</v>
      </c>
      <c r="AC7" s="1">
        <v>44905.020833333336</v>
      </c>
      <c r="AD7">
        <v>2.6722199999999998</v>
      </c>
      <c r="AE7">
        <v>2.6722199999999998</v>
      </c>
      <c r="AI7" t="s">
        <v>40</v>
      </c>
      <c r="AJ7">
        <v>2.3769999999999998</v>
      </c>
      <c r="AK7">
        <v>41.652999999999999</v>
      </c>
      <c r="AM7">
        <v>2.3769999999999998</v>
      </c>
      <c r="AN7">
        <v>41.398200000000003</v>
      </c>
    </row>
    <row r="8" spans="2:40" x14ac:dyDescent="0.25">
      <c r="B8">
        <v>4.0000000000000001E-3</v>
      </c>
      <c r="C8" t="s">
        <v>104</v>
      </c>
      <c r="G8">
        <f t="shared" si="0"/>
        <v>0.73847767197162328</v>
      </c>
      <c r="H8">
        <v>0.6</v>
      </c>
      <c r="I8">
        <f t="shared" si="1"/>
        <v>1.2</v>
      </c>
      <c r="J8">
        <f t="shared" si="2"/>
        <v>3.2</v>
      </c>
      <c r="K8">
        <f t="shared" si="3"/>
        <v>0.37499999999999994</v>
      </c>
      <c r="L8">
        <f t="shared" si="4"/>
        <v>6.0018168540196326</v>
      </c>
      <c r="M8">
        <f t="shared" si="5"/>
        <v>7.2021802248235591</v>
      </c>
      <c r="N8">
        <f t="shared" si="6"/>
        <v>1.2307961199527055</v>
      </c>
      <c r="Z8" s="1">
        <v>44905.024305555555</v>
      </c>
      <c r="AA8">
        <v>58.124499999999998</v>
      </c>
      <c r="AB8">
        <v>58.1325</v>
      </c>
      <c r="AC8" s="1">
        <v>44905.024305555555</v>
      </c>
      <c r="AD8">
        <v>2.97099</v>
      </c>
      <c r="AE8">
        <v>3.0502799999999999</v>
      </c>
      <c r="AI8" t="s">
        <v>45</v>
      </c>
      <c r="AJ8">
        <v>2.7480000000000002</v>
      </c>
      <c r="AK8">
        <v>49.987400000000001</v>
      </c>
      <c r="AM8">
        <v>2.7480000000000002</v>
      </c>
      <c r="AN8">
        <v>49.771999999999998</v>
      </c>
    </row>
    <row r="9" spans="2:40" x14ac:dyDescent="0.25">
      <c r="B9">
        <v>1E-3</v>
      </c>
      <c r="C9" t="s">
        <v>105</v>
      </c>
      <c r="G9">
        <f t="shared" si="0"/>
        <v>0.85314124845144734</v>
      </c>
      <c r="H9">
        <v>0.7</v>
      </c>
      <c r="I9">
        <f t="shared" si="1"/>
        <v>1.4</v>
      </c>
      <c r="J9">
        <f t="shared" si="2"/>
        <v>3.4</v>
      </c>
      <c r="K9">
        <f t="shared" si="3"/>
        <v>0.41176470588235292</v>
      </c>
      <c r="L9">
        <f t="shared" si="4"/>
        <v>6.3879470269740501</v>
      </c>
      <c r="M9">
        <f t="shared" si="5"/>
        <v>8.9431258377636702</v>
      </c>
      <c r="N9">
        <f t="shared" si="6"/>
        <v>1.2187732120734962</v>
      </c>
      <c r="Z9" s="1">
        <v>44905.027777777781</v>
      </c>
      <c r="AA9">
        <v>66.468900000000005</v>
      </c>
      <c r="AB9">
        <v>66.472700000000003</v>
      </c>
      <c r="AC9" s="1">
        <v>44905.027777777781</v>
      </c>
      <c r="AD9">
        <v>3.2489400000000002</v>
      </c>
      <c r="AE9">
        <v>3.42483</v>
      </c>
      <c r="AI9" t="s">
        <v>50</v>
      </c>
      <c r="AJ9">
        <v>3.0369999999999999</v>
      </c>
      <c r="AK9">
        <v>58.322099999999999</v>
      </c>
      <c r="AM9">
        <v>3.0369999999999999</v>
      </c>
      <c r="AN9">
        <v>58.123399999999997</v>
      </c>
    </row>
    <row r="10" spans="2:40" x14ac:dyDescent="0.25">
      <c r="G10">
        <f t="shared" si="0"/>
        <v>0.96476987224184874</v>
      </c>
      <c r="H10">
        <v>0.8</v>
      </c>
      <c r="I10">
        <f t="shared" si="1"/>
        <v>1.6</v>
      </c>
      <c r="J10">
        <f t="shared" si="2"/>
        <v>3.6</v>
      </c>
      <c r="K10">
        <f t="shared" si="3"/>
        <v>0.44444444444444448</v>
      </c>
      <c r="L10">
        <f t="shared" si="4"/>
        <v>6.7216136817716974</v>
      </c>
      <c r="M10">
        <f t="shared" si="5"/>
        <v>10.754581890834716</v>
      </c>
      <c r="N10">
        <f t="shared" si="6"/>
        <v>1.2059623403023108</v>
      </c>
      <c r="Z10" s="1">
        <v>44905.03125</v>
      </c>
      <c r="AA10">
        <v>74.811499999999995</v>
      </c>
      <c r="AB10">
        <v>74.802800000000005</v>
      </c>
      <c r="AC10" s="1">
        <v>44905.03125</v>
      </c>
      <c r="AD10">
        <v>3.5154000000000001</v>
      </c>
      <c r="AE10">
        <v>3.7968999999999999</v>
      </c>
      <c r="AI10" t="s">
        <v>55</v>
      </c>
      <c r="AJ10">
        <v>3.3119999999999998</v>
      </c>
      <c r="AK10">
        <v>66.655900000000003</v>
      </c>
      <c r="AM10">
        <v>3.3119999999999998</v>
      </c>
      <c r="AN10">
        <v>66.465500000000006</v>
      </c>
    </row>
    <row r="11" spans="2:40" x14ac:dyDescent="0.25">
      <c r="G11">
        <f t="shared" si="0"/>
        <v>1.0735538317043649</v>
      </c>
      <c r="H11">
        <v>0.9</v>
      </c>
      <c r="I11">
        <f t="shared" si="1"/>
        <v>1.8</v>
      </c>
      <c r="J11">
        <f t="shared" si="2"/>
        <v>3.8</v>
      </c>
      <c r="K11">
        <f t="shared" si="3"/>
        <v>0.47368421052631582</v>
      </c>
      <c r="L11">
        <f t="shared" si="4"/>
        <v>7.0132798029632362</v>
      </c>
      <c r="M11">
        <f t="shared" si="5"/>
        <v>12.623903645333826</v>
      </c>
      <c r="N11">
        <f t="shared" si="6"/>
        <v>1.1928375907826276</v>
      </c>
      <c r="Z11" s="1">
        <v>44905.034722222219</v>
      </c>
      <c r="AA11">
        <v>83.152799999999999</v>
      </c>
      <c r="AB11">
        <v>83.145600000000002</v>
      </c>
      <c r="AC11" s="1">
        <v>44905.034722222219</v>
      </c>
      <c r="AD11">
        <v>3.7720699999999998</v>
      </c>
      <c r="AE11">
        <v>4.1679899999999996</v>
      </c>
      <c r="AI11" t="s">
        <v>60</v>
      </c>
      <c r="AJ11">
        <v>3.5760000000000001</v>
      </c>
      <c r="AK11">
        <v>74.989599999999996</v>
      </c>
      <c r="AM11">
        <v>3.5760000000000001</v>
      </c>
      <c r="AN11">
        <v>74.806299999999993</v>
      </c>
    </row>
    <row r="12" spans="2:40" x14ac:dyDescent="0.25">
      <c r="G12">
        <f t="shared" si="0"/>
        <v>1.1796817549964049</v>
      </c>
      <c r="H12">
        <v>1</v>
      </c>
      <c r="I12">
        <f t="shared" si="1"/>
        <v>2</v>
      </c>
      <c r="J12">
        <f t="shared" si="2"/>
        <v>4</v>
      </c>
      <c r="K12">
        <f t="shared" si="3"/>
        <v>0.5</v>
      </c>
      <c r="L12">
        <f t="shared" si="4"/>
        <v>7.2706833332307221</v>
      </c>
      <c r="M12">
        <f t="shared" si="5"/>
        <v>14.541366666461444</v>
      </c>
      <c r="N12">
        <f t="shared" si="6"/>
        <v>1.1796817549964049</v>
      </c>
      <c r="Z12" s="1">
        <v>44905.038194444445</v>
      </c>
      <c r="AA12">
        <v>91.493099999999998</v>
      </c>
      <c r="AB12">
        <v>91.463800000000006</v>
      </c>
      <c r="AC12" s="1">
        <v>44905.038194444445</v>
      </c>
      <c r="AD12">
        <v>4.0202600000000004</v>
      </c>
      <c r="AE12">
        <v>4.5367600000000001</v>
      </c>
      <c r="AI12" t="s">
        <v>65</v>
      </c>
      <c r="AJ12">
        <v>3.831</v>
      </c>
      <c r="AK12">
        <v>83.323300000000003</v>
      </c>
      <c r="AM12">
        <v>3.831</v>
      </c>
      <c r="AN12">
        <v>83.146100000000004</v>
      </c>
    </row>
    <row r="13" spans="2:40" x14ac:dyDescent="0.25">
      <c r="G13">
        <f t="shared" si="0"/>
        <v>1.2833327246343484</v>
      </c>
      <c r="H13">
        <v>1.1000000000000001</v>
      </c>
      <c r="I13">
        <f t="shared" si="1"/>
        <v>2.2000000000000002</v>
      </c>
      <c r="J13">
        <f t="shared" si="2"/>
        <v>4.2</v>
      </c>
      <c r="K13">
        <f t="shared" si="3"/>
        <v>0.52380952380952384</v>
      </c>
      <c r="L13">
        <f t="shared" si="4"/>
        <v>7.4997045351410057</v>
      </c>
      <c r="M13">
        <f t="shared" si="5"/>
        <v>16.499349977310214</v>
      </c>
      <c r="N13">
        <f t="shared" si="6"/>
        <v>1.1666661133039531</v>
      </c>
      <c r="Z13" s="1">
        <v>44905.041666666664</v>
      </c>
      <c r="AA13">
        <v>99.852599999999995</v>
      </c>
      <c r="AB13">
        <v>99.883300000000006</v>
      </c>
      <c r="AC13" s="1">
        <v>44905.041666666664</v>
      </c>
      <c r="AD13">
        <v>4.2615600000000002</v>
      </c>
      <c r="AE13">
        <v>4.8499999999999996</v>
      </c>
      <c r="AI13" t="s">
        <v>70</v>
      </c>
      <c r="AJ13">
        <v>4.077</v>
      </c>
      <c r="AK13">
        <v>91.656899999999993</v>
      </c>
      <c r="AM13">
        <v>4.077</v>
      </c>
      <c r="AN13">
        <v>91.485100000000003</v>
      </c>
    </row>
    <row r="14" spans="2:40" x14ac:dyDescent="0.25">
      <c r="G14">
        <f t="shared" si="0"/>
        <v>1.3846731660256411</v>
      </c>
      <c r="H14">
        <v>1.2</v>
      </c>
      <c r="I14">
        <f t="shared" si="1"/>
        <v>2.4</v>
      </c>
      <c r="J14">
        <f t="shared" si="2"/>
        <v>4.4000000000000004</v>
      </c>
      <c r="K14">
        <f t="shared" si="3"/>
        <v>0.54545454545454541</v>
      </c>
      <c r="L14">
        <f t="shared" si="4"/>
        <v>7.7049105961891344</v>
      </c>
      <c r="M14">
        <f t="shared" si="5"/>
        <v>18.491785430853923</v>
      </c>
      <c r="N14">
        <f t="shared" si="6"/>
        <v>1.1538943050213677</v>
      </c>
      <c r="AI14" t="s">
        <v>75</v>
      </c>
      <c r="AJ14">
        <v>4.3159999999999998</v>
      </c>
      <c r="AK14">
        <v>99.988399999999999</v>
      </c>
      <c r="AM14">
        <v>4.3159999999999998</v>
      </c>
      <c r="AN14">
        <v>99.802599999999998</v>
      </c>
    </row>
    <row r="15" spans="2:40" x14ac:dyDescent="0.25">
      <c r="G15">
        <f t="shared" si="0"/>
        <v>1.4838560423269824</v>
      </c>
      <c r="H15">
        <v>1.3</v>
      </c>
      <c r="I15">
        <f t="shared" si="1"/>
        <v>2.6</v>
      </c>
      <c r="J15">
        <f t="shared" si="2"/>
        <v>4.5999999999999996</v>
      </c>
      <c r="K15">
        <f t="shared" si="3"/>
        <v>0.56521739130434789</v>
      </c>
      <c r="L15">
        <f t="shared" si="4"/>
        <v>7.8899134253372516</v>
      </c>
      <c r="M15">
        <f t="shared" si="5"/>
        <v>20.513774905876854</v>
      </c>
      <c r="N15">
        <f t="shared" si="6"/>
        <v>1.1414277248669096</v>
      </c>
    </row>
    <row r="16" spans="2:40" x14ac:dyDescent="0.25">
      <c r="G16">
        <f t="shared" si="0"/>
        <v>1.5810211577001485</v>
      </c>
      <c r="H16">
        <v>1.4</v>
      </c>
      <c r="I16">
        <f t="shared" si="1"/>
        <v>2.8</v>
      </c>
      <c r="J16">
        <f t="shared" si="2"/>
        <v>4.8</v>
      </c>
      <c r="K16">
        <f t="shared" si="3"/>
        <v>0.58333333333333337</v>
      </c>
      <c r="L16">
        <f t="shared" si="4"/>
        <v>8.0576133365647902</v>
      </c>
      <c r="M16">
        <f t="shared" si="5"/>
        <v>22.561317342381411</v>
      </c>
      <c r="N16">
        <f t="shared" si="6"/>
        <v>1.1293008269286775</v>
      </c>
    </row>
    <row r="17" spans="7:27" x14ac:dyDescent="0.25">
      <c r="G17">
        <f t="shared" si="0"/>
        <v>1.6762959674693692</v>
      </c>
      <c r="H17">
        <v>1.5</v>
      </c>
      <c r="I17">
        <f t="shared" si="1"/>
        <v>3</v>
      </c>
      <c r="J17">
        <f t="shared" si="2"/>
        <v>5</v>
      </c>
      <c r="K17">
        <f t="shared" si="3"/>
        <v>0.6</v>
      </c>
      <c r="L17">
        <f t="shared" si="4"/>
        <v>8.210369965385901</v>
      </c>
      <c r="M17">
        <f t="shared" si="5"/>
        <v>24.631109896157703</v>
      </c>
      <c r="N17">
        <f t="shared" si="6"/>
        <v>1.1175306449795794</v>
      </c>
    </row>
    <row r="18" spans="7:27" x14ac:dyDescent="0.25">
      <c r="G18">
        <f t="shared" si="0"/>
        <v>1.7697965879167925</v>
      </c>
      <c r="H18">
        <v>1.6</v>
      </c>
      <c r="I18">
        <f t="shared" si="1"/>
        <v>3.2</v>
      </c>
      <c r="J18">
        <f t="shared" si="2"/>
        <v>5.2</v>
      </c>
      <c r="K18">
        <f t="shared" si="3"/>
        <v>0.61538461538461542</v>
      </c>
      <c r="L18">
        <f t="shared" si="4"/>
        <v>8.3501251258365805</v>
      </c>
      <c r="M18">
        <f t="shared" si="5"/>
        <v>26.720400402677058</v>
      </c>
      <c r="N18">
        <f t="shared" si="6"/>
        <v>1.1061228674479953</v>
      </c>
    </row>
    <row r="19" spans="7:27" x14ac:dyDescent="0.25">
      <c r="G19">
        <f t="shared" si="0"/>
        <v>1.8616288488774553</v>
      </c>
      <c r="H19">
        <v>1.7</v>
      </c>
      <c r="I19">
        <f t="shared" si="1"/>
        <v>3.4</v>
      </c>
      <c r="J19">
        <f t="shared" si="2"/>
        <v>5.4</v>
      </c>
      <c r="K19">
        <f t="shared" si="3"/>
        <v>0.62962962962962954</v>
      </c>
      <c r="L19">
        <f t="shared" si="4"/>
        <v>8.4784929832355669</v>
      </c>
      <c r="M19">
        <f t="shared" si="5"/>
        <v>28.826876143000927</v>
      </c>
      <c r="N19">
        <f t="shared" si="6"/>
        <v>1.0950757934573268</v>
      </c>
    </row>
    <row r="20" spans="7:27" x14ac:dyDescent="0.25">
      <c r="G20">
        <f t="shared" si="0"/>
        <v>1.9518893111043492</v>
      </c>
      <c r="H20">
        <v>1.8</v>
      </c>
      <c r="I20">
        <f t="shared" si="1"/>
        <v>3.6</v>
      </c>
      <c r="J20">
        <f t="shared" si="2"/>
        <v>5.6</v>
      </c>
      <c r="K20">
        <f t="shared" si="3"/>
        <v>0.6428571428571429</v>
      </c>
      <c r="L20">
        <f t="shared" si="4"/>
        <v>8.596827440083505</v>
      </c>
      <c r="M20">
        <f t="shared" si="5"/>
        <v>30.948578784300619</v>
      </c>
      <c r="N20">
        <f t="shared" si="6"/>
        <v>1.0843829506135272</v>
      </c>
    </row>
    <row r="21" spans="7:27" x14ac:dyDescent="0.25">
      <c r="G21">
        <f t="shared" si="0"/>
        <v>2.0406662122369279</v>
      </c>
      <c r="H21">
        <v>1.9</v>
      </c>
      <c r="I21">
        <f t="shared" si="1"/>
        <v>3.8</v>
      </c>
      <c r="J21">
        <f t="shared" si="2"/>
        <v>5.8</v>
      </c>
      <c r="K21">
        <f t="shared" si="3"/>
        <v>0.65517241379310343</v>
      </c>
      <c r="L21">
        <f t="shared" si="4"/>
        <v>8.7062732919408656</v>
      </c>
      <c r="M21">
        <f t="shared" si="5"/>
        <v>33.08383850937529</v>
      </c>
      <c r="N21">
        <f t="shared" si="6"/>
        <v>1.0740348485457516</v>
      </c>
    </row>
    <row r="22" spans="7:27" x14ac:dyDescent="0.25">
      <c r="G22">
        <f t="shared" si="0"/>
        <v>2.1280403274887054</v>
      </c>
      <c r="H22">
        <v>2</v>
      </c>
      <c r="I22">
        <f t="shared" si="1"/>
        <v>4</v>
      </c>
      <c r="J22">
        <f t="shared" si="2"/>
        <v>6</v>
      </c>
      <c r="K22">
        <f t="shared" si="3"/>
        <v>0.66666666666666663</v>
      </c>
      <c r="L22">
        <f t="shared" si="4"/>
        <v>8.8078056058499783</v>
      </c>
      <c r="M22">
        <f t="shared" si="5"/>
        <v>35.231222423399913</v>
      </c>
      <c r="N22">
        <f t="shared" si="6"/>
        <v>1.0640201637443527</v>
      </c>
    </row>
    <row r="23" spans="7:27" x14ac:dyDescent="0.25">
      <c r="G23">
        <f t="shared" si="0"/>
        <v>2.2140857428719176</v>
      </c>
      <c r="H23">
        <v>2.1</v>
      </c>
      <c r="I23">
        <f t="shared" ref="I23:I46" si="7">H23*$C$2</f>
        <v>4.2</v>
      </c>
      <c r="J23">
        <f t="shared" ref="J23:J46" si="8">H23*2+$C$2</f>
        <v>6.2</v>
      </c>
      <c r="K23">
        <f t="shared" ref="K23:K46" si="9">I23/J23</f>
        <v>0.67741935483870974</v>
      </c>
      <c r="L23">
        <f t="shared" ref="L23:L46" si="10">1.49/$C$3*K23^(2/3)*$C$4^0.5</f>
        <v>8.9022604107531986</v>
      </c>
      <c r="M23">
        <f t="shared" ref="M23:M46" si="11">L23*I23</f>
        <v>37.389493725163433</v>
      </c>
      <c r="N23">
        <f t="shared" ref="N23:N46" si="12">G23/H23</f>
        <v>1.0543265442247227</v>
      </c>
    </row>
    <row r="24" spans="7:27" x14ac:dyDescent="0.25">
      <c r="G24">
        <f t="shared" si="0"/>
        <v>2.2988705446942279</v>
      </c>
      <c r="H24">
        <v>2.2000000000000002</v>
      </c>
      <c r="I24">
        <f t="shared" si="7"/>
        <v>4.4000000000000004</v>
      </c>
      <c r="J24">
        <f t="shared" si="8"/>
        <v>6.4</v>
      </c>
      <c r="K24">
        <f t="shared" si="9"/>
        <v>0.6875</v>
      </c>
      <c r="L24">
        <f t="shared" si="10"/>
        <v>8.9903588845825197</v>
      </c>
      <c r="M24">
        <f t="shared" si="11"/>
        <v>39.557579092163088</v>
      </c>
      <c r="N24">
        <f t="shared" si="12"/>
        <v>1.0449411566791944</v>
      </c>
    </row>
    <row r="25" spans="7:27" x14ac:dyDescent="0.25">
      <c r="G25">
        <f t="shared" si="0"/>
        <v>2.3824574318040153</v>
      </c>
      <c r="H25">
        <v>2.2999999999999998</v>
      </c>
      <c r="I25">
        <f t="shared" si="7"/>
        <v>4.5999999999999996</v>
      </c>
      <c r="J25">
        <f t="shared" si="8"/>
        <v>6.6</v>
      </c>
      <c r="K25">
        <f t="shared" si="9"/>
        <v>0.69696969696969691</v>
      </c>
      <c r="L25">
        <f t="shared" si="10"/>
        <v>9.0727266091282157</v>
      </c>
      <c r="M25">
        <f t="shared" si="11"/>
        <v>41.734542401989792</v>
      </c>
      <c r="N25">
        <f t="shared" si="12"/>
        <v>1.0358510573060937</v>
      </c>
    </row>
    <row r="26" spans="7:27" x14ac:dyDescent="0.25">
      <c r="G26">
        <f t="shared" si="0"/>
        <v>2.4649042580707889</v>
      </c>
      <c r="H26">
        <v>2.4</v>
      </c>
      <c r="I26">
        <f t="shared" si="7"/>
        <v>4.8</v>
      </c>
      <c r="J26">
        <f t="shared" si="8"/>
        <v>6.8</v>
      </c>
      <c r="K26">
        <f t="shared" si="9"/>
        <v>0.70588235294117652</v>
      </c>
      <c r="L26">
        <f t="shared" si="10"/>
        <v>9.1499090397120479</v>
      </c>
      <c r="M26">
        <f t="shared" si="11"/>
        <v>43.919563390617832</v>
      </c>
      <c r="N26">
        <f t="shared" si="12"/>
        <v>1.0270434408628288</v>
      </c>
    </row>
    <row r="27" spans="7:27" x14ac:dyDescent="0.25">
      <c r="G27">
        <f t="shared" si="0"/>
        <v>2.546264512673206</v>
      </c>
      <c r="H27">
        <v>2.5</v>
      </c>
      <c r="I27">
        <f t="shared" si="7"/>
        <v>5</v>
      </c>
      <c r="J27">
        <f t="shared" si="8"/>
        <v>7</v>
      </c>
      <c r="K27">
        <f t="shared" si="9"/>
        <v>0.7142857142857143</v>
      </c>
      <c r="L27">
        <f t="shared" si="10"/>
        <v>9.2223840385411275</v>
      </c>
      <c r="M27">
        <f t="shared" si="11"/>
        <v>46.111920192705639</v>
      </c>
      <c r="N27">
        <f t="shared" si="12"/>
        <v>1.0185058050692823</v>
      </c>
    </row>
    <row r="28" spans="7:27" x14ac:dyDescent="0.25">
      <c r="G28">
        <f t="shared" si="0"/>
        <v>2.6265877453826629</v>
      </c>
      <c r="H28">
        <v>2.6</v>
      </c>
      <c r="I28">
        <f t="shared" si="7"/>
        <v>5.2</v>
      </c>
      <c r="J28">
        <f t="shared" si="8"/>
        <v>7.2</v>
      </c>
      <c r="K28">
        <f t="shared" si="9"/>
        <v>0.72222222222222221</v>
      </c>
      <c r="L28">
        <f t="shared" si="10"/>
        <v>9.2905721077646692</v>
      </c>
      <c r="M28">
        <f t="shared" si="11"/>
        <v>48.310974960376285</v>
      </c>
      <c r="N28">
        <f t="shared" si="12"/>
        <v>1.0102260559164087</v>
      </c>
      <c r="O28" s="1"/>
      <c r="AA28" s="1"/>
    </row>
    <row r="29" spans="7:27" x14ac:dyDescent="0.25">
      <c r="G29">
        <f t="shared" si="0"/>
        <v>2.7059199434298549</v>
      </c>
      <c r="H29">
        <v>2.7</v>
      </c>
      <c r="I29">
        <f t="shared" si="7"/>
        <v>5.4</v>
      </c>
      <c r="J29">
        <f t="shared" si="8"/>
        <v>7.4</v>
      </c>
      <c r="K29">
        <f t="shared" si="9"/>
        <v>0.72972972972972971</v>
      </c>
      <c r="L29">
        <f t="shared" si="10"/>
        <v>9.3548448041676799</v>
      </c>
      <c r="M29">
        <f t="shared" si="11"/>
        <v>50.516161942505477</v>
      </c>
      <c r="N29">
        <f t="shared" si="12"/>
        <v>1.002192571640687</v>
      </c>
      <c r="O29" s="1"/>
      <c r="AA29" s="1"/>
    </row>
    <row r="30" spans="7:27" x14ac:dyDescent="0.25">
      <c r="G30">
        <f t="shared" si="0"/>
        <v>2.7843038658658021</v>
      </c>
      <c r="H30">
        <v>2.8</v>
      </c>
      <c r="I30">
        <f t="shared" si="7"/>
        <v>5.6</v>
      </c>
      <c r="J30">
        <f t="shared" si="8"/>
        <v>7.6</v>
      </c>
      <c r="K30">
        <f t="shared" si="9"/>
        <v>0.73684210526315785</v>
      </c>
      <c r="L30">
        <f t="shared" si="10"/>
        <v>9.4155317044654705</v>
      </c>
      <c r="M30">
        <f t="shared" si="11"/>
        <v>52.726977545006633</v>
      </c>
      <c r="N30">
        <f t="shared" si="12"/>
        <v>0.9943942378092151</v>
      </c>
      <c r="O30" s="1"/>
      <c r="AA30" s="1"/>
    </row>
    <row r="31" spans="7:27" x14ac:dyDescent="0.25">
      <c r="G31">
        <f t="shared" si="0"/>
        <v>2.8617793406535061</v>
      </c>
      <c r="H31">
        <v>2.9</v>
      </c>
      <c r="I31">
        <f t="shared" si="7"/>
        <v>5.8</v>
      </c>
      <c r="J31">
        <f t="shared" si="8"/>
        <v>7.8</v>
      </c>
      <c r="K31">
        <f t="shared" si="9"/>
        <v>0.74358974358974361</v>
      </c>
      <c r="L31">
        <f t="shared" si="10"/>
        <v>9.4729262063712127</v>
      </c>
      <c r="M31">
        <f t="shared" si="11"/>
        <v>54.942971996953034</v>
      </c>
      <c r="N31">
        <f t="shared" si="12"/>
        <v>0.98682046229431253</v>
      </c>
      <c r="O31" s="1"/>
      <c r="AA31" s="1"/>
    </row>
    <row r="32" spans="7:27" x14ac:dyDescent="0.25">
      <c r="G32">
        <f t="shared" si="0"/>
        <v>2.9383835290901792</v>
      </c>
      <c r="H32">
        <v>3</v>
      </c>
      <c r="I32">
        <f t="shared" si="7"/>
        <v>6</v>
      </c>
      <c r="J32">
        <f t="shared" si="8"/>
        <v>8</v>
      </c>
      <c r="K32">
        <f t="shared" si="9"/>
        <v>0.75</v>
      </c>
      <c r="L32">
        <f t="shared" si="10"/>
        <v>9.5272903877912345</v>
      </c>
      <c r="M32">
        <f t="shared" si="11"/>
        <v>57.163742326747411</v>
      </c>
      <c r="N32">
        <f t="shared" si="12"/>
        <v>0.97946117636339303</v>
      </c>
      <c r="O32" s="1"/>
      <c r="AA32" s="1"/>
    </row>
    <row r="33" spans="7:27" x14ac:dyDescent="0.25">
      <c r="G33">
        <f t="shared" si="0"/>
        <v>3.0141511615804659</v>
      </c>
      <c r="H33">
        <v>3.1</v>
      </c>
      <c r="I33">
        <f t="shared" si="7"/>
        <v>6.2</v>
      </c>
      <c r="J33">
        <f t="shared" si="8"/>
        <v>8.1999999999999993</v>
      </c>
      <c r="K33">
        <f t="shared" si="9"/>
        <v>0.75609756097560987</v>
      </c>
      <c r="L33">
        <f t="shared" si="10"/>
        <v>9.5788590989422779</v>
      </c>
      <c r="M33">
        <f t="shared" si="11"/>
        <v>59.388926413442128</v>
      </c>
      <c r="N33">
        <f t="shared" si="12"/>
        <v>0.97230682631627929</v>
      </c>
      <c r="O33" s="1"/>
      <c r="AA33" s="1"/>
    </row>
    <row r="34" spans="7:27" x14ac:dyDescent="0.25">
      <c r="G34">
        <f t="shared" si="0"/>
        <v>3.0891147482638415</v>
      </c>
      <c r="H34">
        <v>3.2</v>
      </c>
      <c r="I34">
        <f t="shared" si="7"/>
        <v>6.4</v>
      </c>
      <c r="J34">
        <f t="shared" si="8"/>
        <v>8.4</v>
      </c>
      <c r="K34">
        <f t="shared" si="9"/>
        <v>0.76190476190476186</v>
      </c>
      <c r="L34">
        <f t="shared" si="10"/>
        <v>9.6278434258445014</v>
      </c>
      <c r="M34">
        <f t="shared" si="11"/>
        <v>61.618197925404814</v>
      </c>
      <c r="N34">
        <f t="shared" si="12"/>
        <v>0.9653483588324504</v>
      </c>
      <c r="O34" s="1"/>
      <c r="AA34" s="1"/>
    </row>
    <row r="35" spans="7:27" x14ac:dyDescent="0.25">
      <c r="G35">
        <f t="shared" si="0"/>
        <v>3.163304767543774</v>
      </c>
      <c r="H35">
        <v>3.3</v>
      </c>
      <c r="I35">
        <f t="shared" si="7"/>
        <v>6.6</v>
      </c>
      <c r="J35">
        <f t="shared" si="8"/>
        <v>8.6</v>
      </c>
      <c r="K35">
        <f t="shared" si="9"/>
        <v>0.76744186046511631</v>
      </c>
      <c r="L35">
        <f t="shared" si="10"/>
        <v>9.6744336356392946</v>
      </c>
      <c r="M35">
        <f t="shared" si="11"/>
        <v>63.851261995219339</v>
      </c>
      <c r="N35">
        <f t="shared" si="12"/>
        <v>0.95857720228599219</v>
      </c>
      <c r="O35" s="1"/>
      <c r="AA35" s="1"/>
    </row>
    <row r="36" spans="7:27" x14ac:dyDescent="0.25">
      <c r="G36">
        <f t="shared" si="0"/>
        <v>3.2367498351682005</v>
      </c>
      <c r="H36">
        <v>3.4</v>
      </c>
      <c r="I36">
        <f t="shared" si="7"/>
        <v>6.8</v>
      </c>
      <c r="J36">
        <f t="shared" si="8"/>
        <v>8.8000000000000007</v>
      </c>
      <c r="K36">
        <f t="shared" si="9"/>
        <v>0.7727272727272726</v>
      </c>
      <c r="L36">
        <f t="shared" si="10"/>
        <v>9.7188016924275473</v>
      </c>
      <c r="M36">
        <f t="shared" si="11"/>
        <v>66.087851508507313</v>
      </c>
      <c r="N36">
        <f t="shared" si="12"/>
        <v>0.95198524563770603</v>
      </c>
      <c r="O36" s="1"/>
      <c r="AA36" s="1"/>
    </row>
    <row r="37" spans="7:27" x14ac:dyDescent="0.25">
      <c r="G37">
        <f t="shared" si="0"/>
        <v>3.3094768561651144</v>
      </c>
      <c r="H37">
        <v>3.5</v>
      </c>
      <c r="I37">
        <f t="shared" si="7"/>
        <v>7</v>
      </c>
      <c r="J37">
        <f t="shared" si="8"/>
        <v>9</v>
      </c>
      <c r="K37">
        <f t="shared" si="9"/>
        <v>0.77777777777777779</v>
      </c>
      <c r="L37">
        <f t="shared" si="10"/>
        <v>9.7611034153005125</v>
      </c>
      <c r="M37">
        <f t="shared" si="11"/>
        <v>68.327723907103589</v>
      </c>
      <c r="N37">
        <f t="shared" si="12"/>
        <v>0.94556481604717557</v>
      </c>
      <c r="O37" s="1"/>
      <c r="AA37" s="1"/>
    </row>
    <row r="38" spans="7:27" x14ac:dyDescent="0.25">
      <c r="G38">
        <f t="shared" si="0"/>
        <v>3.3815111616376075</v>
      </c>
      <c r="H38">
        <v>3.6</v>
      </c>
      <c r="I38">
        <f t="shared" si="7"/>
        <v>7.2</v>
      </c>
      <c r="J38">
        <f t="shared" si="8"/>
        <v>9.1999999999999993</v>
      </c>
      <c r="K38">
        <f t="shared" si="9"/>
        <v>0.78260869565217395</v>
      </c>
      <c r="L38">
        <f t="shared" si="10"/>
        <v>9.8014803368197558</v>
      </c>
      <c r="M38">
        <f t="shared" si="11"/>
        <v>70.570658425102238</v>
      </c>
      <c r="N38">
        <f t="shared" si="12"/>
        <v>0.93930865601044644</v>
      </c>
      <c r="O38" s="1"/>
      <c r="AA38" s="1"/>
    </row>
    <row r="39" spans="7:27" x14ac:dyDescent="0.25">
      <c r="G39">
        <f t="shared" si="0"/>
        <v>3.4528766321639299</v>
      </c>
      <c r="H39">
        <v>3.7</v>
      </c>
      <c r="I39">
        <f t="shared" si="7"/>
        <v>7.4</v>
      </c>
      <c r="J39">
        <f t="shared" si="8"/>
        <v>9.4</v>
      </c>
      <c r="K39">
        <f t="shared" si="9"/>
        <v>0.78723404255319152</v>
      </c>
      <c r="L39">
        <f t="shared" si="10"/>
        <v>9.8400613095610066</v>
      </c>
      <c r="M39">
        <f t="shared" si="11"/>
        <v>72.816453690751459</v>
      </c>
      <c r="N39">
        <f t="shared" si="12"/>
        <v>0.93320990058484588</v>
      </c>
      <c r="O39" s="1"/>
      <c r="AA39" s="1"/>
    </row>
    <row r="40" spans="7:27" x14ac:dyDescent="0.25">
      <c r="G40">
        <f t="shared" si="0"/>
        <v>3.5235958093246831</v>
      </c>
      <c r="H40">
        <v>3.8</v>
      </c>
      <c r="I40">
        <f t="shared" si="7"/>
        <v>7.6</v>
      </c>
      <c r="J40">
        <f t="shared" si="8"/>
        <v>9.6</v>
      </c>
      <c r="K40">
        <f t="shared" si="9"/>
        <v>0.79166666666666663</v>
      </c>
      <c r="L40">
        <f t="shared" si="10"/>
        <v>9.8769638998425808</v>
      </c>
      <c r="M40">
        <f t="shared" si="11"/>
        <v>75.064925638803615</v>
      </c>
      <c r="N40">
        <f t="shared" si="12"/>
        <v>0.9272620550854429</v>
      </c>
    </row>
    <row r="41" spans="7:27" x14ac:dyDescent="0.25">
      <c r="G41">
        <f t="shared" si="0"/>
        <v>3.5936899966863471</v>
      </c>
      <c r="H41">
        <v>3.9</v>
      </c>
      <c r="I41">
        <f t="shared" si="7"/>
        <v>7.8</v>
      </c>
      <c r="J41">
        <f t="shared" si="8"/>
        <v>9.8000000000000007</v>
      </c>
      <c r="K41">
        <f t="shared" si="9"/>
        <v>0.79591836734693866</v>
      </c>
      <c r="L41">
        <f t="shared" si="10"/>
        <v>9.9122956009398884</v>
      </c>
      <c r="M41">
        <f t="shared" si="11"/>
        <v>77.315905687331124</v>
      </c>
      <c r="N41">
        <f t="shared" si="12"/>
        <v>0.92145897350931982</v>
      </c>
    </row>
    <row r="42" spans="7:27" x14ac:dyDescent="0.25">
      <c r="G42">
        <f t="shared" si="0"/>
        <v>3.6631793514037412</v>
      </c>
      <c r="H42">
        <v>4</v>
      </c>
      <c r="I42">
        <f t="shared" si="7"/>
        <v>8</v>
      </c>
      <c r="J42">
        <f t="shared" si="8"/>
        <v>10</v>
      </c>
      <c r="K42">
        <f t="shared" si="9"/>
        <v>0.8</v>
      </c>
      <c r="L42">
        <f t="shared" si="10"/>
        <v>9.9461548925821504</v>
      </c>
      <c r="M42">
        <f t="shared" si="11"/>
        <v>79.569239140657203</v>
      </c>
      <c r="N42">
        <f t="shared" si="12"/>
        <v>0.91579483785093529</v>
      </c>
    </row>
    <row r="43" spans="7:27" x14ac:dyDescent="0.25">
      <c r="G43">
        <f t="shared" si="0"/>
        <v>3.7320829674600113</v>
      </c>
      <c r="H43">
        <v>4.0999999999999996</v>
      </c>
      <c r="I43">
        <f t="shared" si="7"/>
        <v>8.1999999999999993</v>
      </c>
      <c r="J43">
        <f t="shared" si="8"/>
        <v>10.199999999999999</v>
      </c>
      <c r="K43">
        <f t="shared" si="9"/>
        <v>0.80392156862745101</v>
      </c>
      <c r="L43">
        <f t="shared" si="10"/>
        <v>9.9786321690598125</v>
      </c>
      <c r="M43">
        <f t="shared" si="11"/>
        <v>81.824783786290453</v>
      </c>
      <c r="N43">
        <f t="shared" si="12"/>
        <v>0.91026413840488085</v>
      </c>
      <c r="O43" s="1"/>
      <c r="AA43" s="1"/>
    </row>
    <row r="44" spans="7:27" x14ac:dyDescent="0.25">
      <c r="G44">
        <f t="shared" si="0"/>
        <v>3.8004189514381719</v>
      </c>
      <c r="H44">
        <v>4.2</v>
      </c>
      <c r="I44">
        <f t="shared" si="7"/>
        <v>8.4</v>
      </c>
      <c r="J44">
        <f t="shared" si="8"/>
        <v>10.4</v>
      </c>
      <c r="K44">
        <f t="shared" si="9"/>
        <v>0.80769230769230771</v>
      </c>
      <c r="L44">
        <f t="shared" si="10"/>
        <v>10.009810554627295</v>
      </c>
      <c r="M44">
        <f t="shared" si="11"/>
        <v>84.082408658869284</v>
      </c>
      <c r="N44">
        <f t="shared" si="12"/>
        <v>0.90486165510432659</v>
      </c>
      <c r="O44" s="1"/>
      <c r="AA44" s="1"/>
    </row>
    <row r="45" spans="7:27" x14ac:dyDescent="0.25">
      <c r="G45">
        <f t="shared" si="0"/>
        <v>3.8682044916102516</v>
      </c>
      <c r="H45">
        <v>4.3</v>
      </c>
      <c r="I45">
        <f t="shared" si="7"/>
        <v>8.6</v>
      </c>
      <c r="J45">
        <f t="shared" si="8"/>
        <v>10.6</v>
      </c>
      <c r="K45">
        <f t="shared" si="9"/>
        <v>0.81132075471698117</v>
      </c>
      <c r="L45">
        <f t="shared" si="10"/>
        <v>10.039766621899711</v>
      </c>
      <c r="M45">
        <f t="shared" si="11"/>
        <v>86.341992948337506</v>
      </c>
      <c r="N45">
        <f t="shared" si="12"/>
        <v>0.89958243990936082</v>
      </c>
      <c r="O45" s="1"/>
      <c r="AA45" s="1"/>
    </row>
    <row r="46" spans="7:27" x14ac:dyDescent="0.25">
      <c r="G46">
        <f t="shared" si="0"/>
        <v>3.9354559210365103</v>
      </c>
      <c r="H46">
        <v>4.4000000000000004</v>
      </c>
      <c r="I46">
        <f t="shared" si="7"/>
        <v>8.8000000000000007</v>
      </c>
      <c r="J46">
        <f t="shared" si="8"/>
        <v>10.8</v>
      </c>
      <c r="K46">
        <f t="shared" si="9"/>
        <v>0.81481481481481488</v>
      </c>
      <c r="L46">
        <f t="shared" si="10"/>
        <v>10.068571026484365</v>
      </c>
      <c r="M46">
        <f t="shared" si="11"/>
        <v>88.603425033062422</v>
      </c>
      <c r="N46">
        <f t="shared" si="12"/>
        <v>0.8944218002355705</v>
      </c>
      <c r="O46" s="1"/>
      <c r="AA46" s="1"/>
    </row>
    <row r="47" spans="7:27" x14ac:dyDescent="0.25">
      <c r="O47" s="1"/>
      <c r="AA47" s="1"/>
    </row>
    <row r="48" spans="7:27" x14ac:dyDescent="0.25">
      <c r="O48" s="1"/>
      <c r="AA48" s="1"/>
    </row>
    <row r="49" spans="15:27" x14ac:dyDescent="0.25">
      <c r="O49" s="1"/>
      <c r="AA49" s="1"/>
    </row>
    <row r="50" spans="15:27" x14ac:dyDescent="0.25">
      <c r="O50" s="1"/>
      <c r="AA50" s="1"/>
    </row>
    <row r="51" spans="15:27" x14ac:dyDescent="0.25">
      <c r="O51" s="1"/>
      <c r="AA51" s="1"/>
    </row>
    <row r="52" spans="15:27" x14ac:dyDescent="0.25">
      <c r="O52" s="1"/>
      <c r="AA52" s="1"/>
    </row>
    <row r="53" spans="15:27" x14ac:dyDescent="0.25">
      <c r="O53" s="1"/>
      <c r="AA53" s="1"/>
    </row>
    <row r="54" spans="15:27" x14ac:dyDescent="0.25">
      <c r="O54" s="1"/>
      <c r="AA54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F7A6-BD96-4EB4-829D-8C2E7EDF49EA}">
  <dimension ref="B1:AK54"/>
  <sheetViews>
    <sheetView topLeftCell="F1" workbookViewId="0">
      <selection activeCell="Y30" sqref="Y30"/>
    </sheetView>
  </sheetViews>
  <sheetFormatPr defaultRowHeight="15" x14ac:dyDescent="0.25"/>
  <sheetData>
    <row r="1" spans="2:37" x14ac:dyDescent="0.25">
      <c r="G1" t="s">
        <v>87</v>
      </c>
      <c r="H1" t="s">
        <v>88</v>
      </c>
      <c r="I1" t="s">
        <v>83</v>
      </c>
      <c r="J1" t="s">
        <v>84</v>
      </c>
      <c r="K1" t="s">
        <v>85</v>
      </c>
      <c r="L1" t="s">
        <v>86</v>
      </c>
      <c r="M1" t="s">
        <v>82</v>
      </c>
      <c r="N1" t="s">
        <v>107</v>
      </c>
      <c r="Y1" t="s">
        <v>113</v>
      </c>
      <c r="Z1" t="s">
        <v>110</v>
      </c>
      <c r="AA1" t="s">
        <v>117</v>
      </c>
      <c r="AB1" t="s">
        <v>118</v>
      </c>
      <c r="AD1" t="s">
        <v>120</v>
      </c>
      <c r="AE1" t="s">
        <v>119</v>
      </c>
      <c r="AI1" t="s">
        <v>114</v>
      </c>
      <c r="AJ1" t="s">
        <v>121</v>
      </c>
      <c r="AK1" t="s">
        <v>122</v>
      </c>
    </row>
    <row r="2" spans="2:37" x14ac:dyDescent="0.25">
      <c r="B2" t="s">
        <v>79</v>
      </c>
      <c r="C2">
        <v>2</v>
      </c>
      <c r="D2" t="s">
        <v>78</v>
      </c>
      <c r="G2">
        <f>(M2^2/$C$2^2/32.2)^(1/3)</f>
        <v>0</v>
      </c>
      <c r="H2">
        <v>0</v>
      </c>
      <c r="I2">
        <f>H2*$C$2</f>
        <v>0</v>
      </c>
      <c r="J2">
        <f>H2*2+$C$2</f>
        <v>2</v>
      </c>
      <c r="K2">
        <f>I2/J2</f>
        <v>0</v>
      </c>
      <c r="L2">
        <f>1.49/$C$3*K2^(2/3)*$C$4^0.5</f>
        <v>0</v>
      </c>
      <c r="M2">
        <f>L2*I2</f>
        <v>0</v>
      </c>
      <c r="N2" t="e">
        <f>G2/H2</f>
        <v>#DIV/0!</v>
      </c>
      <c r="Z2" s="1">
        <v>44905.003472222219</v>
      </c>
      <c r="AA2">
        <v>7.9043000000000001</v>
      </c>
      <c r="AB2">
        <v>7.9043000000000001</v>
      </c>
      <c r="AC2" s="1">
        <v>44905.003472222219</v>
      </c>
      <c r="AD2">
        <v>0.79539000000000004</v>
      </c>
      <c r="AE2">
        <v>1.2456499999999999</v>
      </c>
      <c r="AI2" t="s">
        <v>15</v>
      </c>
      <c r="AJ2">
        <v>0.25</v>
      </c>
      <c r="AK2">
        <v>0</v>
      </c>
    </row>
    <row r="3" spans="2:37" x14ac:dyDescent="0.25">
      <c r="B3" t="s">
        <v>80</v>
      </c>
      <c r="C3">
        <v>0.01</v>
      </c>
      <c r="G3">
        <f t="shared" ref="G3:G46" si="0">(M3^2/$C$2^2/32.2)^(1/3)</f>
        <v>0.13625335933826216</v>
      </c>
      <c r="H3">
        <v>0.2</v>
      </c>
      <c r="I3">
        <f t="shared" ref="I3:I46" si="1">H3*$C$2</f>
        <v>0.4</v>
      </c>
      <c r="J3">
        <f t="shared" ref="J3:J46" si="2">H3*2+$C$2</f>
        <v>2.4</v>
      </c>
      <c r="K3">
        <f t="shared" ref="K3:K46" si="3">I3/J3</f>
        <v>0.16666666666666669</v>
      </c>
      <c r="L3">
        <f t="shared" ref="L3:L46" si="4">1.49/$C$3*K3^(2/3)*$C$4^0.5</f>
        <v>1.4269828977086743</v>
      </c>
      <c r="M3">
        <f t="shared" ref="M3:M46" si="5">L3*I3</f>
        <v>0.57079315908346973</v>
      </c>
      <c r="N3">
        <f t="shared" ref="N3:N46" si="6">G3/H3</f>
        <v>0.68126679669131074</v>
      </c>
      <c r="Z3" s="1">
        <v>44905.006944444445</v>
      </c>
      <c r="AA3">
        <v>16.203199999999999</v>
      </c>
      <c r="AB3">
        <v>16.203199999999999</v>
      </c>
      <c r="AC3" s="1">
        <v>44905.006944444445</v>
      </c>
      <c r="AD3">
        <v>1.2754300000000001</v>
      </c>
      <c r="AE3">
        <v>2.2107800000000002</v>
      </c>
      <c r="AI3" t="s">
        <v>20</v>
      </c>
      <c r="AJ3">
        <v>0.65700000000000003</v>
      </c>
      <c r="AK3">
        <v>8.0706000000000007</v>
      </c>
    </row>
    <row r="4" spans="2:37" x14ac:dyDescent="0.25">
      <c r="B4" t="s">
        <v>81</v>
      </c>
      <c r="C4">
        <v>1E-3</v>
      </c>
      <c r="G4">
        <f t="shared" si="0"/>
        <v>0.27483425575812603</v>
      </c>
      <c r="H4">
        <v>0.4</v>
      </c>
      <c r="I4">
        <f t="shared" si="1"/>
        <v>0.8</v>
      </c>
      <c r="J4">
        <f t="shared" si="2"/>
        <v>2.8</v>
      </c>
      <c r="K4">
        <f t="shared" si="3"/>
        <v>0.28571428571428575</v>
      </c>
      <c r="L4">
        <f t="shared" si="4"/>
        <v>2.0439686898036218</v>
      </c>
      <c r="M4">
        <f t="shared" si="5"/>
        <v>1.6351749518428975</v>
      </c>
      <c r="N4">
        <f t="shared" si="6"/>
        <v>0.68708563939531508</v>
      </c>
      <c r="Z4" s="1">
        <v>44905.010416666664</v>
      </c>
      <c r="AA4">
        <v>24.5687</v>
      </c>
      <c r="AB4">
        <v>24.5687</v>
      </c>
      <c r="AC4" s="1">
        <v>44905.010416666664</v>
      </c>
      <c r="AD4">
        <v>1.6802299999999999</v>
      </c>
      <c r="AE4">
        <v>3.1425000000000001</v>
      </c>
      <c r="AI4" t="s">
        <v>25</v>
      </c>
      <c r="AJ4">
        <v>1.0069999999999999</v>
      </c>
      <c r="AK4">
        <v>16.432099999999998</v>
      </c>
    </row>
    <row r="5" spans="2:37" x14ac:dyDescent="0.25">
      <c r="G5">
        <f t="shared" si="0"/>
        <v>0.40639992463056174</v>
      </c>
      <c r="H5">
        <v>0.6</v>
      </c>
      <c r="I5">
        <f t="shared" si="1"/>
        <v>1.2</v>
      </c>
      <c r="J5">
        <f t="shared" si="2"/>
        <v>3.2</v>
      </c>
      <c r="K5">
        <f t="shared" si="3"/>
        <v>0.37499999999999994</v>
      </c>
      <c r="L5">
        <f t="shared" si="4"/>
        <v>2.4502314703307153</v>
      </c>
      <c r="M5">
        <f t="shared" si="5"/>
        <v>2.9402777643968583</v>
      </c>
      <c r="N5">
        <f t="shared" si="6"/>
        <v>0.67733320771760297</v>
      </c>
      <c r="Z5" s="1">
        <v>44905.013888888891</v>
      </c>
      <c r="AA5">
        <v>32.9114</v>
      </c>
      <c r="AB5">
        <v>32.9114</v>
      </c>
      <c r="AC5" s="1">
        <v>44905.013888888891</v>
      </c>
      <c r="AD5">
        <v>2.0401600000000002</v>
      </c>
      <c r="AE5">
        <v>4.05565</v>
      </c>
      <c r="AI5" t="s">
        <v>30</v>
      </c>
      <c r="AJ5">
        <v>1.3320000000000001</v>
      </c>
      <c r="AK5">
        <v>24.777200000000001</v>
      </c>
    </row>
    <row r="6" spans="2:37" x14ac:dyDescent="0.25">
      <c r="G6">
        <f t="shared" si="0"/>
        <v>0.53093332167799134</v>
      </c>
      <c r="H6">
        <v>0.8</v>
      </c>
      <c r="I6">
        <f t="shared" si="1"/>
        <v>1.6</v>
      </c>
      <c r="J6">
        <f t="shared" si="2"/>
        <v>3.6</v>
      </c>
      <c r="K6">
        <f t="shared" si="3"/>
        <v>0.44444444444444448</v>
      </c>
      <c r="L6">
        <f t="shared" si="4"/>
        <v>2.7440872947418078</v>
      </c>
      <c r="M6">
        <f t="shared" si="5"/>
        <v>4.3905396715868923</v>
      </c>
      <c r="N6">
        <f t="shared" si="6"/>
        <v>0.6636666520974891</v>
      </c>
      <c r="Z6" s="1">
        <v>44905.017361111109</v>
      </c>
      <c r="AA6">
        <v>41.435699999999997</v>
      </c>
      <c r="AB6">
        <v>41.435699999999997</v>
      </c>
      <c r="AC6" s="1">
        <v>44905.017361111109</v>
      </c>
      <c r="AD6">
        <v>2.3707199999999999</v>
      </c>
      <c r="AE6">
        <v>4.8499999999999996</v>
      </c>
      <c r="AI6" t="s">
        <v>35</v>
      </c>
      <c r="AJ6">
        <v>1.6439999999999999</v>
      </c>
      <c r="AK6">
        <v>33.117199999999997</v>
      </c>
    </row>
    <row r="7" spans="2:37" x14ac:dyDescent="0.25">
      <c r="B7">
        <v>0.01</v>
      </c>
      <c r="C7" t="s">
        <v>106</v>
      </c>
      <c r="G7">
        <f t="shared" si="0"/>
        <v>0.64920388864107736</v>
      </c>
      <c r="H7">
        <v>1</v>
      </c>
      <c r="I7">
        <f t="shared" si="1"/>
        <v>2</v>
      </c>
      <c r="J7">
        <f t="shared" si="2"/>
        <v>4</v>
      </c>
      <c r="K7">
        <f t="shared" si="3"/>
        <v>0.5</v>
      </c>
      <c r="L7">
        <f t="shared" si="4"/>
        <v>2.9682440412955433</v>
      </c>
      <c r="M7">
        <f t="shared" si="5"/>
        <v>5.9364880825910866</v>
      </c>
      <c r="N7">
        <f t="shared" si="6"/>
        <v>0.64920388864107736</v>
      </c>
      <c r="Z7" s="1">
        <v>44905.020833333336</v>
      </c>
      <c r="AA7">
        <v>49.866700000000002</v>
      </c>
      <c r="AB7">
        <v>49.866700000000002</v>
      </c>
      <c r="AC7" s="1">
        <v>44905.020833333336</v>
      </c>
      <c r="AD7">
        <v>2.6793900000000002</v>
      </c>
      <c r="AE7">
        <v>4.8499999999999996</v>
      </c>
      <c r="AI7" t="s">
        <v>40</v>
      </c>
      <c r="AJ7">
        <v>1.948</v>
      </c>
      <c r="AK7">
        <v>41.454799999999999</v>
      </c>
    </row>
    <row r="8" spans="2:37" x14ac:dyDescent="0.25">
      <c r="B8">
        <v>4.0000000000000001E-3</v>
      </c>
      <c r="C8" t="s">
        <v>104</v>
      </c>
      <c r="G8">
        <f t="shared" si="0"/>
        <v>0.76201500961887636</v>
      </c>
      <c r="H8">
        <v>1.2</v>
      </c>
      <c r="I8">
        <f t="shared" si="1"/>
        <v>2.4</v>
      </c>
      <c r="J8">
        <f t="shared" si="2"/>
        <v>4.4000000000000004</v>
      </c>
      <c r="K8">
        <f t="shared" si="3"/>
        <v>0.54545454545454541</v>
      </c>
      <c r="L8">
        <f t="shared" si="4"/>
        <v>3.1455165790711175</v>
      </c>
      <c r="M8">
        <f t="shared" si="5"/>
        <v>7.5492397897706818</v>
      </c>
      <c r="N8">
        <f t="shared" si="6"/>
        <v>0.63501250801573028</v>
      </c>
      <c r="Z8" s="1">
        <v>44905.024305555555</v>
      </c>
      <c r="AA8">
        <v>58.208399999999997</v>
      </c>
      <c r="AB8">
        <v>58.208399999999997</v>
      </c>
      <c r="AC8" s="1">
        <v>44905.024305555555</v>
      </c>
      <c r="AD8">
        <v>2.97105</v>
      </c>
      <c r="AE8">
        <v>4.8499999999999996</v>
      </c>
      <c r="AI8" t="s">
        <v>45</v>
      </c>
      <c r="AJ8">
        <v>2.2469999999999999</v>
      </c>
      <c r="AK8">
        <v>49.790999999999997</v>
      </c>
    </row>
    <row r="9" spans="2:37" x14ac:dyDescent="0.25">
      <c r="B9">
        <v>1E-3</v>
      </c>
      <c r="C9" t="s">
        <v>105</v>
      </c>
      <c r="G9">
        <f t="shared" si="0"/>
        <v>0.87006947361484166</v>
      </c>
      <c r="H9">
        <v>1.4</v>
      </c>
      <c r="I9">
        <f t="shared" si="1"/>
        <v>2.8</v>
      </c>
      <c r="J9">
        <f t="shared" si="2"/>
        <v>4.8</v>
      </c>
      <c r="K9">
        <f t="shared" si="3"/>
        <v>0.58333333333333337</v>
      </c>
      <c r="L9">
        <f t="shared" si="4"/>
        <v>3.2895068698713992</v>
      </c>
      <c r="M9">
        <f t="shared" si="5"/>
        <v>9.2106192356399177</v>
      </c>
      <c r="N9">
        <f t="shared" si="6"/>
        <v>0.6214781954391726</v>
      </c>
      <c r="Z9" s="1">
        <v>44905.027777777781</v>
      </c>
      <c r="AA9">
        <v>66.547799999999995</v>
      </c>
      <c r="AB9">
        <v>66.547799999999995</v>
      </c>
      <c r="AC9" s="1">
        <v>44905.027777777781</v>
      </c>
      <c r="AD9">
        <v>3.2489599999999998</v>
      </c>
      <c r="AE9">
        <v>4.8499999999999996</v>
      </c>
      <c r="AI9" t="s">
        <v>50</v>
      </c>
      <c r="AJ9">
        <v>2.5430000000000001</v>
      </c>
      <c r="AK9">
        <v>58.1265</v>
      </c>
    </row>
    <row r="10" spans="2:37" x14ac:dyDescent="0.25">
      <c r="G10">
        <f t="shared" si="0"/>
        <v>0.9739565964405319</v>
      </c>
      <c r="H10">
        <v>1.6</v>
      </c>
      <c r="I10">
        <f t="shared" si="1"/>
        <v>3.2</v>
      </c>
      <c r="J10">
        <f t="shared" si="2"/>
        <v>5.2</v>
      </c>
      <c r="K10">
        <f t="shared" si="3"/>
        <v>0.61538461538461542</v>
      </c>
      <c r="L10">
        <f t="shared" si="4"/>
        <v>3.408924307782133</v>
      </c>
      <c r="M10">
        <f t="shared" si="5"/>
        <v>10.908557784902825</v>
      </c>
      <c r="N10">
        <f t="shared" si="6"/>
        <v>0.60872287277533244</v>
      </c>
      <c r="Z10" s="1">
        <v>44905.03125</v>
      </c>
      <c r="AA10">
        <v>74.886399999999995</v>
      </c>
      <c r="AB10">
        <v>74.886399999999995</v>
      </c>
      <c r="AC10" s="1">
        <v>44905.03125</v>
      </c>
      <c r="AD10">
        <v>3.5154100000000001</v>
      </c>
      <c r="AE10">
        <v>4.8499999999999996</v>
      </c>
      <c r="AI10" t="s">
        <v>55</v>
      </c>
      <c r="AJ10">
        <v>2.8359999999999999</v>
      </c>
      <c r="AK10">
        <v>66.461399999999998</v>
      </c>
    </row>
    <row r="11" spans="2:37" x14ac:dyDescent="0.25">
      <c r="G11">
        <f t="shared" si="0"/>
        <v>1.0741660838602685</v>
      </c>
      <c r="H11">
        <v>1.8</v>
      </c>
      <c r="I11">
        <f t="shared" si="1"/>
        <v>3.6</v>
      </c>
      <c r="J11">
        <f t="shared" si="2"/>
        <v>5.6</v>
      </c>
      <c r="K11">
        <f t="shared" si="3"/>
        <v>0.6428571428571429</v>
      </c>
      <c r="L11">
        <f t="shared" si="4"/>
        <v>3.509640105826918</v>
      </c>
      <c r="M11">
        <f t="shared" si="5"/>
        <v>12.634704380976904</v>
      </c>
      <c r="N11">
        <f t="shared" si="6"/>
        <v>0.59675893547792691</v>
      </c>
      <c r="Z11" s="1">
        <v>44905.034722222219</v>
      </c>
      <c r="AA11">
        <v>83.224900000000005</v>
      </c>
      <c r="AB11">
        <v>83.224900000000005</v>
      </c>
      <c r="AC11" s="1">
        <v>44905.034722222219</v>
      </c>
      <c r="AD11">
        <v>3.7720799999999999</v>
      </c>
      <c r="AE11">
        <v>4.8499999999999996</v>
      </c>
      <c r="AI11" t="s">
        <v>60</v>
      </c>
      <c r="AJ11">
        <v>3.1280000000000001</v>
      </c>
      <c r="AK11">
        <v>74.795900000000003</v>
      </c>
    </row>
    <row r="12" spans="2:37" x14ac:dyDescent="0.25">
      <c r="G12">
        <f t="shared" si="0"/>
        <v>1.1711057240136002</v>
      </c>
      <c r="H12">
        <v>2</v>
      </c>
      <c r="I12">
        <f t="shared" si="1"/>
        <v>4</v>
      </c>
      <c r="J12">
        <f t="shared" si="2"/>
        <v>6</v>
      </c>
      <c r="K12">
        <f t="shared" si="3"/>
        <v>0.66666666666666663</v>
      </c>
      <c r="L12">
        <f t="shared" si="4"/>
        <v>3.5957715813262823</v>
      </c>
      <c r="M12">
        <f t="shared" si="5"/>
        <v>14.383086325305129</v>
      </c>
      <c r="N12">
        <f t="shared" si="6"/>
        <v>0.58555286200680012</v>
      </c>
      <c r="Z12" s="1">
        <v>44905.038194444445</v>
      </c>
      <c r="AA12">
        <v>91.563500000000005</v>
      </c>
      <c r="AB12">
        <v>91.563500000000005</v>
      </c>
      <c r="AC12" s="1">
        <v>44905.038194444445</v>
      </c>
      <c r="AD12">
        <v>4.0217599999999996</v>
      </c>
      <c r="AE12">
        <v>4.8499999999999996</v>
      </c>
      <c r="AI12" t="s">
        <v>65</v>
      </c>
      <c r="AJ12">
        <v>3.4180000000000001</v>
      </c>
      <c r="AK12">
        <v>83.130200000000002</v>
      </c>
    </row>
    <row r="13" spans="2:37" x14ac:dyDescent="0.25">
      <c r="G13">
        <f t="shared" si="0"/>
        <v>1.2651172155345174</v>
      </c>
      <c r="H13">
        <v>2.2000000000000002</v>
      </c>
      <c r="I13">
        <f t="shared" si="1"/>
        <v>4.4000000000000004</v>
      </c>
      <c r="J13">
        <f t="shared" si="2"/>
        <v>6.4</v>
      </c>
      <c r="K13">
        <f t="shared" si="3"/>
        <v>0.6875</v>
      </c>
      <c r="L13">
        <f t="shared" si="4"/>
        <v>3.6702986452874162</v>
      </c>
      <c r="M13">
        <f t="shared" si="5"/>
        <v>16.149314039264631</v>
      </c>
      <c r="N13">
        <f t="shared" si="6"/>
        <v>0.57505327978841692</v>
      </c>
      <c r="Z13" s="1">
        <v>44905.041666666664</v>
      </c>
      <c r="AA13">
        <v>99.924700000000001</v>
      </c>
      <c r="AB13">
        <v>99.924700000000001</v>
      </c>
      <c r="AC13" s="1">
        <v>44905.041666666664</v>
      </c>
      <c r="AD13">
        <v>4.2641200000000001</v>
      </c>
      <c r="AE13">
        <v>4.8499999999999996</v>
      </c>
      <c r="AI13" t="s">
        <v>70</v>
      </c>
      <c r="AJ13">
        <v>3.706</v>
      </c>
      <c r="AK13">
        <v>91.464299999999994</v>
      </c>
    </row>
    <row r="14" spans="2:37" x14ac:dyDescent="0.25">
      <c r="G14">
        <f t="shared" si="0"/>
        <v>1.3564890892733883</v>
      </c>
      <c r="H14">
        <v>2.4</v>
      </c>
      <c r="I14">
        <f t="shared" si="1"/>
        <v>4.8</v>
      </c>
      <c r="J14">
        <f t="shared" si="2"/>
        <v>6.8</v>
      </c>
      <c r="K14">
        <f t="shared" si="3"/>
        <v>0.70588235294117652</v>
      </c>
      <c r="L14">
        <f t="shared" si="4"/>
        <v>3.7354347233622898</v>
      </c>
      <c r="M14">
        <f t="shared" si="5"/>
        <v>17.930086672138991</v>
      </c>
      <c r="N14">
        <f t="shared" si="6"/>
        <v>0.56520378719724518</v>
      </c>
      <c r="AI14" t="s">
        <v>75</v>
      </c>
      <c r="AJ14">
        <v>3.9940000000000002</v>
      </c>
      <c r="AK14">
        <v>99.798299999999998</v>
      </c>
    </row>
    <row r="15" spans="2:37" x14ac:dyDescent="0.25">
      <c r="G15">
        <f t="shared" si="0"/>
        <v>1.4454669413486194</v>
      </c>
      <c r="H15">
        <v>2.6</v>
      </c>
      <c r="I15">
        <f t="shared" si="1"/>
        <v>5.2</v>
      </c>
      <c r="J15">
        <f t="shared" si="2"/>
        <v>7.2</v>
      </c>
      <c r="K15">
        <f t="shared" si="3"/>
        <v>0.72222222222222221</v>
      </c>
      <c r="L15">
        <f t="shared" si="4"/>
        <v>3.7928601804261746</v>
      </c>
      <c r="M15">
        <f t="shared" si="5"/>
        <v>19.72287293821611</v>
      </c>
      <c r="N15">
        <f t="shared" si="6"/>
        <v>0.55594882359562281</v>
      </c>
    </row>
    <row r="16" spans="2:37" x14ac:dyDescent="0.25">
      <c r="G16">
        <f t="shared" si="0"/>
        <v>1.5322614673174901</v>
      </c>
      <c r="H16">
        <v>2.8</v>
      </c>
      <c r="I16">
        <f t="shared" si="1"/>
        <v>5.6</v>
      </c>
      <c r="J16">
        <f t="shared" si="2"/>
        <v>7.6</v>
      </c>
      <c r="K16">
        <f t="shared" si="3"/>
        <v>0.73684210526315785</v>
      </c>
      <c r="L16">
        <f t="shared" si="4"/>
        <v>3.8438747221563303</v>
      </c>
      <c r="M16">
        <f t="shared" si="5"/>
        <v>21.525698444075449</v>
      </c>
      <c r="N16">
        <f t="shared" si="6"/>
        <v>0.5472362383276751</v>
      </c>
    </row>
    <row r="17" spans="7:27" x14ac:dyDescent="0.25">
      <c r="G17">
        <f t="shared" si="0"/>
        <v>1.6170547737343366</v>
      </c>
      <c r="H17">
        <v>3</v>
      </c>
      <c r="I17">
        <f t="shared" si="1"/>
        <v>6</v>
      </c>
      <c r="J17">
        <f t="shared" si="2"/>
        <v>8</v>
      </c>
      <c r="K17">
        <f t="shared" si="3"/>
        <v>0.75</v>
      </c>
      <c r="L17">
        <f t="shared" si="4"/>
        <v>3.8895000135685658</v>
      </c>
      <c r="M17">
        <f t="shared" si="5"/>
        <v>23.337000081411396</v>
      </c>
      <c r="N17">
        <f t="shared" si="6"/>
        <v>0.53901825791144553</v>
      </c>
    </row>
    <row r="18" spans="7:27" x14ac:dyDescent="0.25">
      <c r="G18">
        <f t="shared" si="0"/>
        <v>1.7000053603757743</v>
      </c>
      <c r="H18">
        <v>3.2</v>
      </c>
      <c r="I18">
        <f t="shared" si="1"/>
        <v>6.4</v>
      </c>
      <c r="J18">
        <f t="shared" si="2"/>
        <v>8.4</v>
      </c>
      <c r="K18">
        <f t="shared" si="3"/>
        <v>0.76190476190476186</v>
      </c>
      <c r="L18">
        <f t="shared" si="4"/>
        <v>3.9305506194547597</v>
      </c>
      <c r="M18">
        <f t="shared" si="5"/>
        <v>25.155523964510465</v>
      </c>
      <c r="N18">
        <f t="shared" si="6"/>
        <v>0.53125167511742943</v>
      </c>
    </row>
    <row r="19" spans="7:27" x14ac:dyDescent="0.25">
      <c r="G19">
        <f t="shared" si="0"/>
        <v>1.7812520797661786</v>
      </c>
      <c r="H19">
        <v>3.4</v>
      </c>
      <c r="I19">
        <f t="shared" si="1"/>
        <v>6.8</v>
      </c>
      <c r="J19">
        <f t="shared" si="2"/>
        <v>8.8000000000000007</v>
      </c>
      <c r="K19">
        <f t="shared" si="3"/>
        <v>0.7727272727272726</v>
      </c>
      <c r="L19">
        <f t="shared" si="4"/>
        <v>3.9676841762908448</v>
      </c>
      <c r="M19">
        <f t="shared" si="5"/>
        <v>26.980252398777743</v>
      </c>
      <c r="N19">
        <f t="shared" si="6"/>
        <v>0.52389767051946434</v>
      </c>
    </row>
    <row r="20" spans="7:27" x14ac:dyDescent="0.25">
      <c r="G20">
        <f t="shared" si="0"/>
        <v>1.8609173078420898</v>
      </c>
      <c r="H20">
        <v>3.6</v>
      </c>
      <c r="I20">
        <f t="shared" si="1"/>
        <v>7.2</v>
      </c>
      <c r="J20">
        <f t="shared" si="2"/>
        <v>9.1999999999999993</v>
      </c>
      <c r="K20">
        <f t="shared" si="3"/>
        <v>0.78260869565217395</v>
      </c>
      <c r="L20">
        <f t="shared" si="4"/>
        <v>4.0014375915218334</v>
      </c>
      <c r="M20">
        <f t="shared" si="5"/>
        <v>28.810350658957201</v>
      </c>
      <c r="N20">
        <f t="shared" si="6"/>
        <v>0.51692147440058045</v>
      </c>
    </row>
    <row r="21" spans="7:27" x14ac:dyDescent="0.25">
      <c r="G21">
        <f t="shared" si="0"/>
        <v>1.9391095028166809</v>
      </c>
      <c r="H21">
        <v>3.8</v>
      </c>
      <c r="I21">
        <f t="shared" si="1"/>
        <v>7.6</v>
      </c>
      <c r="J21">
        <f t="shared" si="2"/>
        <v>9.6</v>
      </c>
      <c r="K21">
        <f t="shared" si="3"/>
        <v>0.79166666666666663</v>
      </c>
      <c r="L21">
        <f t="shared" si="4"/>
        <v>4.0322536270840228</v>
      </c>
      <c r="M21">
        <f t="shared" si="5"/>
        <v>30.645127565838571</v>
      </c>
      <c r="N21">
        <f t="shared" si="6"/>
        <v>0.51029197442544239</v>
      </c>
    </row>
    <row r="22" spans="7:27" x14ac:dyDescent="0.25">
      <c r="G22">
        <f t="shared" si="0"/>
        <v>2.0159252863313597</v>
      </c>
      <c r="H22">
        <v>4</v>
      </c>
      <c r="I22">
        <f t="shared" si="1"/>
        <v>8</v>
      </c>
      <c r="J22">
        <f t="shared" si="2"/>
        <v>10</v>
      </c>
      <c r="K22">
        <f t="shared" si="3"/>
        <v>0.8</v>
      </c>
      <c r="L22">
        <f t="shared" si="4"/>
        <v>4.0605007315854493</v>
      </c>
      <c r="M22">
        <f t="shared" si="5"/>
        <v>32.484005852683595</v>
      </c>
      <c r="N22">
        <f t="shared" si="6"/>
        <v>0.50398132158283993</v>
      </c>
    </row>
    <row r="23" spans="7:27" x14ac:dyDescent="0.25">
      <c r="G23">
        <f t="shared" si="0"/>
        <v>2.0914511488282073</v>
      </c>
      <c r="H23">
        <v>4.2</v>
      </c>
      <c r="I23">
        <f t="shared" si="1"/>
        <v>8.4</v>
      </c>
      <c r="J23">
        <f t="shared" si="2"/>
        <v>10.4</v>
      </c>
      <c r="K23">
        <f t="shared" si="3"/>
        <v>0.80769230769230771</v>
      </c>
      <c r="L23">
        <f t="shared" si="4"/>
        <v>4.0864880467937255</v>
      </c>
      <c r="M23">
        <f t="shared" si="5"/>
        <v>34.326499593067297</v>
      </c>
      <c r="N23">
        <f t="shared" si="6"/>
        <v>0.49796455924481126</v>
      </c>
    </row>
    <row r="24" spans="7:27" x14ac:dyDescent="0.25">
      <c r="G24">
        <f t="shared" si="0"/>
        <v>2.1657648570823591</v>
      </c>
      <c r="H24">
        <v>4.4000000000000004</v>
      </c>
      <c r="I24">
        <f t="shared" si="1"/>
        <v>8.8000000000000007</v>
      </c>
      <c r="J24">
        <f t="shared" si="2"/>
        <v>10.8</v>
      </c>
      <c r="K24">
        <f t="shared" si="3"/>
        <v>0.81481481481481488</v>
      </c>
      <c r="L24">
        <f t="shared" si="4"/>
        <v>4.1104769089762243</v>
      </c>
      <c r="M24">
        <f t="shared" si="5"/>
        <v>36.172196798990775</v>
      </c>
      <c r="N24">
        <f t="shared" si="6"/>
        <v>0.49221928570053614</v>
      </c>
    </row>
    <row r="25" spans="7:27" x14ac:dyDescent="0.25">
      <c r="G25">
        <f t="shared" si="0"/>
        <v>2.2389366238902824</v>
      </c>
      <c r="H25">
        <v>4.5999999999999996</v>
      </c>
      <c r="I25">
        <f t="shared" si="1"/>
        <v>9.1999999999999993</v>
      </c>
      <c r="J25">
        <f t="shared" si="2"/>
        <v>11.2</v>
      </c>
      <c r="K25">
        <f t="shared" si="3"/>
        <v>0.8214285714285714</v>
      </c>
      <c r="L25">
        <f t="shared" si="4"/>
        <v>4.1326897670102198</v>
      </c>
      <c r="M25">
        <f t="shared" si="5"/>
        <v>38.020745856494017</v>
      </c>
      <c r="N25">
        <f t="shared" si="6"/>
        <v>0.48672535301962666</v>
      </c>
    </row>
    <row r="26" spans="7:27" x14ac:dyDescent="0.25">
      <c r="G26">
        <f t="shared" si="0"/>
        <v>2.3110300864305495</v>
      </c>
      <c r="H26">
        <v>4.8</v>
      </c>
      <c r="I26">
        <f t="shared" si="1"/>
        <v>9.6</v>
      </c>
      <c r="J26">
        <f t="shared" si="2"/>
        <v>11.6</v>
      </c>
      <c r="K26">
        <f t="shared" si="3"/>
        <v>0.82758620689655171</v>
      </c>
      <c r="L26">
        <f t="shared" si="4"/>
        <v>4.1533171713776715</v>
      </c>
      <c r="M26">
        <f t="shared" si="5"/>
        <v>39.871844845225645</v>
      </c>
      <c r="N26">
        <f t="shared" si="6"/>
        <v>0.48146460133969782</v>
      </c>
    </row>
    <row r="27" spans="7:27" x14ac:dyDescent="0.25">
      <c r="G27">
        <f t="shared" si="0"/>
        <v>2.3821031296271924</v>
      </c>
      <c r="H27">
        <v>5</v>
      </c>
      <c r="I27">
        <f t="shared" si="1"/>
        <v>10</v>
      </c>
      <c r="J27">
        <f t="shared" si="2"/>
        <v>12</v>
      </c>
      <c r="K27">
        <f t="shared" si="3"/>
        <v>0.83333333333333337</v>
      </c>
      <c r="L27">
        <f t="shared" si="4"/>
        <v>4.1725233050265595</v>
      </c>
      <c r="M27">
        <f t="shared" si="5"/>
        <v>41.725233050265594</v>
      </c>
      <c r="N27">
        <f t="shared" si="6"/>
        <v>0.47642062592543849</v>
      </c>
    </row>
    <row r="28" spans="7:27" x14ac:dyDescent="0.25">
      <c r="G28">
        <f t="shared" si="0"/>
        <v>2.4522085830963496</v>
      </c>
      <c r="H28">
        <v>5.2</v>
      </c>
      <c r="I28">
        <f t="shared" si="1"/>
        <v>10.4</v>
      </c>
      <c r="J28">
        <f t="shared" si="2"/>
        <v>12.4</v>
      </c>
      <c r="K28">
        <f t="shared" si="3"/>
        <v>0.83870967741935487</v>
      </c>
      <c r="L28">
        <f t="shared" si="4"/>
        <v>4.1904503998109748</v>
      </c>
      <c r="M28">
        <f t="shared" si="5"/>
        <v>43.580684158034138</v>
      </c>
      <c r="N28">
        <f t="shared" si="6"/>
        <v>0.47157857367237488</v>
      </c>
      <c r="O28" s="1"/>
      <c r="AA28" s="1"/>
    </row>
    <row r="29" spans="7:27" x14ac:dyDescent="0.25">
      <c r="G29">
        <f t="shared" si="0"/>
        <v>2.5213948143203262</v>
      </c>
      <c r="H29">
        <v>5.4</v>
      </c>
      <c r="I29">
        <f t="shared" si="1"/>
        <v>10.8</v>
      </c>
      <c r="J29">
        <f t="shared" si="2"/>
        <v>12.8</v>
      </c>
      <c r="K29">
        <f t="shared" si="3"/>
        <v>0.84375</v>
      </c>
      <c r="L29">
        <f t="shared" si="4"/>
        <v>4.2072222924599423</v>
      </c>
      <c r="M29">
        <f t="shared" si="5"/>
        <v>45.438000758567377</v>
      </c>
      <c r="N29">
        <f t="shared" si="6"/>
        <v>0.46692496561487518</v>
      </c>
      <c r="O29" s="1"/>
      <c r="AA29" s="1"/>
    </row>
    <row r="30" spans="7:27" x14ac:dyDescent="0.25">
      <c r="G30">
        <f t="shared" si="0"/>
        <v>2.5897062361132015</v>
      </c>
      <c r="H30">
        <v>5.6</v>
      </c>
      <c r="I30">
        <f t="shared" si="1"/>
        <v>11.2</v>
      </c>
      <c r="J30">
        <f t="shared" si="2"/>
        <v>13.2</v>
      </c>
      <c r="K30">
        <f t="shared" si="3"/>
        <v>0.84848484848484851</v>
      </c>
      <c r="L30">
        <f t="shared" si="4"/>
        <v>4.2229473098524144</v>
      </c>
      <c r="M30">
        <f t="shared" si="5"/>
        <v>47.29700987034704</v>
      </c>
      <c r="N30">
        <f t="shared" si="6"/>
        <v>0.46244754216307171</v>
      </c>
      <c r="O30" s="1"/>
      <c r="AA30" s="1"/>
    </row>
    <row r="31" spans="7:27" x14ac:dyDescent="0.25">
      <c r="G31">
        <f t="shared" si="0"/>
        <v>2.6571837428838982</v>
      </c>
      <c r="H31">
        <v>5.8</v>
      </c>
      <c r="I31">
        <f t="shared" si="1"/>
        <v>11.6</v>
      </c>
      <c r="J31">
        <f t="shared" si="2"/>
        <v>13.6</v>
      </c>
      <c r="K31">
        <f t="shared" si="3"/>
        <v>0.8529411764705882</v>
      </c>
      <c r="L31">
        <f t="shared" si="4"/>
        <v>4.2377206269208383</v>
      </c>
      <c r="M31">
        <f t="shared" si="5"/>
        <v>49.157559272281723</v>
      </c>
      <c r="N31">
        <f t="shared" si="6"/>
        <v>0.45813512808343076</v>
      </c>
      <c r="O31" s="1"/>
      <c r="AA31" s="1"/>
    </row>
    <row r="32" spans="7:27" x14ac:dyDescent="0.25">
      <c r="G32">
        <f t="shared" si="0"/>
        <v>2.7238650874192554</v>
      </c>
      <c r="H32">
        <v>6</v>
      </c>
      <c r="I32">
        <f t="shared" si="1"/>
        <v>12</v>
      </c>
      <c r="J32">
        <f t="shared" si="2"/>
        <v>14</v>
      </c>
      <c r="K32">
        <f t="shared" si="3"/>
        <v>0.8571428571428571</v>
      </c>
      <c r="L32">
        <f t="shared" si="4"/>
        <v>4.251626206485108</v>
      </c>
      <c r="M32">
        <f t="shared" si="5"/>
        <v>51.019514477821296</v>
      </c>
      <c r="N32">
        <f t="shared" si="6"/>
        <v>0.4539775145698759</v>
      </c>
      <c r="O32" s="1"/>
      <c r="AA32" s="1"/>
    </row>
    <row r="33" spans="7:27" x14ac:dyDescent="0.25">
      <c r="G33">
        <f t="shared" si="0"/>
        <v>2.7897852077179195</v>
      </c>
      <c r="H33">
        <v>6.2</v>
      </c>
      <c r="I33">
        <f t="shared" si="1"/>
        <v>12.4</v>
      </c>
      <c r="J33">
        <f t="shared" si="2"/>
        <v>14.4</v>
      </c>
      <c r="K33">
        <f t="shared" si="3"/>
        <v>0.86111111111111116</v>
      </c>
      <c r="L33">
        <f t="shared" si="4"/>
        <v>4.2647384051353896</v>
      </c>
      <c r="M33">
        <f t="shared" si="5"/>
        <v>52.882756223678832</v>
      </c>
      <c r="N33">
        <f t="shared" si="6"/>
        <v>0.44996535608353538</v>
      </c>
      <c r="O33" s="1"/>
      <c r="AA33" s="1"/>
    </row>
    <row r="34" spans="7:27" x14ac:dyDescent="0.25">
      <c r="G34">
        <f t="shared" si="0"/>
        <v>2.8549765116687857</v>
      </c>
      <c r="H34">
        <v>6.4</v>
      </c>
      <c r="I34">
        <f t="shared" si="1"/>
        <v>12.8</v>
      </c>
      <c r="J34">
        <f t="shared" si="2"/>
        <v>14.8</v>
      </c>
      <c r="K34">
        <f t="shared" si="3"/>
        <v>0.86486486486486491</v>
      </c>
      <c r="L34">
        <f t="shared" si="4"/>
        <v>4.2771233104531472</v>
      </c>
      <c r="M34">
        <f t="shared" si="5"/>
        <v>54.747178373800288</v>
      </c>
      <c r="N34">
        <f t="shared" si="6"/>
        <v>0.44609007994824773</v>
      </c>
      <c r="O34" s="1"/>
      <c r="AA34" s="1"/>
    </row>
    <row r="35" spans="7:27" x14ac:dyDescent="0.25">
      <c r="G35">
        <f t="shared" si="0"/>
        <v>2.9194691259825958</v>
      </c>
      <c r="H35">
        <v>6.6</v>
      </c>
      <c r="I35">
        <f t="shared" si="1"/>
        <v>13.2</v>
      </c>
      <c r="J35">
        <f t="shared" si="2"/>
        <v>15.2</v>
      </c>
      <c r="K35">
        <f t="shared" si="3"/>
        <v>0.86842105263157898</v>
      </c>
      <c r="L35">
        <f t="shared" si="4"/>
        <v>4.2888398606495306</v>
      </c>
      <c r="M35">
        <f t="shared" si="5"/>
        <v>56.612686160573801</v>
      </c>
      <c r="N35">
        <f t="shared" si="6"/>
        <v>0.44234380696705999</v>
      </c>
      <c r="O35" s="1"/>
      <c r="AA35" s="1"/>
    </row>
    <row r="36" spans="7:27" x14ac:dyDescent="0.25">
      <c r="G36">
        <f t="shared" si="0"/>
        <v>2.9832911146740955</v>
      </c>
      <c r="H36">
        <v>6.8</v>
      </c>
      <c r="I36">
        <f t="shared" si="1"/>
        <v>13.6</v>
      </c>
      <c r="J36">
        <f t="shared" si="2"/>
        <v>15.6</v>
      </c>
      <c r="K36">
        <f t="shared" si="3"/>
        <v>0.87179487179487181</v>
      </c>
      <c r="L36">
        <f t="shared" si="4"/>
        <v>4.2999407868816677</v>
      </c>
      <c r="M36">
        <f t="shared" si="5"/>
        <v>58.479194701590679</v>
      </c>
      <c r="N36">
        <f t="shared" si="6"/>
        <v>0.43871928156971995</v>
      </c>
      <c r="O36" s="1"/>
      <c r="AA36" s="1"/>
    </row>
    <row r="37" spans="7:27" x14ac:dyDescent="0.25">
      <c r="G37">
        <f t="shared" si="0"/>
        <v>3.0464686714957101</v>
      </c>
      <c r="H37">
        <v>7</v>
      </c>
      <c r="I37">
        <f t="shared" si="1"/>
        <v>14</v>
      </c>
      <c r="J37">
        <f t="shared" si="2"/>
        <v>16</v>
      </c>
      <c r="K37">
        <f t="shared" si="3"/>
        <v>0.875</v>
      </c>
      <c r="L37">
        <f t="shared" si="4"/>
        <v>4.3104734102032554</v>
      </c>
      <c r="M37">
        <f t="shared" si="5"/>
        <v>60.346627742845577</v>
      </c>
      <c r="N37">
        <f t="shared" si="6"/>
        <v>0.43520981021367289</v>
      </c>
      <c r="O37" s="1"/>
      <c r="AA37" s="1"/>
    </row>
    <row r="38" spans="7:27" x14ac:dyDescent="0.25">
      <c r="G38">
        <f t="shared" si="0"/>
        <v>3.1090262899965033</v>
      </c>
      <c r="H38">
        <v>7.2</v>
      </c>
      <c r="I38">
        <f t="shared" si="1"/>
        <v>14.4</v>
      </c>
      <c r="J38">
        <f t="shared" si="2"/>
        <v>16.399999999999999</v>
      </c>
      <c r="K38">
        <f t="shared" si="3"/>
        <v>0.87804878048780499</v>
      </c>
      <c r="L38">
        <f t="shared" si="4"/>
        <v>4.3204803186822645</v>
      </c>
      <c r="M38">
        <f t="shared" si="5"/>
        <v>62.214916589024611</v>
      </c>
      <c r="N38">
        <f t="shared" si="6"/>
        <v>0.4318092069439588</v>
      </c>
      <c r="O38" s="1"/>
      <c r="AA38" s="1"/>
    </row>
    <row r="39" spans="7:27" x14ac:dyDescent="0.25">
      <c r="G39">
        <f t="shared" si="0"/>
        <v>3.1709869142872078</v>
      </c>
      <c r="H39">
        <v>7.4</v>
      </c>
      <c r="I39">
        <f t="shared" si="1"/>
        <v>14.8</v>
      </c>
      <c r="J39">
        <f t="shared" si="2"/>
        <v>16.8</v>
      </c>
      <c r="K39">
        <f t="shared" si="3"/>
        <v>0.88095238095238093</v>
      </c>
      <c r="L39">
        <f t="shared" si="4"/>
        <v>4.3299999452135038</v>
      </c>
      <c r="M39">
        <f t="shared" si="5"/>
        <v>64.083999189159854</v>
      </c>
      <c r="N39">
        <f t="shared" si="6"/>
        <v>0.42851174517394697</v>
      </c>
      <c r="O39" s="1"/>
      <c r="AA39" s="1"/>
    </row>
    <row r="40" spans="7:27" x14ac:dyDescent="0.25">
      <c r="G40">
        <f t="shared" si="0"/>
        <v>3.2323720731061827</v>
      </c>
      <c r="H40">
        <v>7.6</v>
      </c>
      <c r="I40">
        <f t="shared" si="1"/>
        <v>15.2</v>
      </c>
      <c r="J40">
        <f t="shared" si="2"/>
        <v>17.2</v>
      </c>
      <c r="K40">
        <f t="shared" si="3"/>
        <v>0.88372093023255816</v>
      </c>
      <c r="L40">
        <f t="shared" si="4"/>
        <v>4.3390670626272438</v>
      </c>
      <c r="M40">
        <f t="shared" si="5"/>
        <v>65.953819351934101</v>
      </c>
      <c r="N40">
        <f t="shared" si="6"/>
        <v>0.42531211488239246</v>
      </c>
    </row>
    <row r="41" spans="7:27" x14ac:dyDescent="0.25">
      <c r="G41">
        <f t="shared" si="0"/>
        <v>3.2932019993809489</v>
      </c>
      <c r="H41">
        <v>7.8</v>
      </c>
      <c r="I41">
        <f t="shared" si="1"/>
        <v>15.6</v>
      </c>
      <c r="J41">
        <f t="shared" si="2"/>
        <v>17.600000000000001</v>
      </c>
      <c r="K41">
        <f t="shared" si="3"/>
        <v>0.88636363636363624</v>
      </c>
      <c r="L41">
        <f t="shared" si="4"/>
        <v>4.3477132095944295</v>
      </c>
      <c r="M41">
        <f t="shared" si="5"/>
        <v>67.824326069673106</v>
      </c>
      <c r="N41">
        <f t="shared" si="6"/>
        <v>0.42220538453601908</v>
      </c>
    </row>
    <row r="42" spans="7:27" x14ac:dyDescent="0.25">
      <c r="G42">
        <f t="shared" si="0"/>
        <v>3.3534957371489602</v>
      </c>
      <c r="H42">
        <v>8</v>
      </c>
      <c r="I42">
        <f t="shared" si="1"/>
        <v>16</v>
      </c>
      <c r="J42">
        <f t="shared" si="2"/>
        <v>18</v>
      </c>
      <c r="K42">
        <f t="shared" si="3"/>
        <v>0.88888888888888884</v>
      </c>
      <c r="L42">
        <f t="shared" si="4"/>
        <v>4.3559670583657164</v>
      </c>
      <c r="M42">
        <f t="shared" si="5"/>
        <v>69.695472933851462</v>
      </c>
      <c r="N42">
        <f t="shared" si="6"/>
        <v>0.41918696714362003</v>
      </c>
    </row>
    <row r="43" spans="7:27" x14ac:dyDescent="0.25">
      <c r="G43">
        <f t="shared" si="0"/>
        <v>3.413271237426212</v>
      </c>
      <c r="H43">
        <v>8.1999999999999993</v>
      </c>
      <c r="I43">
        <f t="shared" si="1"/>
        <v>16.399999999999999</v>
      </c>
      <c r="J43">
        <f t="shared" si="2"/>
        <v>18.399999999999999</v>
      </c>
      <c r="K43">
        <f t="shared" si="3"/>
        <v>0.89130434782608692</v>
      </c>
      <c r="L43">
        <f t="shared" si="4"/>
        <v>4.3638547334129081</v>
      </c>
      <c r="M43">
        <f t="shared" si="5"/>
        <v>71.567217627971687</v>
      </c>
      <c r="N43">
        <f t="shared" si="6"/>
        <v>0.4162525899300259</v>
      </c>
      <c r="O43" s="1"/>
      <c r="AA43" s="1"/>
    </row>
    <row r="44" spans="7:27" x14ac:dyDescent="0.25">
      <c r="G44">
        <f t="shared" si="0"/>
        <v>3.472545444382769</v>
      </c>
      <c r="H44">
        <v>8.4</v>
      </c>
      <c r="I44">
        <f t="shared" si="1"/>
        <v>16.8</v>
      </c>
      <c r="J44">
        <f t="shared" si="2"/>
        <v>18.8</v>
      </c>
      <c r="K44">
        <f t="shared" si="3"/>
        <v>0.8936170212765957</v>
      </c>
      <c r="L44">
        <f t="shared" si="4"/>
        <v>4.3714000884595654</v>
      </c>
      <c r="M44">
        <f t="shared" si="5"/>
        <v>73.439521486120697</v>
      </c>
      <c r="N44">
        <f t="shared" si="6"/>
        <v>0.41339826718842487</v>
      </c>
      <c r="O44" s="1"/>
      <c r="AA44" s="1"/>
    </row>
    <row r="45" spans="7:27" x14ac:dyDescent="0.25">
      <c r="G45">
        <f t="shared" si="0"/>
        <v>3.531334372992033</v>
      </c>
      <c r="H45">
        <v>8.6</v>
      </c>
      <c r="I45">
        <f t="shared" si="1"/>
        <v>17.2</v>
      </c>
      <c r="J45">
        <f t="shared" si="2"/>
        <v>19.2</v>
      </c>
      <c r="K45">
        <f t="shared" si="3"/>
        <v>0.89583333333333337</v>
      </c>
      <c r="L45">
        <f t="shared" si="4"/>
        <v>4.3786249481096444</v>
      </c>
      <c r="M45">
        <f t="shared" si="5"/>
        <v>75.312349107485886</v>
      </c>
      <c r="N45">
        <f t="shared" si="6"/>
        <v>0.41062027592930617</v>
      </c>
      <c r="O45" s="1"/>
      <c r="AA45" s="1"/>
    </row>
    <row r="46" spans="7:27" x14ac:dyDescent="0.25">
      <c r="G46">
        <f t="shared" si="0"/>
        <v>3.5896531791588844</v>
      </c>
      <c r="H46">
        <v>8.8000000000000007</v>
      </c>
      <c r="I46">
        <f t="shared" si="1"/>
        <v>17.600000000000001</v>
      </c>
      <c r="J46">
        <f t="shared" si="2"/>
        <v>19.600000000000001</v>
      </c>
      <c r="K46">
        <f t="shared" si="3"/>
        <v>0.89795918367346939</v>
      </c>
      <c r="L46">
        <f t="shared" si="4"/>
        <v>4.3855493192456549</v>
      </c>
      <c r="M46">
        <f t="shared" si="5"/>
        <v>77.185668018723533</v>
      </c>
      <c r="N46">
        <f t="shared" si="6"/>
        <v>0.40791513399532775</v>
      </c>
      <c r="O46" s="1"/>
      <c r="AA46" s="1"/>
    </row>
    <row r="47" spans="7:27" x14ac:dyDescent="0.25">
      <c r="O47" s="1"/>
      <c r="AA47" s="1"/>
    </row>
    <row r="48" spans="7:27" x14ac:dyDescent="0.25">
      <c r="O48" s="1"/>
      <c r="AA48" s="1"/>
    </row>
    <row r="49" spans="15:27" x14ac:dyDescent="0.25">
      <c r="O49" s="1"/>
      <c r="AA49" s="1"/>
    </row>
    <row r="50" spans="15:27" x14ac:dyDescent="0.25">
      <c r="O50" s="1"/>
      <c r="AA50" s="1"/>
    </row>
    <row r="51" spans="15:27" x14ac:dyDescent="0.25">
      <c r="O51" s="1"/>
      <c r="AA51" s="1"/>
    </row>
    <row r="52" spans="15:27" x14ac:dyDescent="0.25">
      <c r="O52" s="1"/>
      <c r="AA52" s="1"/>
    </row>
    <row r="53" spans="15:27" x14ac:dyDescent="0.25">
      <c r="O53" s="1"/>
      <c r="AA53" s="1"/>
    </row>
    <row r="54" spans="15:27" x14ac:dyDescent="0.25">
      <c r="O54" s="1"/>
      <c r="AA54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1367-AB15-4048-9703-1197646BB177}">
  <dimension ref="B1:AM83"/>
  <sheetViews>
    <sheetView topLeftCell="L1" workbookViewId="0">
      <selection activeCell="AF21" sqref="AF21:AM83"/>
    </sheetView>
  </sheetViews>
  <sheetFormatPr defaultRowHeight="15" x14ac:dyDescent="0.25"/>
  <sheetData>
    <row r="1" spans="2:37" x14ac:dyDescent="0.25">
      <c r="G1" t="s">
        <v>87</v>
      </c>
      <c r="H1" t="s">
        <v>88</v>
      </c>
      <c r="I1" t="s">
        <v>83</v>
      </c>
      <c r="J1" t="s">
        <v>84</v>
      </c>
      <c r="K1" t="s">
        <v>85</v>
      </c>
      <c r="L1" t="s">
        <v>86</v>
      </c>
      <c r="M1" t="s">
        <v>82</v>
      </c>
      <c r="N1" t="s">
        <v>107</v>
      </c>
      <c r="Y1" t="s">
        <v>113</v>
      </c>
      <c r="Z1" t="s">
        <v>110</v>
      </c>
      <c r="AA1" t="s">
        <v>117</v>
      </c>
      <c r="AB1" t="s">
        <v>118</v>
      </c>
      <c r="AD1" t="s">
        <v>99</v>
      </c>
      <c r="AE1" t="s">
        <v>99</v>
      </c>
      <c r="AI1" t="s">
        <v>114</v>
      </c>
      <c r="AJ1" t="s">
        <v>121</v>
      </c>
      <c r="AK1" t="s">
        <v>122</v>
      </c>
    </row>
    <row r="2" spans="2:37" x14ac:dyDescent="0.25">
      <c r="B2" t="s">
        <v>79</v>
      </c>
      <c r="C2">
        <v>2</v>
      </c>
      <c r="D2" t="s">
        <v>78</v>
      </c>
      <c r="G2">
        <f>(M2^2/$C$2^2/32.2)^(1/3)</f>
        <v>0</v>
      </c>
      <c r="H2">
        <v>0</v>
      </c>
      <c r="I2">
        <f>H2*$C$2</f>
        <v>0</v>
      </c>
      <c r="J2">
        <f>H2*2+$C$2</f>
        <v>2</v>
      </c>
      <c r="K2">
        <f>I2/J2</f>
        <v>0</v>
      </c>
      <c r="L2">
        <f>1.49/$C$3*K2^(2/3)*$C$4^0.5</f>
        <v>0</v>
      </c>
      <c r="M2">
        <f>L2*I2</f>
        <v>0</v>
      </c>
      <c r="N2" t="e">
        <f>G2/H2</f>
        <v>#DIV/0!</v>
      </c>
      <c r="Z2" s="1">
        <v>44905.003472222219</v>
      </c>
      <c r="AA2">
        <v>8.1850000000000005</v>
      </c>
      <c r="AB2">
        <v>8.1850000000000005</v>
      </c>
      <c r="AC2" s="1">
        <v>44905.003472222219</v>
      </c>
      <c r="AD2">
        <v>0.25258999999999998</v>
      </c>
      <c r="AE2">
        <v>0.25258999999999998</v>
      </c>
      <c r="AI2" t="s">
        <v>15</v>
      </c>
      <c r="AJ2">
        <v>0.5</v>
      </c>
      <c r="AK2">
        <v>0</v>
      </c>
    </row>
    <row r="3" spans="2:37" x14ac:dyDescent="0.25">
      <c r="B3" t="s">
        <v>80</v>
      </c>
      <c r="C3">
        <v>0.01</v>
      </c>
      <c r="G3">
        <f t="shared" ref="G3:G18" si="0">(M3^2/$C$2^2/32.2)^(1/3)</f>
        <v>0.30432037351947894</v>
      </c>
      <c r="H3">
        <v>0.1</v>
      </c>
      <c r="I3">
        <f t="shared" ref="I3:I18" si="1">H3*$C$2</f>
        <v>0.2</v>
      </c>
      <c r="J3">
        <f t="shared" ref="J3:J18" si="2">H3*2+$C$2</f>
        <v>2.2000000000000002</v>
      </c>
      <c r="K3">
        <f t="shared" ref="K3:K18" si="3">I3/J3</f>
        <v>9.0909090909090912E-2</v>
      </c>
      <c r="L3">
        <f t="shared" ref="L3:L18" si="4">1.49/$C$3*K3^(2/3)*$C$4^0.5</f>
        <v>9.526304918208389</v>
      </c>
      <c r="M3">
        <f t="shared" ref="M3:M18" si="5">L3*I3</f>
        <v>1.9052609836416778</v>
      </c>
      <c r="N3">
        <f t="shared" ref="N3:N18" si="6">G3/H3</f>
        <v>3.0432037351947892</v>
      </c>
      <c r="Z3" s="1">
        <v>44905.006944444445</v>
      </c>
      <c r="AA3">
        <v>16.547499999999999</v>
      </c>
      <c r="AB3">
        <v>16.547499999999999</v>
      </c>
      <c r="AC3" s="1">
        <v>44905.006944444445</v>
      </c>
      <c r="AD3">
        <v>0.40326000000000001</v>
      </c>
      <c r="AE3">
        <v>0.40326000000000001</v>
      </c>
      <c r="AI3" t="s">
        <v>20</v>
      </c>
      <c r="AJ3">
        <v>0.622</v>
      </c>
      <c r="AK3">
        <v>8.2477999999999998</v>
      </c>
    </row>
    <row r="4" spans="2:37" x14ac:dyDescent="0.25">
      <c r="B4" t="s">
        <v>81</v>
      </c>
      <c r="C4">
        <v>0.1</v>
      </c>
      <c r="G4">
        <f t="shared" si="0"/>
        <v>0.63243207124670719</v>
      </c>
      <c r="H4">
        <v>0.2</v>
      </c>
      <c r="I4">
        <f t="shared" si="1"/>
        <v>0.4</v>
      </c>
      <c r="J4">
        <f t="shared" si="2"/>
        <v>2.4</v>
      </c>
      <c r="K4">
        <f t="shared" si="3"/>
        <v>0.16666666666666669</v>
      </c>
      <c r="L4">
        <f t="shared" si="4"/>
        <v>14.269828977086744</v>
      </c>
      <c r="M4">
        <f t="shared" si="5"/>
        <v>5.7079315908346979</v>
      </c>
      <c r="N4">
        <f t="shared" si="6"/>
        <v>3.1621603562335356</v>
      </c>
      <c r="Z4" s="1">
        <v>44905.010416666664</v>
      </c>
      <c r="AA4">
        <v>24.894200000000001</v>
      </c>
      <c r="AB4">
        <v>24.894200000000001</v>
      </c>
      <c r="AC4" s="1">
        <v>44905.010416666664</v>
      </c>
      <c r="AD4">
        <v>0.53391</v>
      </c>
      <c r="AE4">
        <v>0.53391</v>
      </c>
      <c r="AI4" t="s">
        <v>25</v>
      </c>
      <c r="AJ4">
        <v>0.73799999999999999</v>
      </c>
      <c r="AK4">
        <v>16.5869</v>
      </c>
    </row>
    <row r="5" spans="2:37" x14ac:dyDescent="0.25">
      <c r="G5">
        <f t="shared" si="0"/>
        <v>0.9576813165194944</v>
      </c>
      <c r="H5">
        <v>0.3</v>
      </c>
      <c r="I5">
        <f t="shared" si="1"/>
        <v>0.6</v>
      </c>
      <c r="J5">
        <f t="shared" si="2"/>
        <v>2.6</v>
      </c>
      <c r="K5">
        <f t="shared" si="3"/>
        <v>0.23076923076923075</v>
      </c>
      <c r="L5">
        <f t="shared" si="4"/>
        <v>17.727120766565061</v>
      </c>
      <c r="M5">
        <f t="shared" si="5"/>
        <v>10.636272459939036</v>
      </c>
      <c r="N5">
        <f t="shared" si="6"/>
        <v>3.1922710550649813</v>
      </c>
      <c r="Z5" s="1">
        <v>44905.013888888891</v>
      </c>
      <c r="AA5">
        <v>33.234000000000002</v>
      </c>
      <c r="AB5">
        <v>33.234000000000002</v>
      </c>
      <c r="AC5" s="1">
        <v>44905.013888888891</v>
      </c>
      <c r="AD5">
        <v>0.65449000000000002</v>
      </c>
      <c r="AE5">
        <v>0.65449000000000002</v>
      </c>
      <c r="AI5" t="s">
        <v>30</v>
      </c>
      <c r="AJ5">
        <v>0.84899999999999998</v>
      </c>
      <c r="AK5">
        <v>24.922999999999998</v>
      </c>
    </row>
    <row r="6" spans="2:37" x14ac:dyDescent="0.25">
      <c r="G6">
        <f t="shared" si="0"/>
        <v>1.2756676126211963</v>
      </c>
      <c r="H6">
        <v>0.4</v>
      </c>
      <c r="I6">
        <f t="shared" si="1"/>
        <v>0.8</v>
      </c>
      <c r="J6">
        <f t="shared" si="2"/>
        <v>2.8</v>
      </c>
      <c r="K6">
        <f t="shared" si="3"/>
        <v>0.28571428571428575</v>
      </c>
      <c r="L6">
        <f t="shared" si="4"/>
        <v>20.439686898036221</v>
      </c>
      <c r="M6">
        <f t="shared" si="5"/>
        <v>16.351749518428978</v>
      </c>
      <c r="N6">
        <f t="shared" si="6"/>
        <v>3.1891690315529906</v>
      </c>
      <c r="Z6" s="1">
        <v>44905.017361111109</v>
      </c>
      <c r="AA6">
        <v>41.558100000000003</v>
      </c>
      <c r="AB6">
        <v>41.558100000000003</v>
      </c>
      <c r="AC6" s="1">
        <v>44905.017361111109</v>
      </c>
      <c r="AD6">
        <v>0.76866999999999996</v>
      </c>
      <c r="AE6">
        <v>0.76866999999999996</v>
      </c>
      <c r="AI6" t="s">
        <v>35</v>
      </c>
      <c r="AJ6">
        <v>0.95699999999999996</v>
      </c>
      <c r="AK6">
        <v>33.258400000000002</v>
      </c>
    </row>
    <row r="7" spans="2:37" x14ac:dyDescent="0.25">
      <c r="B7">
        <v>0.01</v>
      </c>
      <c r="C7" t="s">
        <v>106</v>
      </c>
      <c r="G7">
        <f t="shared" si="0"/>
        <v>1.5852520870050835</v>
      </c>
      <c r="H7">
        <v>0.5</v>
      </c>
      <c r="I7">
        <f t="shared" si="1"/>
        <v>1</v>
      </c>
      <c r="J7">
        <f t="shared" si="2"/>
        <v>3</v>
      </c>
      <c r="K7">
        <f t="shared" si="3"/>
        <v>0.33333333333333331</v>
      </c>
      <c r="L7">
        <f t="shared" si="4"/>
        <v>22.651941529633788</v>
      </c>
      <c r="M7">
        <f t="shared" si="5"/>
        <v>22.651941529633788</v>
      </c>
      <c r="N7">
        <f t="shared" si="6"/>
        <v>3.1705041740101669</v>
      </c>
      <c r="Z7" s="1">
        <v>44905.020833333336</v>
      </c>
      <c r="AA7">
        <v>49.860500000000002</v>
      </c>
      <c r="AB7">
        <v>49.860500000000002</v>
      </c>
      <c r="AC7" s="1">
        <v>44905.020833333336</v>
      </c>
      <c r="AD7">
        <v>0.87831000000000004</v>
      </c>
      <c r="AE7">
        <v>0.87831000000000004</v>
      </c>
      <c r="AI7" t="s">
        <v>40</v>
      </c>
      <c r="AJ7">
        <v>1.0629999999999999</v>
      </c>
      <c r="AK7">
        <v>41.593400000000003</v>
      </c>
    </row>
    <row r="8" spans="2:37" x14ac:dyDescent="0.25">
      <c r="B8">
        <v>4.0000000000000001E-3</v>
      </c>
      <c r="C8" t="s">
        <v>104</v>
      </c>
      <c r="G8">
        <f t="shared" si="0"/>
        <v>1.8863413521462902</v>
      </c>
      <c r="H8">
        <v>0.6</v>
      </c>
      <c r="I8">
        <f t="shared" si="1"/>
        <v>1.2</v>
      </c>
      <c r="J8">
        <f t="shared" si="2"/>
        <v>3.2</v>
      </c>
      <c r="K8">
        <f t="shared" si="3"/>
        <v>0.37499999999999994</v>
      </c>
      <c r="L8">
        <f t="shared" si="4"/>
        <v>24.502314703307157</v>
      </c>
      <c r="M8">
        <f t="shared" si="5"/>
        <v>29.402777643968587</v>
      </c>
      <c r="N8">
        <f t="shared" si="6"/>
        <v>3.1439022535771506</v>
      </c>
      <c r="Z8" s="1">
        <v>44905.024305555555</v>
      </c>
      <c r="AA8">
        <v>58.197000000000003</v>
      </c>
      <c r="AB8">
        <v>58.197000000000003</v>
      </c>
      <c r="AC8" s="1">
        <v>44905.024305555555</v>
      </c>
      <c r="AD8">
        <v>0.98526999999999998</v>
      </c>
      <c r="AE8">
        <v>0.98526999999999998</v>
      </c>
      <c r="AI8" t="s">
        <v>45</v>
      </c>
      <c r="AJ8">
        <v>1.1659999999999999</v>
      </c>
      <c r="AK8">
        <v>49.927999999999997</v>
      </c>
    </row>
    <row r="9" spans="2:37" x14ac:dyDescent="0.25">
      <c r="B9">
        <v>1E-3</v>
      </c>
      <c r="C9" t="s">
        <v>105</v>
      </c>
      <c r="G9">
        <f t="shared" si="0"/>
        <v>2.1792339528411859</v>
      </c>
      <c r="H9">
        <v>0.7</v>
      </c>
      <c r="I9">
        <f t="shared" si="1"/>
        <v>1.4</v>
      </c>
      <c r="J9">
        <f t="shared" si="2"/>
        <v>3.4</v>
      </c>
      <c r="K9">
        <f t="shared" si="3"/>
        <v>0.41176470588235292</v>
      </c>
      <c r="L9">
        <f t="shared" si="4"/>
        <v>26.078684533358725</v>
      </c>
      <c r="M9">
        <f t="shared" si="5"/>
        <v>36.510158346702212</v>
      </c>
      <c r="N9">
        <f t="shared" si="6"/>
        <v>3.1131913612016944</v>
      </c>
      <c r="Z9" s="1">
        <v>44905.027777777781</v>
      </c>
      <c r="AA9">
        <v>66.534300000000002</v>
      </c>
      <c r="AB9">
        <v>66.534300000000002</v>
      </c>
      <c r="AC9" s="1">
        <v>44905.027777777781</v>
      </c>
      <c r="AD9">
        <v>1.0898300000000001</v>
      </c>
      <c r="AE9">
        <v>1.0898300000000001</v>
      </c>
      <c r="AI9" t="s">
        <v>50</v>
      </c>
      <c r="AJ9">
        <v>1.268</v>
      </c>
      <c r="AK9">
        <v>58.2624</v>
      </c>
    </row>
    <row r="10" spans="2:37" x14ac:dyDescent="0.25">
      <c r="G10">
        <f t="shared" si="0"/>
        <v>2.4643741772935064</v>
      </c>
      <c r="H10">
        <v>0.8</v>
      </c>
      <c r="I10">
        <f t="shared" si="1"/>
        <v>1.6</v>
      </c>
      <c r="J10">
        <f t="shared" si="2"/>
        <v>3.6</v>
      </c>
      <c r="K10">
        <f t="shared" si="3"/>
        <v>0.44444444444444448</v>
      </c>
      <c r="L10">
        <f t="shared" si="4"/>
        <v>27.440872947418079</v>
      </c>
      <c r="M10">
        <f t="shared" si="5"/>
        <v>43.905396715868932</v>
      </c>
      <c r="N10">
        <f t="shared" si="6"/>
        <v>3.0804677216168828</v>
      </c>
      <c r="Z10" s="1">
        <v>44905.03125</v>
      </c>
      <c r="AA10">
        <v>74.871099999999998</v>
      </c>
      <c r="AB10">
        <v>74.871099999999998</v>
      </c>
      <c r="AC10" s="1">
        <v>44905.03125</v>
      </c>
      <c r="AD10">
        <v>1.19248</v>
      </c>
      <c r="AE10">
        <v>1.19248</v>
      </c>
      <c r="AI10" t="s">
        <v>55</v>
      </c>
      <c r="AJ10">
        <v>1.3680000000000001</v>
      </c>
      <c r="AK10">
        <v>66.596599999999995</v>
      </c>
    </row>
    <row r="11" spans="2:37" x14ac:dyDescent="0.25">
      <c r="G11">
        <f t="shared" si="0"/>
        <v>2.7422480913909864</v>
      </c>
      <c r="H11">
        <v>0.9</v>
      </c>
      <c r="I11">
        <f t="shared" si="1"/>
        <v>1.8</v>
      </c>
      <c r="J11">
        <f t="shared" si="2"/>
        <v>3.8</v>
      </c>
      <c r="K11">
        <f t="shared" si="3"/>
        <v>0.47368421052631582</v>
      </c>
      <c r="L11">
        <f t="shared" si="4"/>
        <v>28.631594901044796</v>
      </c>
      <c r="M11">
        <f t="shared" si="5"/>
        <v>51.536870821880633</v>
      </c>
      <c r="N11">
        <f t="shared" si="6"/>
        <v>3.0469423237677624</v>
      </c>
      <c r="Z11" s="1">
        <v>44905.034722222219</v>
      </c>
      <c r="AA11">
        <v>83.207700000000003</v>
      </c>
      <c r="AB11">
        <v>83.207700000000003</v>
      </c>
      <c r="AC11" s="1">
        <v>44905.034722222219</v>
      </c>
      <c r="AD11">
        <v>1.2935700000000001</v>
      </c>
      <c r="AE11">
        <v>1.2935700000000001</v>
      </c>
      <c r="AI11" t="s">
        <v>60</v>
      </c>
      <c r="AJ11">
        <v>1.4670000000000001</v>
      </c>
      <c r="AK11">
        <v>74.930599999999998</v>
      </c>
    </row>
    <row r="12" spans="2:37" x14ac:dyDescent="0.25">
      <c r="G12">
        <f t="shared" si="0"/>
        <v>3.0133375202544181</v>
      </c>
      <c r="H12">
        <v>1</v>
      </c>
      <c r="I12">
        <f t="shared" si="1"/>
        <v>2</v>
      </c>
      <c r="J12">
        <f t="shared" si="2"/>
        <v>4</v>
      </c>
      <c r="K12">
        <f t="shared" si="3"/>
        <v>0.5</v>
      </c>
      <c r="L12">
        <f t="shared" si="4"/>
        <v>29.682440412955437</v>
      </c>
      <c r="M12">
        <f t="shared" si="5"/>
        <v>59.364880825910873</v>
      </c>
      <c r="N12">
        <f t="shared" si="6"/>
        <v>3.0133375202544181</v>
      </c>
      <c r="Z12" s="1">
        <v>44905.038194444445</v>
      </c>
      <c r="AA12">
        <v>91.5441</v>
      </c>
      <c r="AB12">
        <v>91.5441</v>
      </c>
      <c r="AC12" s="1">
        <v>44905.038194444445</v>
      </c>
      <c r="AD12">
        <v>1.3933800000000001</v>
      </c>
      <c r="AE12">
        <v>1.3933800000000001</v>
      </c>
      <c r="AI12" t="s">
        <v>65</v>
      </c>
      <c r="AJ12">
        <v>1.5649999999999999</v>
      </c>
      <c r="AK12">
        <v>83.264600000000002</v>
      </c>
    </row>
    <row r="13" spans="2:37" x14ac:dyDescent="0.25">
      <c r="G13">
        <f t="shared" si="0"/>
        <v>3.2780999059553984</v>
      </c>
      <c r="H13">
        <v>1.1000000000000001</v>
      </c>
      <c r="I13">
        <f t="shared" si="1"/>
        <v>2.2000000000000002</v>
      </c>
      <c r="J13">
        <f t="shared" si="2"/>
        <v>4.2</v>
      </c>
      <c r="K13">
        <f t="shared" si="3"/>
        <v>0.52380952380952384</v>
      </c>
      <c r="L13">
        <f t="shared" si="4"/>
        <v>30.617415554553961</v>
      </c>
      <c r="M13">
        <f t="shared" si="5"/>
        <v>67.358314220018727</v>
      </c>
      <c r="N13">
        <f t="shared" si="6"/>
        <v>2.9800908235958166</v>
      </c>
      <c r="Z13" s="1">
        <v>44905.041666666664</v>
      </c>
      <c r="AA13">
        <v>99.883399999999995</v>
      </c>
      <c r="AB13">
        <v>99.883399999999995</v>
      </c>
      <c r="AC13" s="1">
        <v>44905.041666666664</v>
      </c>
      <c r="AD13">
        <v>1.4921500000000001</v>
      </c>
      <c r="AE13">
        <v>1.4921500000000001</v>
      </c>
      <c r="AI13" t="s">
        <v>70</v>
      </c>
      <c r="AJ13">
        <v>1.663</v>
      </c>
      <c r="AK13">
        <v>91.598500000000001</v>
      </c>
    </row>
    <row r="14" spans="2:37" x14ac:dyDescent="0.25">
      <c r="G14">
        <f t="shared" si="0"/>
        <v>3.5369603596923098</v>
      </c>
      <c r="H14">
        <v>1.2</v>
      </c>
      <c r="I14">
        <f t="shared" si="1"/>
        <v>2.4</v>
      </c>
      <c r="J14">
        <f t="shared" si="2"/>
        <v>4.4000000000000004</v>
      </c>
      <c r="K14">
        <f t="shared" si="3"/>
        <v>0.54545454545454541</v>
      </c>
      <c r="L14">
        <f t="shared" si="4"/>
        <v>31.455165790711177</v>
      </c>
      <c r="M14">
        <f t="shared" si="5"/>
        <v>75.492397897706823</v>
      </c>
      <c r="N14">
        <f t="shared" si="6"/>
        <v>2.9474669664102584</v>
      </c>
      <c r="AI14" t="s">
        <v>75</v>
      </c>
      <c r="AJ14">
        <v>1.76</v>
      </c>
      <c r="AK14">
        <v>99.932299999999998</v>
      </c>
    </row>
    <row r="15" spans="2:37" x14ac:dyDescent="0.25">
      <c r="G15">
        <f t="shared" si="0"/>
        <v>3.7903096051644463</v>
      </c>
      <c r="H15">
        <v>1.3</v>
      </c>
      <c r="I15">
        <f t="shared" si="1"/>
        <v>2.6</v>
      </c>
      <c r="J15">
        <f t="shared" si="2"/>
        <v>4.5999999999999996</v>
      </c>
      <c r="K15">
        <f t="shared" si="3"/>
        <v>0.56521739130434789</v>
      </c>
      <c r="L15">
        <f t="shared" si="4"/>
        <v>32.210436678018148</v>
      </c>
      <c r="M15">
        <f t="shared" si="5"/>
        <v>83.747135362847189</v>
      </c>
      <c r="N15">
        <f t="shared" si="6"/>
        <v>2.9156227732034199</v>
      </c>
    </row>
    <row r="16" spans="2:37" x14ac:dyDescent="0.25">
      <c r="G16">
        <f t="shared" si="0"/>
        <v>4.038504753197997</v>
      </c>
      <c r="H16">
        <v>1.4</v>
      </c>
      <c r="I16">
        <f t="shared" si="1"/>
        <v>2.8</v>
      </c>
      <c r="J16">
        <f t="shared" si="2"/>
        <v>4.8</v>
      </c>
      <c r="K16">
        <f t="shared" si="3"/>
        <v>0.58333333333333337</v>
      </c>
      <c r="L16">
        <f t="shared" si="4"/>
        <v>32.895068698713992</v>
      </c>
      <c r="M16">
        <f t="shared" si="5"/>
        <v>92.106192356399177</v>
      </c>
      <c r="N16">
        <f t="shared" si="6"/>
        <v>2.8846462522842837</v>
      </c>
    </row>
    <row r="17" spans="7:39" x14ac:dyDescent="0.25">
      <c r="G17">
        <f t="shared" si="0"/>
        <v>4.281871371183513</v>
      </c>
      <c r="H17">
        <v>1.5</v>
      </c>
      <c r="I17">
        <f t="shared" si="1"/>
        <v>3</v>
      </c>
      <c r="J17">
        <f t="shared" si="2"/>
        <v>5</v>
      </c>
      <c r="K17">
        <f t="shared" si="3"/>
        <v>0.6</v>
      </c>
      <c r="L17">
        <f t="shared" si="4"/>
        <v>33.518695024446401</v>
      </c>
      <c r="M17">
        <f t="shared" si="5"/>
        <v>100.5560850733392</v>
      </c>
      <c r="N17">
        <f t="shared" si="6"/>
        <v>2.8545809141223422</v>
      </c>
    </row>
    <row r="18" spans="7:39" x14ac:dyDescent="0.25">
      <c r="G18">
        <f t="shared" si="0"/>
        <v>4.5207060624618798</v>
      </c>
      <c r="H18">
        <v>1.6</v>
      </c>
      <c r="I18">
        <f t="shared" si="1"/>
        <v>3.2</v>
      </c>
      <c r="J18">
        <f t="shared" si="2"/>
        <v>5.2</v>
      </c>
      <c r="K18">
        <f t="shared" si="3"/>
        <v>0.61538461538461542</v>
      </c>
      <c r="L18">
        <f t="shared" si="4"/>
        <v>34.089243077821337</v>
      </c>
      <c r="M18">
        <f t="shared" si="5"/>
        <v>109.08557784902828</v>
      </c>
      <c r="N18">
        <f t="shared" si="6"/>
        <v>2.8254412890386749</v>
      </c>
    </row>
    <row r="22" spans="7:39" x14ac:dyDescent="0.25">
      <c r="AF22" t="s">
        <v>123</v>
      </c>
    </row>
    <row r="23" spans="7:39" x14ac:dyDescent="0.25">
      <c r="AF23" t="s">
        <v>124</v>
      </c>
      <c r="AG23" t="s">
        <v>124</v>
      </c>
      <c r="AH23" t="s">
        <v>125</v>
      </c>
      <c r="AI23" t="s">
        <v>126</v>
      </c>
      <c r="AJ23" t="s">
        <v>127</v>
      </c>
      <c r="AK23" t="s">
        <v>128</v>
      </c>
      <c r="AL23" t="s">
        <v>129</v>
      </c>
      <c r="AM23" t="s">
        <v>130</v>
      </c>
    </row>
    <row r="24" spans="7:39" x14ac:dyDescent="0.25">
      <c r="AF24" t="s">
        <v>131</v>
      </c>
      <c r="AG24" t="s">
        <v>132</v>
      </c>
      <c r="AH24" t="s">
        <v>133</v>
      </c>
      <c r="AI24" t="s">
        <v>133</v>
      </c>
      <c r="AJ24" t="s">
        <v>134</v>
      </c>
      <c r="AK24" t="s">
        <v>135</v>
      </c>
      <c r="AL24" t="s">
        <v>135</v>
      </c>
      <c r="AM24" t="s">
        <v>135</v>
      </c>
    </row>
    <row r="25" spans="7:39" x14ac:dyDescent="0.25">
      <c r="AF25">
        <v>0</v>
      </c>
      <c r="AG25" s="2">
        <v>6.9444444444444447E-4</v>
      </c>
      <c r="AH25">
        <v>0.08</v>
      </c>
      <c r="AI25">
        <v>0.08</v>
      </c>
      <c r="AJ25">
        <v>0</v>
      </c>
      <c r="AK25">
        <v>0</v>
      </c>
      <c r="AL25">
        <v>1.23</v>
      </c>
      <c r="AM25">
        <v>0</v>
      </c>
    </row>
    <row r="26" spans="7:39" x14ac:dyDescent="0.25">
      <c r="AF26">
        <v>0</v>
      </c>
      <c r="AG26" s="2">
        <v>1.3888888888888889E-3</v>
      </c>
      <c r="AH26">
        <v>0.14000000000000001</v>
      </c>
      <c r="AI26">
        <v>0.14000000000000001</v>
      </c>
      <c r="AJ26">
        <v>0</v>
      </c>
      <c r="AK26">
        <v>0</v>
      </c>
      <c r="AL26">
        <v>3.12</v>
      </c>
      <c r="AM26">
        <v>0</v>
      </c>
    </row>
    <row r="27" spans="7:39" x14ac:dyDescent="0.25">
      <c r="AF27">
        <v>0</v>
      </c>
      <c r="AG27" s="2">
        <v>2.0833333333333333E-3</v>
      </c>
      <c r="AH27">
        <v>0.18</v>
      </c>
      <c r="AI27">
        <v>0.18</v>
      </c>
      <c r="AJ27">
        <v>0</v>
      </c>
      <c r="AK27">
        <v>0</v>
      </c>
      <c r="AL27">
        <v>4.8099999999999996</v>
      </c>
      <c r="AM27">
        <v>0</v>
      </c>
    </row>
    <row r="28" spans="7:39" x14ac:dyDescent="0.25">
      <c r="O28" s="1"/>
      <c r="AA28" s="1"/>
      <c r="AF28">
        <v>0</v>
      </c>
      <c r="AG28" s="2">
        <v>2.7777777777777779E-3</v>
      </c>
      <c r="AH28">
        <v>0.22</v>
      </c>
      <c r="AI28">
        <v>0.22</v>
      </c>
      <c r="AJ28">
        <v>0</v>
      </c>
      <c r="AK28">
        <v>0</v>
      </c>
      <c r="AL28">
        <v>6.5</v>
      </c>
      <c r="AM28">
        <v>0</v>
      </c>
    </row>
    <row r="29" spans="7:39" x14ac:dyDescent="0.25">
      <c r="O29" s="1"/>
      <c r="AA29" s="1"/>
      <c r="AF29">
        <v>0</v>
      </c>
      <c r="AG29" s="2">
        <v>3.472222222222222E-3</v>
      </c>
      <c r="AH29">
        <v>0.25</v>
      </c>
      <c r="AI29">
        <v>0.25</v>
      </c>
      <c r="AJ29">
        <v>0</v>
      </c>
      <c r="AK29">
        <v>0</v>
      </c>
      <c r="AL29">
        <v>8.18</v>
      </c>
      <c r="AM29">
        <v>0</v>
      </c>
    </row>
    <row r="30" spans="7:39" x14ac:dyDescent="0.25">
      <c r="O30" s="1"/>
      <c r="AA30" s="1"/>
      <c r="AF30">
        <v>0</v>
      </c>
      <c r="AG30" s="2">
        <v>4.1666666666666666E-3</v>
      </c>
      <c r="AH30">
        <v>0.28999999999999998</v>
      </c>
      <c r="AI30">
        <v>0.28999999999999998</v>
      </c>
      <c r="AJ30">
        <v>0</v>
      </c>
      <c r="AK30">
        <v>0</v>
      </c>
      <c r="AL30">
        <v>9.85</v>
      </c>
      <c r="AM30">
        <v>0</v>
      </c>
    </row>
    <row r="31" spans="7:39" x14ac:dyDescent="0.25">
      <c r="O31" s="1"/>
      <c r="AA31" s="1"/>
      <c r="AF31">
        <v>0</v>
      </c>
      <c r="AG31" s="2">
        <v>4.8611111111111112E-3</v>
      </c>
      <c r="AH31">
        <v>0.32</v>
      </c>
      <c r="AI31">
        <v>0.32</v>
      </c>
      <c r="AJ31">
        <v>0</v>
      </c>
      <c r="AK31">
        <v>0</v>
      </c>
      <c r="AL31">
        <v>11.52</v>
      </c>
      <c r="AM31">
        <v>0</v>
      </c>
    </row>
    <row r="32" spans="7:39" x14ac:dyDescent="0.25">
      <c r="O32" s="1"/>
      <c r="AA32" s="1"/>
      <c r="AF32">
        <v>0</v>
      </c>
      <c r="AG32" s="2">
        <v>5.5555555555555558E-3</v>
      </c>
      <c r="AH32">
        <v>0.35</v>
      </c>
      <c r="AI32">
        <v>0.35</v>
      </c>
      <c r="AJ32">
        <v>0</v>
      </c>
      <c r="AK32">
        <v>0</v>
      </c>
      <c r="AL32">
        <v>13.2</v>
      </c>
      <c r="AM32">
        <v>0</v>
      </c>
    </row>
    <row r="33" spans="15:39" x14ac:dyDescent="0.25">
      <c r="O33" s="1"/>
      <c r="AA33" s="1"/>
      <c r="AF33">
        <v>0</v>
      </c>
      <c r="AG33" s="2">
        <v>6.2499999999999995E-3</v>
      </c>
      <c r="AH33">
        <v>0.38</v>
      </c>
      <c r="AI33">
        <v>0.38</v>
      </c>
      <c r="AJ33">
        <v>0</v>
      </c>
      <c r="AK33">
        <v>0</v>
      </c>
      <c r="AL33">
        <v>14.87</v>
      </c>
      <c r="AM33">
        <v>0</v>
      </c>
    </row>
    <row r="34" spans="15:39" x14ac:dyDescent="0.25">
      <c r="O34" s="1"/>
      <c r="AA34" s="1"/>
      <c r="AF34">
        <v>0</v>
      </c>
      <c r="AG34" s="2">
        <v>6.9444444444444441E-3</v>
      </c>
      <c r="AH34">
        <v>0.4</v>
      </c>
      <c r="AI34">
        <v>0.4</v>
      </c>
      <c r="AJ34">
        <v>0</v>
      </c>
      <c r="AK34">
        <v>0</v>
      </c>
      <c r="AL34">
        <v>16.54</v>
      </c>
      <c r="AM34">
        <v>0</v>
      </c>
    </row>
    <row r="35" spans="15:39" x14ac:dyDescent="0.25">
      <c r="O35" s="1"/>
      <c r="AA35" s="1"/>
      <c r="AF35">
        <v>0</v>
      </c>
      <c r="AG35" s="2">
        <v>7.6388888888888886E-3</v>
      </c>
      <c r="AH35">
        <v>0.43</v>
      </c>
      <c r="AI35">
        <v>0.43</v>
      </c>
      <c r="AJ35">
        <v>0</v>
      </c>
      <c r="AK35">
        <v>0</v>
      </c>
      <c r="AL35">
        <v>18.21</v>
      </c>
      <c r="AM35">
        <v>0</v>
      </c>
    </row>
    <row r="36" spans="15:39" x14ac:dyDescent="0.25">
      <c r="O36" s="1"/>
      <c r="AA36" s="1"/>
      <c r="AF36">
        <v>0</v>
      </c>
      <c r="AG36" s="2">
        <v>8.3333333333333332E-3</v>
      </c>
      <c r="AH36">
        <v>0.46</v>
      </c>
      <c r="AI36">
        <v>0.46</v>
      </c>
      <c r="AJ36">
        <v>0</v>
      </c>
      <c r="AK36">
        <v>0</v>
      </c>
      <c r="AL36">
        <v>19.88</v>
      </c>
      <c r="AM36">
        <v>0</v>
      </c>
    </row>
    <row r="37" spans="15:39" x14ac:dyDescent="0.25">
      <c r="O37" s="1"/>
      <c r="AA37" s="1"/>
      <c r="AF37">
        <v>0</v>
      </c>
      <c r="AG37" s="2">
        <v>9.0277777777777787E-3</v>
      </c>
      <c r="AH37">
        <v>0.48</v>
      </c>
      <c r="AI37">
        <v>0.48</v>
      </c>
      <c r="AJ37">
        <v>0</v>
      </c>
      <c r="AK37">
        <v>0</v>
      </c>
      <c r="AL37">
        <v>21.55</v>
      </c>
      <c r="AM37">
        <v>0</v>
      </c>
    </row>
    <row r="38" spans="15:39" x14ac:dyDescent="0.25">
      <c r="O38" s="1"/>
      <c r="AA38" s="1"/>
      <c r="AF38">
        <v>0</v>
      </c>
      <c r="AG38" s="2">
        <v>9.7222222222222224E-3</v>
      </c>
      <c r="AH38">
        <v>0.51</v>
      </c>
      <c r="AI38">
        <v>0.51</v>
      </c>
      <c r="AJ38">
        <v>0</v>
      </c>
      <c r="AK38">
        <v>0</v>
      </c>
      <c r="AL38">
        <v>23.22</v>
      </c>
      <c r="AM38">
        <v>0</v>
      </c>
    </row>
    <row r="39" spans="15:39" x14ac:dyDescent="0.25">
      <c r="O39" s="1"/>
      <c r="AA39" s="1"/>
      <c r="AF39">
        <v>0</v>
      </c>
      <c r="AG39" s="2">
        <v>1.0416666666666666E-2</v>
      </c>
      <c r="AH39">
        <v>0.53</v>
      </c>
      <c r="AI39">
        <v>0.53</v>
      </c>
      <c r="AJ39">
        <v>0</v>
      </c>
      <c r="AK39">
        <v>0</v>
      </c>
      <c r="AL39">
        <v>24.89</v>
      </c>
      <c r="AM39">
        <v>0</v>
      </c>
    </row>
    <row r="40" spans="15:39" x14ac:dyDescent="0.25">
      <c r="AF40">
        <v>0</v>
      </c>
      <c r="AG40" s="2">
        <v>1.1111111111111112E-2</v>
      </c>
      <c r="AH40">
        <v>0.56000000000000005</v>
      </c>
      <c r="AI40">
        <v>0.56000000000000005</v>
      </c>
      <c r="AJ40">
        <v>0</v>
      </c>
      <c r="AK40">
        <v>0</v>
      </c>
      <c r="AL40">
        <v>26.55</v>
      </c>
      <c r="AM40">
        <v>0</v>
      </c>
    </row>
    <row r="41" spans="15:39" x14ac:dyDescent="0.25">
      <c r="AF41">
        <v>0</v>
      </c>
      <c r="AG41" s="2">
        <v>1.1805555555555555E-2</v>
      </c>
      <c r="AH41">
        <v>0.57999999999999996</v>
      </c>
      <c r="AI41">
        <v>0.57999999999999996</v>
      </c>
      <c r="AJ41">
        <v>0</v>
      </c>
      <c r="AK41">
        <v>0</v>
      </c>
      <c r="AL41">
        <v>28.22</v>
      </c>
      <c r="AM41">
        <v>0</v>
      </c>
    </row>
    <row r="42" spans="15:39" x14ac:dyDescent="0.25">
      <c r="AF42">
        <v>0</v>
      </c>
      <c r="AG42" s="2">
        <v>1.2499999999999999E-2</v>
      </c>
      <c r="AH42">
        <v>0.61</v>
      </c>
      <c r="AI42">
        <v>0.61</v>
      </c>
      <c r="AJ42">
        <v>0</v>
      </c>
      <c r="AK42">
        <v>0</v>
      </c>
      <c r="AL42">
        <v>29.89</v>
      </c>
      <c r="AM42">
        <v>0</v>
      </c>
    </row>
    <row r="43" spans="15:39" x14ac:dyDescent="0.25">
      <c r="O43" s="1"/>
      <c r="AA43" s="1"/>
      <c r="AF43">
        <v>0</v>
      </c>
      <c r="AG43" s="2">
        <v>1.3194444444444444E-2</v>
      </c>
      <c r="AH43">
        <v>0.63</v>
      </c>
      <c r="AI43">
        <v>0.63</v>
      </c>
      <c r="AJ43">
        <v>0</v>
      </c>
      <c r="AK43">
        <v>0</v>
      </c>
      <c r="AL43">
        <v>31.56</v>
      </c>
      <c r="AM43">
        <v>0</v>
      </c>
    </row>
    <row r="44" spans="15:39" x14ac:dyDescent="0.25">
      <c r="O44" s="1"/>
      <c r="AA44" s="1"/>
      <c r="AF44">
        <v>0</v>
      </c>
      <c r="AG44" s="2">
        <v>1.3888888888888888E-2</v>
      </c>
      <c r="AH44">
        <v>0.65</v>
      </c>
      <c r="AI44">
        <v>0.65</v>
      </c>
      <c r="AJ44">
        <v>0</v>
      </c>
      <c r="AK44">
        <v>0</v>
      </c>
      <c r="AL44">
        <v>33.229999999999997</v>
      </c>
      <c r="AM44">
        <v>0</v>
      </c>
    </row>
    <row r="45" spans="15:39" x14ac:dyDescent="0.25">
      <c r="O45" s="1"/>
      <c r="AA45" s="1"/>
      <c r="AF45">
        <v>0</v>
      </c>
      <c r="AG45" s="2">
        <v>1.4583333333333332E-2</v>
      </c>
      <c r="AH45">
        <v>0.68</v>
      </c>
      <c r="AI45">
        <v>0.68</v>
      </c>
      <c r="AJ45">
        <v>0</v>
      </c>
      <c r="AK45">
        <v>0</v>
      </c>
      <c r="AL45">
        <v>34.9</v>
      </c>
      <c r="AM45">
        <v>0</v>
      </c>
    </row>
    <row r="46" spans="15:39" x14ac:dyDescent="0.25">
      <c r="O46" s="1"/>
      <c r="AA46" s="1"/>
      <c r="AF46">
        <v>0</v>
      </c>
      <c r="AG46" s="2">
        <v>1.5277777777777777E-2</v>
      </c>
      <c r="AH46">
        <v>0.7</v>
      </c>
      <c r="AI46">
        <v>0.7</v>
      </c>
      <c r="AJ46">
        <v>0</v>
      </c>
      <c r="AK46">
        <v>0</v>
      </c>
      <c r="AL46">
        <v>36.56</v>
      </c>
      <c r="AM46">
        <v>0</v>
      </c>
    </row>
    <row r="47" spans="15:39" x14ac:dyDescent="0.25">
      <c r="O47" s="1"/>
      <c r="AA47" s="1"/>
      <c r="AF47">
        <v>0</v>
      </c>
      <c r="AG47" s="2">
        <v>1.5972222222222224E-2</v>
      </c>
      <c r="AH47">
        <v>0.72</v>
      </c>
      <c r="AI47">
        <v>0.72</v>
      </c>
      <c r="AJ47">
        <v>0</v>
      </c>
      <c r="AK47">
        <v>0</v>
      </c>
      <c r="AL47">
        <v>38.229999999999997</v>
      </c>
      <c r="AM47">
        <v>0</v>
      </c>
    </row>
    <row r="48" spans="15:39" x14ac:dyDescent="0.25">
      <c r="O48" s="1"/>
      <c r="AA48" s="1"/>
      <c r="AF48">
        <v>0</v>
      </c>
      <c r="AG48" s="2">
        <v>1.6666666666666666E-2</v>
      </c>
      <c r="AH48">
        <v>0.75</v>
      </c>
      <c r="AI48">
        <v>0.75</v>
      </c>
      <c r="AJ48">
        <v>0</v>
      </c>
      <c r="AK48">
        <v>0</v>
      </c>
      <c r="AL48">
        <v>39.9</v>
      </c>
      <c r="AM48">
        <v>0</v>
      </c>
    </row>
    <row r="49" spans="15:39" x14ac:dyDescent="0.25">
      <c r="O49" s="1"/>
      <c r="AA49" s="1"/>
      <c r="AF49">
        <v>0</v>
      </c>
      <c r="AG49" s="2">
        <v>1.7361111111111112E-2</v>
      </c>
      <c r="AH49">
        <v>0.77</v>
      </c>
      <c r="AI49">
        <v>0.77</v>
      </c>
      <c r="AJ49">
        <v>0</v>
      </c>
      <c r="AK49">
        <v>0</v>
      </c>
      <c r="AL49">
        <v>41.57</v>
      </c>
      <c r="AM49">
        <v>0</v>
      </c>
    </row>
    <row r="50" spans="15:39" x14ac:dyDescent="0.25">
      <c r="O50" s="1"/>
      <c r="AA50" s="1"/>
      <c r="AF50">
        <v>0</v>
      </c>
      <c r="AG50" s="2">
        <v>1.8055555555555557E-2</v>
      </c>
      <c r="AH50">
        <v>0.79</v>
      </c>
      <c r="AI50">
        <v>0.79</v>
      </c>
      <c r="AJ50">
        <v>0</v>
      </c>
      <c r="AK50">
        <v>0</v>
      </c>
      <c r="AL50">
        <v>43.23</v>
      </c>
      <c r="AM50">
        <v>0</v>
      </c>
    </row>
    <row r="51" spans="15:39" x14ac:dyDescent="0.25">
      <c r="O51" s="1"/>
      <c r="AA51" s="1"/>
      <c r="AF51">
        <v>0</v>
      </c>
      <c r="AG51" s="2">
        <v>1.8749999999999999E-2</v>
      </c>
      <c r="AH51">
        <v>0.81</v>
      </c>
      <c r="AI51">
        <v>0.81</v>
      </c>
      <c r="AJ51">
        <v>0</v>
      </c>
      <c r="AK51">
        <v>0</v>
      </c>
      <c r="AL51">
        <v>44.9</v>
      </c>
      <c r="AM51">
        <v>0</v>
      </c>
    </row>
    <row r="52" spans="15:39" x14ac:dyDescent="0.25">
      <c r="O52" s="1"/>
      <c r="AA52" s="1"/>
      <c r="AF52">
        <v>0</v>
      </c>
      <c r="AG52" s="2">
        <v>1.9444444444444445E-2</v>
      </c>
      <c r="AH52">
        <v>0.84</v>
      </c>
      <c r="AI52">
        <v>0.84</v>
      </c>
      <c r="AJ52">
        <v>0</v>
      </c>
      <c r="AK52">
        <v>0</v>
      </c>
      <c r="AL52">
        <v>46.57</v>
      </c>
      <c r="AM52">
        <v>0</v>
      </c>
    </row>
    <row r="53" spans="15:39" x14ac:dyDescent="0.25">
      <c r="O53" s="1"/>
      <c r="AA53" s="1"/>
      <c r="AF53">
        <v>0</v>
      </c>
      <c r="AG53" s="2">
        <v>2.013888888888889E-2</v>
      </c>
      <c r="AH53">
        <v>0.86</v>
      </c>
      <c r="AI53">
        <v>0.86</v>
      </c>
      <c r="AJ53">
        <v>0</v>
      </c>
      <c r="AK53">
        <v>0</v>
      </c>
      <c r="AL53">
        <v>48.24</v>
      </c>
      <c r="AM53">
        <v>0</v>
      </c>
    </row>
    <row r="54" spans="15:39" x14ac:dyDescent="0.25">
      <c r="O54" s="1"/>
      <c r="AA54" s="1"/>
      <c r="AF54">
        <v>0</v>
      </c>
      <c r="AG54" s="2">
        <v>2.0833333333333332E-2</v>
      </c>
      <c r="AH54">
        <v>0.88</v>
      </c>
      <c r="AI54">
        <v>0.88</v>
      </c>
      <c r="AJ54">
        <v>0</v>
      </c>
      <c r="AK54">
        <v>0</v>
      </c>
      <c r="AL54">
        <v>49.9</v>
      </c>
      <c r="AM54">
        <v>0</v>
      </c>
    </row>
    <row r="55" spans="15:39" x14ac:dyDescent="0.25">
      <c r="AF55">
        <v>0</v>
      </c>
      <c r="AG55" s="2">
        <v>2.1527777777777781E-2</v>
      </c>
      <c r="AH55">
        <v>0.9</v>
      </c>
      <c r="AI55">
        <v>0.9</v>
      </c>
      <c r="AJ55">
        <v>0</v>
      </c>
      <c r="AK55">
        <v>0</v>
      </c>
      <c r="AL55">
        <v>51.57</v>
      </c>
      <c r="AM55">
        <v>0</v>
      </c>
    </row>
    <row r="56" spans="15:39" x14ac:dyDescent="0.25">
      <c r="AF56">
        <v>0</v>
      </c>
      <c r="AG56" s="2">
        <v>2.2222222222222223E-2</v>
      </c>
      <c r="AH56">
        <v>0.92</v>
      </c>
      <c r="AI56">
        <v>0.92</v>
      </c>
      <c r="AJ56">
        <v>0</v>
      </c>
      <c r="AK56">
        <v>0</v>
      </c>
      <c r="AL56">
        <v>53.24</v>
      </c>
      <c r="AM56">
        <v>0</v>
      </c>
    </row>
    <row r="57" spans="15:39" x14ac:dyDescent="0.25">
      <c r="AF57">
        <v>0</v>
      </c>
      <c r="AG57" s="2">
        <v>2.2916666666666669E-2</v>
      </c>
      <c r="AH57">
        <v>0.94</v>
      </c>
      <c r="AI57">
        <v>0.94</v>
      </c>
      <c r="AJ57">
        <v>0</v>
      </c>
      <c r="AK57">
        <v>0</v>
      </c>
      <c r="AL57">
        <v>54.91</v>
      </c>
      <c r="AM57">
        <v>0</v>
      </c>
    </row>
    <row r="58" spans="15:39" x14ac:dyDescent="0.25">
      <c r="AF58">
        <v>0</v>
      </c>
      <c r="AG58" s="2">
        <v>2.361111111111111E-2</v>
      </c>
      <c r="AH58">
        <v>0.96</v>
      </c>
      <c r="AI58">
        <v>0.96</v>
      </c>
      <c r="AJ58">
        <v>0</v>
      </c>
      <c r="AK58">
        <v>0</v>
      </c>
      <c r="AL58">
        <v>56.57</v>
      </c>
      <c r="AM58">
        <v>0</v>
      </c>
    </row>
    <row r="59" spans="15:39" x14ac:dyDescent="0.25">
      <c r="AF59">
        <v>0</v>
      </c>
      <c r="AG59" s="2">
        <v>2.4305555555555556E-2</v>
      </c>
      <c r="AH59">
        <v>0.99</v>
      </c>
      <c r="AI59">
        <v>0.99</v>
      </c>
      <c r="AJ59">
        <v>0</v>
      </c>
      <c r="AK59">
        <v>0</v>
      </c>
      <c r="AL59">
        <v>58.24</v>
      </c>
      <c r="AM59">
        <v>0</v>
      </c>
    </row>
    <row r="60" spans="15:39" x14ac:dyDescent="0.25">
      <c r="AF60">
        <v>0</v>
      </c>
      <c r="AG60" s="2">
        <v>2.4999999999999998E-2</v>
      </c>
      <c r="AH60">
        <v>1.01</v>
      </c>
      <c r="AI60">
        <v>1.01</v>
      </c>
      <c r="AJ60">
        <v>0</v>
      </c>
      <c r="AK60">
        <v>0</v>
      </c>
      <c r="AL60">
        <v>59.91</v>
      </c>
      <c r="AM60">
        <v>0</v>
      </c>
    </row>
    <row r="61" spans="15:39" x14ac:dyDescent="0.25">
      <c r="AF61">
        <v>0</v>
      </c>
      <c r="AG61" s="2">
        <v>2.5694444444444447E-2</v>
      </c>
      <c r="AH61">
        <v>1.03</v>
      </c>
      <c r="AI61">
        <v>1.03</v>
      </c>
      <c r="AJ61">
        <v>0</v>
      </c>
      <c r="AK61">
        <v>0</v>
      </c>
      <c r="AL61">
        <v>61.57</v>
      </c>
      <c r="AM61">
        <v>0</v>
      </c>
    </row>
    <row r="62" spans="15:39" x14ac:dyDescent="0.25">
      <c r="AF62">
        <v>0</v>
      </c>
      <c r="AG62" s="2">
        <v>2.6388888888888889E-2</v>
      </c>
      <c r="AH62">
        <v>1.05</v>
      </c>
      <c r="AI62">
        <v>1.05</v>
      </c>
      <c r="AJ62">
        <v>0</v>
      </c>
      <c r="AK62">
        <v>0</v>
      </c>
      <c r="AL62">
        <v>63.24</v>
      </c>
      <c r="AM62">
        <v>0</v>
      </c>
    </row>
    <row r="63" spans="15:39" x14ac:dyDescent="0.25">
      <c r="AF63">
        <v>0</v>
      </c>
      <c r="AG63" s="2">
        <v>2.7083333333333334E-2</v>
      </c>
      <c r="AH63">
        <v>1.07</v>
      </c>
      <c r="AI63">
        <v>1.07</v>
      </c>
      <c r="AJ63">
        <v>0</v>
      </c>
      <c r="AK63">
        <v>0</v>
      </c>
      <c r="AL63">
        <v>64.91</v>
      </c>
      <c r="AM63">
        <v>0</v>
      </c>
    </row>
    <row r="64" spans="15:39" x14ac:dyDescent="0.25">
      <c r="AF64">
        <v>0</v>
      </c>
      <c r="AG64" s="2">
        <v>2.7777777777777776E-2</v>
      </c>
      <c r="AH64">
        <v>1.0900000000000001</v>
      </c>
      <c r="AI64">
        <v>1.0900000000000001</v>
      </c>
      <c r="AJ64">
        <v>0</v>
      </c>
      <c r="AK64">
        <v>0</v>
      </c>
      <c r="AL64">
        <v>66.58</v>
      </c>
      <c r="AM64">
        <v>0</v>
      </c>
    </row>
    <row r="65" spans="32:39" x14ac:dyDescent="0.25">
      <c r="AF65">
        <v>0</v>
      </c>
      <c r="AG65" s="2">
        <v>2.8472222222222222E-2</v>
      </c>
      <c r="AH65">
        <v>1.1100000000000001</v>
      </c>
      <c r="AI65">
        <v>1.1100000000000001</v>
      </c>
      <c r="AJ65">
        <v>0</v>
      </c>
      <c r="AK65">
        <v>0</v>
      </c>
      <c r="AL65">
        <v>68.239999999999995</v>
      </c>
      <c r="AM65">
        <v>0</v>
      </c>
    </row>
    <row r="66" spans="32:39" x14ac:dyDescent="0.25">
      <c r="AF66">
        <v>0</v>
      </c>
      <c r="AG66" s="2">
        <v>2.9166666666666664E-2</v>
      </c>
      <c r="AH66">
        <v>1.1299999999999999</v>
      </c>
      <c r="AI66">
        <v>1.1299999999999999</v>
      </c>
      <c r="AJ66">
        <v>0</v>
      </c>
      <c r="AK66">
        <v>0</v>
      </c>
      <c r="AL66">
        <v>69.91</v>
      </c>
      <c r="AM66">
        <v>0</v>
      </c>
    </row>
    <row r="67" spans="32:39" x14ac:dyDescent="0.25">
      <c r="AF67">
        <v>0</v>
      </c>
      <c r="AG67" s="2">
        <v>2.9861111111111113E-2</v>
      </c>
      <c r="AH67">
        <v>1.1499999999999999</v>
      </c>
      <c r="AI67">
        <v>1.1499999999999999</v>
      </c>
      <c r="AJ67">
        <v>0</v>
      </c>
      <c r="AK67">
        <v>0</v>
      </c>
      <c r="AL67">
        <v>71.58</v>
      </c>
      <c r="AM67">
        <v>0</v>
      </c>
    </row>
    <row r="68" spans="32:39" x14ac:dyDescent="0.25">
      <c r="AF68">
        <v>0</v>
      </c>
      <c r="AG68" s="2">
        <v>3.0555555555555555E-2</v>
      </c>
      <c r="AH68">
        <v>1.17</v>
      </c>
      <c r="AI68">
        <v>1.17</v>
      </c>
      <c r="AJ68">
        <v>0</v>
      </c>
      <c r="AK68">
        <v>0</v>
      </c>
      <c r="AL68">
        <v>73.239999999999995</v>
      </c>
      <c r="AM68">
        <v>0</v>
      </c>
    </row>
    <row r="69" spans="32:39" x14ac:dyDescent="0.25">
      <c r="AF69">
        <v>0</v>
      </c>
      <c r="AG69" s="2">
        <v>3.125E-2</v>
      </c>
      <c r="AH69">
        <v>1.19</v>
      </c>
      <c r="AI69">
        <v>1.19</v>
      </c>
      <c r="AJ69">
        <v>0</v>
      </c>
      <c r="AK69">
        <v>0</v>
      </c>
      <c r="AL69">
        <v>74.91</v>
      </c>
      <c r="AM69">
        <v>0</v>
      </c>
    </row>
    <row r="70" spans="32:39" x14ac:dyDescent="0.25">
      <c r="AF70">
        <v>0</v>
      </c>
      <c r="AG70" s="2">
        <v>3.1944444444444449E-2</v>
      </c>
      <c r="AH70">
        <v>1.21</v>
      </c>
      <c r="AI70">
        <v>1.21</v>
      </c>
      <c r="AJ70">
        <v>0</v>
      </c>
      <c r="AK70">
        <v>0</v>
      </c>
      <c r="AL70">
        <v>76.58</v>
      </c>
      <c r="AM70">
        <v>0</v>
      </c>
    </row>
    <row r="71" spans="32:39" x14ac:dyDescent="0.25">
      <c r="AF71">
        <v>0</v>
      </c>
      <c r="AG71" s="2">
        <v>3.2638888888888891E-2</v>
      </c>
      <c r="AH71">
        <v>1.23</v>
      </c>
      <c r="AI71">
        <v>1.23</v>
      </c>
      <c r="AJ71">
        <v>0</v>
      </c>
      <c r="AK71">
        <v>0</v>
      </c>
      <c r="AL71">
        <v>78.25</v>
      </c>
      <c r="AM71">
        <v>0</v>
      </c>
    </row>
    <row r="72" spans="32:39" x14ac:dyDescent="0.25">
      <c r="AF72">
        <v>0</v>
      </c>
      <c r="AG72" s="2">
        <v>3.3333333333333333E-2</v>
      </c>
      <c r="AH72">
        <v>1.25</v>
      </c>
      <c r="AI72">
        <v>1.25</v>
      </c>
      <c r="AJ72">
        <v>0</v>
      </c>
      <c r="AK72">
        <v>0</v>
      </c>
      <c r="AL72">
        <v>79.91</v>
      </c>
      <c r="AM72">
        <v>0</v>
      </c>
    </row>
    <row r="73" spans="32:39" x14ac:dyDescent="0.25">
      <c r="AF73">
        <v>0</v>
      </c>
      <c r="AG73" s="2">
        <v>3.4027777777777775E-2</v>
      </c>
      <c r="AH73">
        <v>1.27</v>
      </c>
      <c r="AI73">
        <v>1.27</v>
      </c>
      <c r="AJ73">
        <v>0</v>
      </c>
      <c r="AK73">
        <v>0</v>
      </c>
      <c r="AL73">
        <v>81.58</v>
      </c>
      <c r="AM73">
        <v>0</v>
      </c>
    </row>
    <row r="74" spans="32:39" x14ac:dyDescent="0.25">
      <c r="AF74">
        <v>0</v>
      </c>
      <c r="AG74" s="2">
        <v>3.4722222222222224E-2</v>
      </c>
      <c r="AH74">
        <v>1.29</v>
      </c>
      <c r="AI74">
        <v>1.29</v>
      </c>
      <c r="AJ74">
        <v>0</v>
      </c>
      <c r="AK74">
        <v>0</v>
      </c>
      <c r="AL74">
        <v>83.25</v>
      </c>
      <c r="AM74">
        <v>0</v>
      </c>
    </row>
    <row r="75" spans="32:39" x14ac:dyDescent="0.25">
      <c r="AF75">
        <v>0</v>
      </c>
      <c r="AG75" s="2">
        <v>3.5416666666666666E-2</v>
      </c>
      <c r="AH75">
        <v>1.31</v>
      </c>
      <c r="AI75">
        <v>1.31</v>
      </c>
      <c r="AJ75">
        <v>0</v>
      </c>
      <c r="AK75">
        <v>0</v>
      </c>
      <c r="AL75">
        <v>84.91</v>
      </c>
      <c r="AM75">
        <v>0</v>
      </c>
    </row>
    <row r="76" spans="32:39" x14ac:dyDescent="0.25">
      <c r="AF76">
        <v>0</v>
      </c>
      <c r="AG76" s="2">
        <v>3.6111111111111115E-2</v>
      </c>
      <c r="AH76">
        <v>1.33</v>
      </c>
      <c r="AI76">
        <v>1.33</v>
      </c>
      <c r="AJ76">
        <v>0</v>
      </c>
      <c r="AK76">
        <v>0</v>
      </c>
      <c r="AL76">
        <v>86.58</v>
      </c>
      <c r="AM76">
        <v>0</v>
      </c>
    </row>
    <row r="77" spans="32:39" x14ac:dyDescent="0.25">
      <c r="AF77">
        <v>0</v>
      </c>
      <c r="AG77" s="2">
        <v>3.6805555555555557E-2</v>
      </c>
      <c r="AH77">
        <v>1.35</v>
      </c>
      <c r="AI77">
        <v>1.35</v>
      </c>
      <c r="AJ77">
        <v>0</v>
      </c>
      <c r="AK77">
        <v>0</v>
      </c>
      <c r="AL77">
        <v>88.25</v>
      </c>
      <c r="AM77">
        <v>0</v>
      </c>
    </row>
    <row r="78" spans="32:39" x14ac:dyDescent="0.25">
      <c r="AF78">
        <v>0</v>
      </c>
      <c r="AG78" s="2">
        <v>3.7499999999999999E-2</v>
      </c>
      <c r="AH78">
        <v>1.37</v>
      </c>
      <c r="AI78">
        <v>1.37</v>
      </c>
      <c r="AJ78">
        <v>0</v>
      </c>
      <c r="AK78">
        <v>0</v>
      </c>
      <c r="AL78">
        <v>89.91</v>
      </c>
      <c r="AM78">
        <v>0</v>
      </c>
    </row>
    <row r="79" spans="32:39" x14ac:dyDescent="0.25">
      <c r="AF79">
        <v>0</v>
      </c>
      <c r="AG79" s="2">
        <v>3.8194444444444441E-2</v>
      </c>
      <c r="AH79">
        <v>1.39</v>
      </c>
      <c r="AI79">
        <v>1.39</v>
      </c>
      <c r="AJ79">
        <v>0</v>
      </c>
      <c r="AK79">
        <v>0</v>
      </c>
      <c r="AL79">
        <v>91.58</v>
      </c>
      <c r="AM79">
        <v>0</v>
      </c>
    </row>
    <row r="80" spans="32:39" x14ac:dyDescent="0.25">
      <c r="AF80">
        <v>0</v>
      </c>
      <c r="AG80" s="2">
        <v>3.888888888888889E-2</v>
      </c>
      <c r="AH80">
        <v>1.41</v>
      </c>
      <c r="AI80">
        <v>1.41</v>
      </c>
      <c r="AJ80">
        <v>0</v>
      </c>
      <c r="AK80">
        <v>0</v>
      </c>
      <c r="AL80">
        <v>93.25</v>
      </c>
      <c r="AM80">
        <v>0</v>
      </c>
    </row>
    <row r="81" spans="32:39" x14ac:dyDescent="0.25">
      <c r="AF81">
        <v>0</v>
      </c>
      <c r="AG81" s="2">
        <v>3.9583333333333331E-2</v>
      </c>
      <c r="AH81">
        <v>1.43</v>
      </c>
      <c r="AI81">
        <v>1.43</v>
      </c>
      <c r="AJ81">
        <v>0</v>
      </c>
      <c r="AK81">
        <v>0</v>
      </c>
      <c r="AL81">
        <v>94.92</v>
      </c>
      <c r="AM81">
        <v>0</v>
      </c>
    </row>
    <row r="82" spans="32:39" x14ac:dyDescent="0.25">
      <c r="AF82">
        <v>0</v>
      </c>
      <c r="AG82" s="2">
        <v>4.027777777777778E-2</v>
      </c>
      <c r="AH82">
        <v>1.45</v>
      </c>
      <c r="AI82">
        <v>1.45</v>
      </c>
      <c r="AJ82">
        <v>0</v>
      </c>
      <c r="AK82">
        <v>0</v>
      </c>
      <c r="AL82">
        <v>96.58</v>
      </c>
      <c r="AM82">
        <v>0</v>
      </c>
    </row>
    <row r="83" spans="32:39" x14ac:dyDescent="0.25">
      <c r="AF83">
        <v>0</v>
      </c>
      <c r="AG83" s="2">
        <v>4.0972222222222222E-2</v>
      </c>
      <c r="AH83">
        <v>1.47</v>
      </c>
      <c r="AI83">
        <v>1.47</v>
      </c>
      <c r="AJ83">
        <v>0</v>
      </c>
      <c r="AK83">
        <v>0</v>
      </c>
      <c r="AL83">
        <v>98.25</v>
      </c>
      <c r="AM83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A9952839F7441BB1610AB103FB43B" ma:contentTypeVersion="21" ma:contentTypeDescription="Create a new document." ma:contentTypeScope="" ma:versionID="41f57bdcb9fc03e6e42ad5162d36eceb">
  <xsd:schema xmlns:xsd="http://www.w3.org/2001/XMLSchema" xmlns:xs="http://www.w3.org/2001/XMLSchema" xmlns:p="http://schemas.microsoft.com/office/2006/metadata/properties" xmlns:ns2="25e29e8e-f8da-46df-91db-2c7a1179f659" xmlns:ns3="4bba18a4-7ae8-4875-8183-82dbb82fe66f" targetNamespace="http://schemas.microsoft.com/office/2006/metadata/properties" ma:root="true" ma:fieldsID="b9c919a0dfcef565107189686801e5f1" ns2:_="" ns3:_="">
    <xsd:import namespace="25e29e8e-f8da-46df-91db-2c7a1179f659"/>
    <xsd:import namespace="4bba18a4-7ae8-4875-8183-82dbb82fe66f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29e8e-f8da-46df-91db-2c7a1179f65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3486984-7067-43be-b043-3c90f94ef9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a18a4-7ae8-4875-8183-82dbb82fe66f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38288c4-1781-4b36-9217-53ab02c0cb3f}" ma:internalName="TaxCatchAll" ma:showField="CatchAllData" ma:web="4bba18a4-7ae8-4875-8183-82dbb82fe6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BE5D2-9A86-4747-8B91-4342D8D4953D}"/>
</file>

<file path=customXml/itemProps2.xml><?xml version="1.0" encoding="utf-8"?>
<ds:datastoreItem xmlns:ds="http://schemas.openxmlformats.org/officeDocument/2006/customXml" ds:itemID="{E230CD82-F364-4267-A6F1-A2B93B8E86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yc greater</vt:lpstr>
      <vt:lpstr>yn greater</vt:lpstr>
      <vt:lpstr>switch</vt:lpstr>
      <vt:lpstr>flat</vt:lpstr>
      <vt:lpstr>steep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2022-12-10T21:55:43Z</dcterms:created>
  <dcterms:modified xsi:type="dcterms:W3CDTF">2022-12-30T22:17:30Z</dcterms:modified>
</cp:coreProperties>
</file>