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upport\00393584\"/>
    </mc:Choice>
  </mc:AlternateContent>
  <xr:revisionPtr revIDLastSave="0" documentId="13_ncr:1_{256ACA86-E06F-4FC5-BA00-5E3141962F49}" xr6:coauthVersionLast="45" xr6:coauthVersionMax="45" xr10:uidLastSave="{00000000-0000-0000-0000-000000000000}"/>
  <bookViews>
    <workbookView xWindow="-120" yWindow="-120" windowWidth="29040" windowHeight="15840" activeTab="1" xr2:uid="{4889C962-C560-4E75-8FF0-CFA9D17C4835}"/>
  </bookViews>
  <sheets>
    <sheet name="Sheet1" sheetId="1" r:id="rId1"/>
    <sheet name="conveyance compar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K10" i="3" l="1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9" i="3"/>
  <c r="P41" i="3"/>
  <c r="Q41" i="3" s="1"/>
  <c r="P40" i="3"/>
  <c r="Q40" i="3" s="1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H13" i="3"/>
  <c r="H14" i="3"/>
  <c r="H36" i="3"/>
  <c r="H37" i="3"/>
  <c r="H38" i="3"/>
  <c r="H39" i="3"/>
  <c r="H40" i="3"/>
  <c r="G10" i="3"/>
  <c r="H10" i="3" s="1"/>
  <c r="G11" i="3"/>
  <c r="H11" i="3" s="1"/>
  <c r="G12" i="3"/>
  <c r="H12" i="3" s="1"/>
  <c r="G13" i="3"/>
  <c r="G14" i="3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G37" i="3"/>
  <c r="G38" i="3"/>
  <c r="G39" i="3"/>
  <c r="G40" i="3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9" i="3"/>
  <c r="H9" i="3" s="1"/>
  <c r="B50" i="1" l="1"/>
  <c r="B2" i="1"/>
  <c r="J20" i="1"/>
  <c r="D49" i="1"/>
  <c r="D13" i="1"/>
  <c r="D48" i="1"/>
  <c r="D36" i="1"/>
  <c r="D59" i="1"/>
  <c r="D23" i="1"/>
  <c r="D70" i="1"/>
  <c r="D34" i="1"/>
  <c r="D44" i="1"/>
  <c r="D37" i="1"/>
  <c r="D25" i="1"/>
  <c r="D60" i="1"/>
  <c r="D24" i="1"/>
  <c r="D47" i="1"/>
  <c r="D11" i="1"/>
  <c r="D58" i="1"/>
  <c r="D10" i="1"/>
  <c r="D57" i="1"/>
  <c r="D33" i="1"/>
  <c r="D9" i="1"/>
  <c r="D68" i="1"/>
  <c r="D32" i="1"/>
  <c r="D67" i="1"/>
  <c r="D43" i="1"/>
  <c r="D53" i="1"/>
  <c r="D17" i="1"/>
  <c r="D64" i="1"/>
  <c r="D40" i="1"/>
  <c r="D16" i="1"/>
  <c r="D51" i="1"/>
  <c r="D39" i="1"/>
  <c r="D27" i="1"/>
  <c r="D15" i="1"/>
  <c r="D3" i="1"/>
  <c r="D61" i="1"/>
  <c r="D2" i="1"/>
  <c r="D12" i="1"/>
  <c r="D71" i="1"/>
  <c r="D35" i="1"/>
  <c r="D46" i="1"/>
  <c r="D22" i="1"/>
  <c r="D69" i="1"/>
  <c r="D45" i="1"/>
  <c r="D21" i="1"/>
  <c r="D56" i="1"/>
  <c r="D20" i="1"/>
  <c r="D8" i="1"/>
  <c r="D55" i="1"/>
  <c r="D31" i="1"/>
  <c r="D19" i="1"/>
  <c r="D7" i="1"/>
  <c r="D66" i="1"/>
  <c r="D54" i="1"/>
  <c r="D42" i="1"/>
  <c r="D30" i="1"/>
  <c r="D18" i="1"/>
  <c r="D6" i="1"/>
  <c r="D65" i="1"/>
  <c r="D41" i="1"/>
  <c r="D29" i="1"/>
  <c r="D5" i="1"/>
  <c r="D52" i="1"/>
  <c r="D28" i="1"/>
  <c r="D4" i="1"/>
  <c r="D63" i="1"/>
  <c r="D62" i="1"/>
  <c r="D50" i="1"/>
  <c r="D38" i="1"/>
  <c r="D26" i="1"/>
  <c r="D14" i="1"/>
</calcChain>
</file>

<file path=xl/sharedStrings.xml><?xml version="1.0" encoding="utf-8"?>
<sst xmlns="http://schemas.openxmlformats.org/spreadsheetml/2006/main" count="24" uniqueCount="20">
  <si>
    <t>Opt 1</t>
  </si>
  <si>
    <t>Opt 2</t>
  </si>
  <si>
    <t>Bridge Link: Link95</t>
  </si>
  <si>
    <t>op2</t>
  </si>
  <si>
    <t>no</t>
  </si>
  <si>
    <t>depth</t>
  </si>
  <si>
    <t>width</t>
  </si>
  <si>
    <t>OP2</t>
  </si>
  <si>
    <t>ELEVATION</t>
  </si>
  <si>
    <t>NO</t>
  </si>
  <si>
    <t>op1</t>
  </si>
  <si>
    <t>conveyance = area*r^(2/3)</t>
  </si>
  <si>
    <t>R small</t>
  </si>
  <si>
    <t>WP small</t>
  </si>
  <si>
    <t>area small</t>
  </si>
  <si>
    <t>C small</t>
  </si>
  <si>
    <t>C Large</t>
  </si>
  <si>
    <t>R large</t>
  </si>
  <si>
    <t>WP Large</t>
  </si>
  <si>
    <t>Area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</si>
</sst>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Large Opening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Sheet1!$C$2:$C$71</c:f>
              <c:numCache>
                <c:formatCode>General</c:formatCode>
                <c:ptCount val="70"/>
                <c:pt idx="0">
                  <c:v>65.13</c:v>
                </c:pt>
                <c:pt idx="1">
                  <c:v>69.81</c:v>
                </c:pt>
                <c:pt idx="2">
                  <c:v>71.7</c:v>
                </c:pt>
                <c:pt idx="3">
                  <c:v>73.290000000000006</c:v>
                </c:pt>
                <c:pt idx="4">
                  <c:v>75.040000000000006</c:v>
                </c:pt>
                <c:pt idx="5">
                  <c:v>76.66</c:v>
                </c:pt>
                <c:pt idx="6">
                  <c:v>77.98</c:v>
                </c:pt>
                <c:pt idx="7">
                  <c:v>79.319999999999993</c:v>
                </c:pt>
                <c:pt idx="8">
                  <c:v>80.72</c:v>
                </c:pt>
                <c:pt idx="9">
                  <c:v>82.23</c:v>
                </c:pt>
                <c:pt idx="10">
                  <c:v>83.6</c:v>
                </c:pt>
                <c:pt idx="11">
                  <c:v>84.79</c:v>
                </c:pt>
                <c:pt idx="12">
                  <c:v>85.9</c:v>
                </c:pt>
                <c:pt idx="13">
                  <c:v>86.69</c:v>
                </c:pt>
                <c:pt idx="14">
                  <c:v>87.39</c:v>
                </c:pt>
                <c:pt idx="15">
                  <c:v>88.25</c:v>
                </c:pt>
                <c:pt idx="16">
                  <c:v>89.2</c:v>
                </c:pt>
                <c:pt idx="17">
                  <c:v>90.11</c:v>
                </c:pt>
                <c:pt idx="18">
                  <c:v>90.74</c:v>
                </c:pt>
                <c:pt idx="19">
                  <c:v>91.37</c:v>
                </c:pt>
                <c:pt idx="20">
                  <c:v>92</c:v>
                </c:pt>
                <c:pt idx="21">
                  <c:v>92.62</c:v>
                </c:pt>
                <c:pt idx="22">
                  <c:v>93.2</c:v>
                </c:pt>
                <c:pt idx="23">
                  <c:v>93.78</c:v>
                </c:pt>
                <c:pt idx="24">
                  <c:v>94.28</c:v>
                </c:pt>
                <c:pt idx="25">
                  <c:v>94.78</c:v>
                </c:pt>
                <c:pt idx="26">
                  <c:v>95.3</c:v>
                </c:pt>
                <c:pt idx="27">
                  <c:v>95.81</c:v>
                </c:pt>
                <c:pt idx="28">
                  <c:v>96.34</c:v>
                </c:pt>
                <c:pt idx="29">
                  <c:v>96.94</c:v>
                </c:pt>
                <c:pt idx="30">
                  <c:v>97.77</c:v>
                </c:pt>
                <c:pt idx="31">
                  <c:v>99.23</c:v>
                </c:pt>
                <c:pt idx="32">
                  <c:v>100.02</c:v>
                </c:pt>
                <c:pt idx="33">
                  <c:v>100.59</c:v>
                </c:pt>
                <c:pt idx="34">
                  <c:v>102.07</c:v>
                </c:pt>
                <c:pt idx="35">
                  <c:v>102.53</c:v>
                </c:pt>
                <c:pt idx="36">
                  <c:v>104.06</c:v>
                </c:pt>
                <c:pt idx="37">
                  <c:v>105.77</c:v>
                </c:pt>
                <c:pt idx="38">
                  <c:v>106.66</c:v>
                </c:pt>
                <c:pt idx="39">
                  <c:v>107.13</c:v>
                </c:pt>
                <c:pt idx="40">
                  <c:v>107.57</c:v>
                </c:pt>
                <c:pt idx="41">
                  <c:v>108</c:v>
                </c:pt>
                <c:pt idx="42">
                  <c:v>108.44</c:v>
                </c:pt>
                <c:pt idx="43">
                  <c:v>108.88</c:v>
                </c:pt>
                <c:pt idx="44">
                  <c:v>109.29</c:v>
                </c:pt>
                <c:pt idx="45">
                  <c:v>109.68</c:v>
                </c:pt>
                <c:pt idx="46">
                  <c:v>110.07</c:v>
                </c:pt>
                <c:pt idx="47">
                  <c:v>110.45</c:v>
                </c:pt>
                <c:pt idx="48">
                  <c:v>110.84</c:v>
                </c:pt>
                <c:pt idx="49">
                  <c:v>111.23</c:v>
                </c:pt>
                <c:pt idx="50">
                  <c:v>111.6</c:v>
                </c:pt>
                <c:pt idx="51">
                  <c:v>111.97</c:v>
                </c:pt>
                <c:pt idx="52">
                  <c:v>112.34</c:v>
                </c:pt>
                <c:pt idx="53">
                  <c:v>112.7</c:v>
                </c:pt>
                <c:pt idx="54">
                  <c:v>113.09</c:v>
                </c:pt>
                <c:pt idx="55">
                  <c:v>113.54</c:v>
                </c:pt>
                <c:pt idx="56">
                  <c:v>114.05</c:v>
                </c:pt>
                <c:pt idx="57">
                  <c:v>114.65</c:v>
                </c:pt>
                <c:pt idx="58">
                  <c:v>115.25</c:v>
                </c:pt>
                <c:pt idx="59">
                  <c:v>115.94</c:v>
                </c:pt>
                <c:pt idx="60">
                  <c:v>116.78</c:v>
                </c:pt>
                <c:pt idx="61">
                  <c:v>117.55</c:v>
                </c:pt>
                <c:pt idx="62">
                  <c:v>118.37</c:v>
                </c:pt>
                <c:pt idx="63">
                  <c:v>119.44</c:v>
                </c:pt>
                <c:pt idx="64">
                  <c:v>120.73</c:v>
                </c:pt>
                <c:pt idx="65">
                  <c:v>121.93</c:v>
                </c:pt>
                <c:pt idx="66">
                  <c:v>123.12</c:v>
                </c:pt>
                <c:pt idx="67">
                  <c:v>124.31</c:v>
                </c:pt>
                <c:pt idx="68">
                  <c:v>125.66</c:v>
                </c:pt>
                <c:pt idx="69">
                  <c:v>127.2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3.4199999999999591</c:v>
                </c:pt>
                <c:pt idx="1">
                  <c:v>3.3199999999999363</c:v>
                </c:pt>
                <c:pt idx="2">
                  <c:v>3.2200000000000273</c:v>
                </c:pt>
                <c:pt idx="3">
                  <c:v>3.1200000000000045</c:v>
                </c:pt>
                <c:pt idx="4">
                  <c:v>3.0199999999999818</c:v>
                </c:pt>
                <c:pt idx="5">
                  <c:v>2.9199999999999591</c:v>
                </c:pt>
                <c:pt idx="6">
                  <c:v>2.8199999999999363</c:v>
                </c:pt>
                <c:pt idx="7">
                  <c:v>2.7200000000000273</c:v>
                </c:pt>
                <c:pt idx="8">
                  <c:v>2.6200000000000045</c:v>
                </c:pt>
                <c:pt idx="9">
                  <c:v>2.5199999999999818</c:v>
                </c:pt>
                <c:pt idx="10">
                  <c:v>2.4199999999999591</c:v>
                </c:pt>
                <c:pt idx="11">
                  <c:v>2.3199999999999363</c:v>
                </c:pt>
                <c:pt idx="12">
                  <c:v>2.2200000000000273</c:v>
                </c:pt>
                <c:pt idx="13">
                  <c:v>2.1200000000000045</c:v>
                </c:pt>
                <c:pt idx="14">
                  <c:v>2.0199999999999818</c:v>
                </c:pt>
                <c:pt idx="15">
                  <c:v>1.9199999999999591</c:v>
                </c:pt>
                <c:pt idx="16">
                  <c:v>1.8199999999999363</c:v>
                </c:pt>
                <c:pt idx="17">
                  <c:v>1.7200000000000273</c:v>
                </c:pt>
                <c:pt idx="18">
                  <c:v>1.6200000000000045</c:v>
                </c:pt>
                <c:pt idx="19">
                  <c:v>1.5199999999999818</c:v>
                </c:pt>
                <c:pt idx="20">
                  <c:v>1.4199999999999591</c:v>
                </c:pt>
                <c:pt idx="21">
                  <c:v>1.3199999999999363</c:v>
                </c:pt>
                <c:pt idx="22">
                  <c:v>1.2200000000000273</c:v>
                </c:pt>
                <c:pt idx="23">
                  <c:v>1.1200000000000045</c:v>
                </c:pt>
                <c:pt idx="24">
                  <c:v>1.0199999999999818</c:v>
                </c:pt>
                <c:pt idx="25">
                  <c:v>0.91999999999995907</c:v>
                </c:pt>
                <c:pt idx="26">
                  <c:v>0.81999999999993634</c:v>
                </c:pt>
                <c:pt idx="27">
                  <c:v>0.72000000000002728</c:v>
                </c:pt>
                <c:pt idx="28">
                  <c:v>0.62000000000000455</c:v>
                </c:pt>
                <c:pt idx="29">
                  <c:v>0.51999999999998181</c:v>
                </c:pt>
                <c:pt idx="30">
                  <c:v>0.41999999999995907</c:v>
                </c:pt>
                <c:pt idx="31">
                  <c:v>0.31999999999993634</c:v>
                </c:pt>
                <c:pt idx="32">
                  <c:v>0.25999999999999091</c:v>
                </c:pt>
                <c:pt idx="33">
                  <c:v>0.22000000000002728</c:v>
                </c:pt>
                <c:pt idx="34">
                  <c:v>6.9999999999936335E-2</c:v>
                </c:pt>
                <c:pt idx="35">
                  <c:v>2.9999999999972715E-2</c:v>
                </c:pt>
                <c:pt idx="36">
                  <c:v>0</c:v>
                </c:pt>
                <c:pt idx="37">
                  <c:v>0.22000000000002728</c:v>
                </c:pt>
                <c:pt idx="38">
                  <c:v>0.31999999999993634</c:v>
                </c:pt>
                <c:pt idx="39">
                  <c:v>0.41999999999995907</c:v>
                </c:pt>
                <c:pt idx="40">
                  <c:v>0.51999999999998181</c:v>
                </c:pt>
                <c:pt idx="41">
                  <c:v>0.62000000000000455</c:v>
                </c:pt>
                <c:pt idx="42">
                  <c:v>0.72000000000002728</c:v>
                </c:pt>
                <c:pt idx="43">
                  <c:v>0.81999999999993634</c:v>
                </c:pt>
                <c:pt idx="44">
                  <c:v>0.91999999999995907</c:v>
                </c:pt>
                <c:pt idx="45">
                  <c:v>1.0199999999999818</c:v>
                </c:pt>
                <c:pt idx="46">
                  <c:v>1.1200000000000045</c:v>
                </c:pt>
                <c:pt idx="47">
                  <c:v>1.2200000000000273</c:v>
                </c:pt>
                <c:pt idx="48">
                  <c:v>1.3199999999999363</c:v>
                </c:pt>
                <c:pt idx="49">
                  <c:v>1.4199999999999591</c:v>
                </c:pt>
                <c:pt idx="50">
                  <c:v>1.5199999999999818</c:v>
                </c:pt>
                <c:pt idx="51">
                  <c:v>1.6200000000000045</c:v>
                </c:pt>
                <c:pt idx="52">
                  <c:v>1.7200000000000273</c:v>
                </c:pt>
                <c:pt idx="53">
                  <c:v>1.8199999999999363</c:v>
                </c:pt>
                <c:pt idx="54">
                  <c:v>1.9199999999999591</c:v>
                </c:pt>
                <c:pt idx="55">
                  <c:v>2.0199999999999818</c:v>
                </c:pt>
                <c:pt idx="56">
                  <c:v>2.1200000000000045</c:v>
                </c:pt>
                <c:pt idx="57">
                  <c:v>2.2200000000000273</c:v>
                </c:pt>
                <c:pt idx="58">
                  <c:v>2.3199999999999363</c:v>
                </c:pt>
                <c:pt idx="59">
                  <c:v>2.4199999999999591</c:v>
                </c:pt>
                <c:pt idx="60">
                  <c:v>2.5199999999999818</c:v>
                </c:pt>
                <c:pt idx="61">
                  <c:v>2.6200000000000045</c:v>
                </c:pt>
                <c:pt idx="62">
                  <c:v>2.7200000000000273</c:v>
                </c:pt>
                <c:pt idx="63">
                  <c:v>2.8199999999999363</c:v>
                </c:pt>
                <c:pt idx="64">
                  <c:v>2.9199999999999591</c:v>
                </c:pt>
                <c:pt idx="65">
                  <c:v>3.0199999999999818</c:v>
                </c:pt>
                <c:pt idx="66">
                  <c:v>3.1200000000000045</c:v>
                </c:pt>
                <c:pt idx="67">
                  <c:v>3.2200000000000273</c:v>
                </c:pt>
                <c:pt idx="68">
                  <c:v>3.3199999999999363</c:v>
                </c:pt>
                <c:pt idx="69">
                  <c:v>3.4199999999999591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1-49C7-8E8F-224E000C1DC4}"/>
            </c:ext>
          </c:extLst>
        </c:ser>
        <c:ser>
          <c:idx val="1"/>
          <c:order val="1"/>
          <c:tx>
            <c:v>Small Opening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Sheet1!$F$2:$F$71</c:f>
              <c:numCache>
                <c:formatCode>General</c:formatCode>
                <c:ptCount val="70"/>
                <c:pt idx="0">
                  <c:v>86.69</c:v>
                </c:pt>
                <c:pt idx="1">
                  <c:v>86.69</c:v>
                </c:pt>
                <c:pt idx="2">
                  <c:v>87.39</c:v>
                </c:pt>
                <c:pt idx="3">
                  <c:v>88.25</c:v>
                </c:pt>
                <c:pt idx="4">
                  <c:v>89.2</c:v>
                </c:pt>
                <c:pt idx="5">
                  <c:v>90.11</c:v>
                </c:pt>
                <c:pt idx="6">
                  <c:v>90.74</c:v>
                </c:pt>
                <c:pt idx="7">
                  <c:v>91.37</c:v>
                </c:pt>
                <c:pt idx="8">
                  <c:v>92</c:v>
                </c:pt>
                <c:pt idx="9">
                  <c:v>92.62</c:v>
                </c:pt>
                <c:pt idx="10">
                  <c:v>93.2</c:v>
                </c:pt>
                <c:pt idx="11">
                  <c:v>93.78</c:v>
                </c:pt>
                <c:pt idx="12">
                  <c:v>94.28</c:v>
                </c:pt>
                <c:pt idx="13">
                  <c:v>94.78</c:v>
                </c:pt>
                <c:pt idx="14">
                  <c:v>95.3</c:v>
                </c:pt>
                <c:pt idx="15">
                  <c:v>95.81</c:v>
                </c:pt>
                <c:pt idx="16">
                  <c:v>96.34</c:v>
                </c:pt>
                <c:pt idx="17">
                  <c:v>96.94</c:v>
                </c:pt>
                <c:pt idx="18">
                  <c:v>97.77</c:v>
                </c:pt>
                <c:pt idx="19">
                  <c:v>99.23</c:v>
                </c:pt>
                <c:pt idx="20">
                  <c:v>100.02</c:v>
                </c:pt>
                <c:pt idx="21">
                  <c:v>100.59</c:v>
                </c:pt>
                <c:pt idx="22">
                  <c:v>102.07</c:v>
                </c:pt>
                <c:pt idx="23">
                  <c:v>102.53</c:v>
                </c:pt>
                <c:pt idx="24">
                  <c:v>104.06</c:v>
                </c:pt>
                <c:pt idx="25">
                  <c:v>105.77</c:v>
                </c:pt>
                <c:pt idx="26">
                  <c:v>106.66</c:v>
                </c:pt>
                <c:pt idx="27">
                  <c:v>107.13</c:v>
                </c:pt>
                <c:pt idx="28">
                  <c:v>107.57</c:v>
                </c:pt>
                <c:pt idx="29">
                  <c:v>108</c:v>
                </c:pt>
                <c:pt idx="30">
                  <c:v>108.44</c:v>
                </c:pt>
                <c:pt idx="31">
                  <c:v>108.88</c:v>
                </c:pt>
                <c:pt idx="32">
                  <c:v>109.29</c:v>
                </c:pt>
                <c:pt idx="33">
                  <c:v>109.68</c:v>
                </c:pt>
                <c:pt idx="34">
                  <c:v>110.07</c:v>
                </c:pt>
                <c:pt idx="35">
                  <c:v>110.45</c:v>
                </c:pt>
                <c:pt idx="36">
                  <c:v>110.45</c:v>
                </c:pt>
              </c:numCache>
            </c:numRef>
          </c:xVal>
          <c:yVal>
            <c:numRef>
              <c:f>Sheet1!$G$2:$G$59</c:f>
              <c:numCache>
                <c:formatCode>General</c:formatCode>
                <c:ptCount val="58"/>
                <c:pt idx="0">
                  <c:v>4.0199999999999818</c:v>
                </c:pt>
                <c:pt idx="1">
                  <c:v>2.1200000000000045</c:v>
                </c:pt>
                <c:pt idx="2">
                  <c:v>2.0199999999999818</c:v>
                </c:pt>
                <c:pt idx="3">
                  <c:v>1.9199999999999591</c:v>
                </c:pt>
                <c:pt idx="4">
                  <c:v>1.8199999999999363</c:v>
                </c:pt>
                <c:pt idx="5">
                  <c:v>1.7200000000000273</c:v>
                </c:pt>
                <c:pt idx="6">
                  <c:v>1.6200000000000045</c:v>
                </c:pt>
                <c:pt idx="7">
                  <c:v>1.5199999999999818</c:v>
                </c:pt>
                <c:pt idx="8">
                  <c:v>1.4199999999999591</c:v>
                </c:pt>
                <c:pt idx="9">
                  <c:v>1.3199999999999363</c:v>
                </c:pt>
                <c:pt idx="10">
                  <c:v>1.2200000000000273</c:v>
                </c:pt>
                <c:pt idx="11">
                  <c:v>1.1200000000000045</c:v>
                </c:pt>
                <c:pt idx="12">
                  <c:v>1.0199999999999818</c:v>
                </c:pt>
                <c:pt idx="13">
                  <c:v>0.91999999999995907</c:v>
                </c:pt>
                <c:pt idx="14">
                  <c:v>0.81999999999993634</c:v>
                </c:pt>
                <c:pt idx="15">
                  <c:v>0.72000000000002728</c:v>
                </c:pt>
                <c:pt idx="16">
                  <c:v>0.62000000000000455</c:v>
                </c:pt>
                <c:pt idx="17">
                  <c:v>0.51999999999998181</c:v>
                </c:pt>
                <c:pt idx="18">
                  <c:v>0.41999999999995907</c:v>
                </c:pt>
                <c:pt idx="19">
                  <c:v>0.31999999999993634</c:v>
                </c:pt>
                <c:pt idx="20">
                  <c:v>0.25999999999999091</c:v>
                </c:pt>
                <c:pt idx="21">
                  <c:v>0.22000000000002728</c:v>
                </c:pt>
                <c:pt idx="22">
                  <c:v>6.9999999999936335E-2</c:v>
                </c:pt>
                <c:pt idx="23">
                  <c:v>2.9999999999972715E-2</c:v>
                </c:pt>
                <c:pt idx="24">
                  <c:v>0</c:v>
                </c:pt>
                <c:pt idx="25">
                  <c:v>0.22000000000002728</c:v>
                </c:pt>
                <c:pt idx="26">
                  <c:v>0.31999999999993634</c:v>
                </c:pt>
                <c:pt idx="27">
                  <c:v>0.41999999999995907</c:v>
                </c:pt>
                <c:pt idx="28">
                  <c:v>0.51999999999998181</c:v>
                </c:pt>
                <c:pt idx="29">
                  <c:v>0.62000000000000455</c:v>
                </c:pt>
                <c:pt idx="30">
                  <c:v>0.72000000000002728</c:v>
                </c:pt>
                <c:pt idx="31">
                  <c:v>0.81999999999993634</c:v>
                </c:pt>
                <c:pt idx="32">
                  <c:v>0.91999999999995907</c:v>
                </c:pt>
                <c:pt idx="33">
                  <c:v>1.0199999999999818</c:v>
                </c:pt>
                <c:pt idx="34">
                  <c:v>1.1200000000000045</c:v>
                </c:pt>
                <c:pt idx="35">
                  <c:v>1.2200000000000273</c:v>
                </c:pt>
                <c:pt idx="36">
                  <c:v>4.0199999999999818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1-49C7-8E8F-224E000C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18600"/>
        <c:axId val="363516632"/>
      </c:scatterChart>
      <c:valAx>
        <c:axId val="3635186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6632"/>
        <c:crosses val="autoZero"/>
        <c:crossBetween val="midCat"/>
      </c:valAx>
      <c:valAx>
        <c:axId val="3635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1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'conveyance compare'!$N$8</c:f>
              <c:strCache>
                <c:ptCount val="1"/>
                <c:pt idx="0">
                  <c:v>area 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'conveyance compare'!$L$9:$L$41</c:f>
              <c:numCache>
                <c:formatCode>General</c:formatCode>
                <c:ptCount val="33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0.22</c:v>
                </c:pt>
                <c:pt idx="4">
                  <c:v>0.26</c:v>
                </c:pt>
                <c:pt idx="5">
                  <c:v>0.32</c:v>
                </c:pt>
                <c:pt idx="6">
                  <c:v>0.42</c:v>
                </c:pt>
                <c:pt idx="7">
                  <c:v>0.52</c:v>
                </c:pt>
                <c:pt idx="8">
                  <c:v>0.62</c:v>
                </c:pt>
                <c:pt idx="9">
                  <c:v>0.72</c:v>
                </c:pt>
                <c:pt idx="10">
                  <c:v>0.82</c:v>
                </c:pt>
                <c:pt idx="11">
                  <c:v>0.92</c:v>
                </c:pt>
                <c:pt idx="12">
                  <c:v>1.02</c:v>
                </c:pt>
                <c:pt idx="13">
                  <c:v>1.1200000000000001</c:v>
                </c:pt>
                <c:pt idx="14">
                  <c:v>1.22</c:v>
                </c:pt>
                <c:pt idx="15">
                  <c:v>1.32</c:v>
                </c:pt>
                <c:pt idx="16">
                  <c:v>1.42</c:v>
                </c:pt>
                <c:pt idx="17">
                  <c:v>1.462</c:v>
                </c:pt>
                <c:pt idx="18">
                  <c:v>1.52</c:v>
                </c:pt>
                <c:pt idx="19">
                  <c:v>1.62</c:v>
                </c:pt>
                <c:pt idx="20">
                  <c:v>1.72</c:v>
                </c:pt>
                <c:pt idx="21">
                  <c:v>1.82</c:v>
                </c:pt>
                <c:pt idx="22">
                  <c:v>1.827</c:v>
                </c:pt>
                <c:pt idx="23">
                  <c:v>1.92</c:v>
                </c:pt>
                <c:pt idx="24">
                  <c:v>2.02</c:v>
                </c:pt>
                <c:pt idx="25">
                  <c:v>2.12</c:v>
                </c:pt>
                <c:pt idx="26">
                  <c:v>2.1930000000000001</c:v>
                </c:pt>
                <c:pt idx="27">
                  <c:v>2.5579999999999998</c:v>
                </c:pt>
                <c:pt idx="28">
                  <c:v>2.9239999999999999</c:v>
                </c:pt>
                <c:pt idx="29">
                  <c:v>3.2890000000000001</c:v>
                </c:pt>
                <c:pt idx="30">
                  <c:v>3.6549999999999998</c:v>
                </c:pt>
                <c:pt idx="31">
                  <c:v>4.0199999999999996</c:v>
                </c:pt>
                <c:pt idx="32">
                  <c:v>5.0199999999999996</c:v>
                </c:pt>
              </c:numCache>
            </c:numRef>
          </c:xVal>
          <c:yVal>
            <c:numRef>
              <c:f>'conveyance compare'!$N$9:$N$41</c:f>
              <c:numCache>
                <c:formatCode>General</c:formatCode>
                <c:ptCount val="33"/>
                <c:pt idx="0">
                  <c:v>0</c:v>
                </c:pt>
                <c:pt idx="1">
                  <c:v>2.5999999999999999E-2</c:v>
                </c:pt>
                <c:pt idx="2">
                  <c:v>0.112</c:v>
                </c:pt>
                <c:pt idx="3">
                  <c:v>0.69099999999999995</c:v>
                </c:pt>
                <c:pt idx="4">
                  <c:v>0.91700000000000004</c:v>
                </c:pt>
                <c:pt idx="5">
                  <c:v>1.323</c:v>
                </c:pt>
                <c:pt idx="6">
                  <c:v>2.1619999999999999</c:v>
                </c:pt>
                <c:pt idx="7">
                  <c:v>3.1619999999999999</c:v>
                </c:pt>
                <c:pt idx="8">
                  <c:v>4.2759999999999998</c:v>
                </c:pt>
                <c:pt idx="9">
                  <c:v>5.4909999999999997</c:v>
                </c:pt>
                <c:pt idx="10">
                  <c:v>6.8010000000000002</c:v>
                </c:pt>
                <c:pt idx="11">
                  <c:v>8.2059999999999995</c:v>
                </c:pt>
                <c:pt idx="12">
                  <c:v>9.7010000000000005</c:v>
                </c:pt>
                <c:pt idx="13">
                  <c:v>11.286</c:v>
                </c:pt>
                <c:pt idx="14">
                  <c:v>12.962999999999999</c:v>
                </c:pt>
                <c:pt idx="15">
                  <c:v>14.717000000000001</c:v>
                </c:pt>
                <c:pt idx="16">
                  <c:v>16.530999999999999</c:v>
                </c:pt>
                <c:pt idx="17">
                  <c:v>17.308</c:v>
                </c:pt>
                <c:pt idx="18">
                  <c:v>18.407</c:v>
                </c:pt>
                <c:pt idx="19">
                  <c:v>20.347000000000001</c:v>
                </c:pt>
                <c:pt idx="20">
                  <c:v>22.349</c:v>
                </c:pt>
                <c:pt idx="21">
                  <c:v>24.428999999999998</c:v>
                </c:pt>
                <c:pt idx="22">
                  <c:v>24.584</c:v>
                </c:pt>
                <c:pt idx="23">
                  <c:v>26.600999999999999</c:v>
                </c:pt>
                <c:pt idx="24">
                  <c:v>28.864000000000001</c:v>
                </c:pt>
                <c:pt idx="25">
                  <c:v>31.204999999999998</c:v>
                </c:pt>
                <c:pt idx="26">
                  <c:v>32.933</c:v>
                </c:pt>
                <c:pt idx="27">
                  <c:v>41.616</c:v>
                </c:pt>
                <c:pt idx="28">
                  <c:v>50.3</c:v>
                </c:pt>
                <c:pt idx="29">
                  <c:v>58.982999999999997</c:v>
                </c:pt>
                <c:pt idx="30">
                  <c:v>67.665999999999997</c:v>
                </c:pt>
                <c:pt idx="31">
                  <c:v>76.349000000000004</c:v>
                </c:pt>
                <c:pt idx="32">
                  <c:v>100.10899999999999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0-4E67-ADD9-51A532B66CFB}"/>
            </c:ext>
          </c:extLst>
        </c:ser>
        <c:ser>
          <c:idx val="1"/>
          <c:order val="1"/>
          <c:tx>
            <c:strRef>
              <c:f>'conveyance compare'!$E$8</c:f>
              <c:strCache>
                <c:ptCount val="1"/>
                <c:pt idx="0">
                  <c:v>Area 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'conveyance compare'!$C$9:$C$46</c:f>
              <c:numCache>
                <c:formatCode>General</c:formatCode>
                <c:ptCount val="38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0.22</c:v>
                </c:pt>
                <c:pt idx="4">
                  <c:v>0.26</c:v>
                </c:pt>
                <c:pt idx="5">
                  <c:v>0.32</c:v>
                </c:pt>
                <c:pt idx="6">
                  <c:v>0.42</c:v>
                </c:pt>
                <c:pt idx="7">
                  <c:v>0.52</c:v>
                </c:pt>
                <c:pt idx="8">
                  <c:v>0.62</c:v>
                </c:pt>
                <c:pt idx="9">
                  <c:v>0.72</c:v>
                </c:pt>
                <c:pt idx="10">
                  <c:v>0.82</c:v>
                </c:pt>
                <c:pt idx="11">
                  <c:v>0.92</c:v>
                </c:pt>
                <c:pt idx="12">
                  <c:v>1.02</c:v>
                </c:pt>
                <c:pt idx="13">
                  <c:v>1.1200000000000001</c:v>
                </c:pt>
                <c:pt idx="14">
                  <c:v>1.22</c:v>
                </c:pt>
                <c:pt idx="15">
                  <c:v>1.32</c:v>
                </c:pt>
                <c:pt idx="16">
                  <c:v>1.42</c:v>
                </c:pt>
                <c:pt idx="17">
                  <c:v>1.52</c:v>
                </c:pt>
                <c:pt idx="18">
                  <c:v>1.62</c:v>
                </c:pt>
                <c:pt idx="19">
                  <c:v>1.72</c:v>
                </c:pt>
                <c:pt idx="20">
                  <c:v>1.82</c:v>
                </c:pt>
                <c:pt idx="21">
                  <c:v>1.92</c:v>
                </c:pt>
                <c:pt idx="22">
                  <c:v>2.02</c:v>
                </c:pt>
                <c:pt idx="23">
                  <c:v>2.12</c:v>
                </c:pt>
                <c:pt idx="24">
                  <c:v>2.2200000000000002</c:v>
                </c:pt>
                <c:pt idx="25">
                  <c:v>2.3199999999999998</c:v>
                </c:pt>
                <c:pt idx="26">
                  <c:v>2.42</c:v>
                </c:pt>
                <c:pt idx="27">
                  <c:v>2.52</c:v>
                </c:pt>
                <c:pt idx="28">
                  <c:v>2.62</c:v>
                </c:pt>
                <c:pt idx="29">
                  <c:v>2.72</c:v>
                </c:pt>
                <c:pt idx="30">
                  <c:v>2.82</c:v>
                </c:pt>
                <c:pt idx="31">
                  <c:v>2.92</c:v>
                </c:pt>
                <c:pt idx="32">
                  <c:v>3.02</c:v>
                </c:pt>
                <c:pt idx="33">
                  <c:v>3.12</c:v>
                </c:pt>
                <c:pt idx="34">
                  <c:v>3.22</c:v>
                </c:pt>
                <c:pt idx="35">
                  <c:v>3.32</c:v>
                </c:pt>
                <c:pt idx="36">
                  <c:v>3.42</c:v>
                </c:pt>
                <c:pt idx="37">
                  <c:v>5.0199999999999996</c:v>
                </c:pt>
              </c:numCache>
            </c:numRef>
          </c:xVal>
          <c:yVal>
            <c:numRef>
              <c:f>'conveyance compare'!$E$9:$E$46</c:f>
              <c:numCache>
                <c:formatCode>General</c:formatCode>
                <c:ptCount val="38"/>
                <c:pt idx="0">
                  <c:v>0</c:v>
                </c:pt>
                <c:pt idx="1">
                  <c:v>2.5999999999999999E-2</c:v>
                </c:pt>
                <c:pt idx="2">
                  <c:v>0.112</c:v>
                </c:pt>
                <c:pt idx="3">
                  <c:v>0.69099999999999995</c:v>
                </c:pt>
                <c:pt idx="4">
                  <c:v>0.91700000000000004</c:v>
                </c:pt>
                <c:pt idx="5">
                  <c:v>1.323</c:v>
                </c:pt>
                <c:pt idx="6">
                  <c:v>2.1619999999999999</c:v>
                </c:pt>
                <c:pt idx="7">
                  <c:v>3.1619999999999999</c:v>
                </c:pt>
                <c:pt idx="8">
                  <c:v>4.2759999999999998</c:v>
                </c:pt>
                <c:pt idx="9">
                  <c:v>5.4909999999999997</c:v>
                </c:pt>
                <c:pt idx="10">
                  <c:v>6.8010000000000002</c:v>
                </c:pt>
                <c:pt idx="11">
                  <c:v>8.2059999999999995</c:v>
                </c:pt>
                <c:pt idx="12">
                  <c:v>9.7010000000000005</c:v>
                </c:pt>
                <c:pt idx="13">
                  <c:v>11.286</c:v>
                </c:pt>
                <c:pt idx="14">
                  <c:v>12.962999999999999</c:v>
                </c:pt>
                <c:pt idx="15">
                  <c:v>14.736000000000001</c:v>
                </c:pt>
                <c:pt idx="16">
                  <c:v>16.609000000000002</c:v>
                </c:pt>
                <c:pt idx="17">
                  <c:v>18.582000000000001</c:v>
                </c:pt>
                <c:pt idx="18">
                  <c:v>20.655000000000001</c:v>
                </c:pt>
                <c:pt idx="19">
                  <c:v>22.827999999999999</c:v>
                </c:pt>
                <c:pt idx="20">
                  <c:v>25.114000000000001</c:v>
                </c:pt>
                <c:pt idx="21">
                  <c:v>27.530999999999999</c:v>
                </c:pt>
                <c:pt idx="22">
                  <c:v>30.081</c:v>
                </c:pt>
                <c:pt idx="23">
                  <c:v>32.756</c:v>
                </c:pt>
                <c:pt idx="24">
                  <c:v>35.561999999999998</c:v>
                </c:pt>
                <c:pt idx="25">
                  <c:v>38.521999999999998</c:v>
                </c:pt>
                <c:pt idx="26">
                  <c:v>41.661999999999999</c:v>
                </c:pt>
                <c:pt idx="27">
                  <c:v>45.006999999999998</c:v>
                </c:pt>
                <c:pt idx="28">
                  <c:v>48.576000000000001</c:v>
                </c:pt>
                <c:pt idx="29">
                  <c:v>52.37</c:v>
                </c:pt>
                <c:pt idx="30">
                  <c:v>56.395000000000003</c:v>
                </c:pt>
                <c:pt idx="31">
                  <c:v>60.671999999999997</c:v>
                </c:pt>
                <c:pt idx="32">
                  <c:v>65.22</c:v>
                </c:pt>
                <c:pt idx="33">
                  <c:v>70.055999999999997</c:v>
                </c:pt>
                <c:pt idx="34">
                  <c:v>75.177999999999997</c:v>
                </c:pt>
                <c:pt idx="35">
                  <c:v>80.600999999999999</c:v>
                </c:pt>
                <c:pt idx="36">
                  <c:v>86.497</c:v>
                </c:pt>
                <c:pt idx="37">
                  <c:v>185.809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0-4E67-ADD9-51A532B6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1904"/>
        <c:axId val="555081736"/>
      </c:scatterChart>
      <c:valAx>
        <c:axId val="5550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1736"/>
        <c:crosses val="autoZero"/>
        <c:crossBetween val="midCat"/>
      </c:valAx>
      <c:valAx>
        <c:axId val="5550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Wetted Perimeter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'conveyance compare'!$O$8</c:f>
              <c:strCache>
                <c:ptCount val="1"/>
                <c:pt idx="0">
                  <c:v>WP 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'conveyance compare'!$L$9:$L$41</c:f>
              <c:numCache>
                <c:formatCode>General</c:formatCode>
                <c:ptCount val="33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0.22</c:v>
                </c:pt>
                <c:pt idx="4">
                  <c:v>0.26</c:v>
                </c:pt>
                <c:pt idx="5">
                  <c:v>0.32</c:v>
                </c:pt>
                <c:pt idx="6">
                  <c:v>0.42</c:v>
                </c:pt>
                <c:pt idx="7">
                  <c:v>0.52</c:v>
                </c:pt>
                <c:pt idx="8">
                  <c:v>0.62</c:v>
                </c:pt>
                <c:pt idx="9">
                  <c:v>0.72</c:v>
                </c:pt>
                <c:pt idx="10">
                  <c:v>0.82</c:v>
                </c:pt>
                <c:pt idx="11">
                  <c:v>0.92</c:v>
                </c:pt>
                <c:pt idx="12">
                  <c:v>1.02</c:v>
                </c:pt>
                <c:pt idx="13">
                  <c:v>1.1200000000000001</c:v>
                </c:pt>
                <c:pt idx="14">
                  <c:v>1.22</c:v>
                </c:pt>
                <c:pt idx="15">
                  <c:v>1.32</c:v>
                </c:pt>
                <c:pt idx="16">
                  <c:v>1.42</c:v>
                </c:pt>
                <c:pt idx="17">
                  <c:v>1.462</c:v>
                </c:pt>
                <c:pt idx="18">
                  <c:v>1.52</c:v>
                </c:pt>
                <c:pt idx="19">
                  <c:v>1.62</c:v>
                </c:pt>
                <c:pt idx="20">
                  <c:v>1.72</c:v>
                </c:pt>
                <c:pt idx="21">
                  <c:v>1.82</c:v>
                </c:pt>
                <c:pt idx="22">
                  <c:v>1.827</c:v>
                </c:pt>
                <c:pt idx="23">
                  <c:v>1.92</c:v>
                </c:pt>
                <c:pt idx="24">
                  <c:v>2.02</c:v>
                </c:pt>
                <c:pt idx="25">
                  <c:v>2.12</c:v>
                </c:pt>
                <c:pt idx="26">
                  <c:v>2.1930000000000001</c:v>
                </c:pt>
                <c:pt idx="27">
                  <c:v>2.5579999999999998</c:v>
                </c:pt>
                <c:pt idx="28">
                  <c:v>2.9239999999999999</c:v>
                </c:pt>
                <c:pt idx="29">
                  <c:v>3.2890000000000001</c:v>
                </c:pt>
                <c:pt idx="30">
                  <c:v>3.6549999999999998</c:v>
                </c:pt>
                <c:pt idx="31">
                  <c:v>4.0199999999999996</c:v>
                </c:pt>
                <c:pt idx="32">
                  <c:v>5.0199999999999996</c:v>
                </c:pt>
              </c:numCache>
            </c:numRef>
          </c:xVal>
          <c:yVal>
            <c:numRef>
              <c:f>'conveyance compare'!$O$9:$O$41</c:f>
              <c:numCache>
                <c:formatCode>General</c:formatCode>
                <c:ptCount val="33"/>
                <c:pt idx="0">
                  <c:v>0</c:v>
                </c:pt>
                <c:pt idx="1">
                  <c:v>1.7649999999999999</c:v>
                </c:pt>
                <c:pt idx="2">
                  <c:v>2.5409999999999999</c:v>
                </c:pt>
                <c:pt idx="3">
                  <c:v>5.2039999999999997</c:v>
                </c:pt>
                <c:pt idx="4">
                  <c:v>6.133</c:v>
                </c:pt>
                <c:pt idx="5">
                  <c:v>7.4630000000000001</c:v>
                </c:pt>
                <c:pt idx="6">
                  <c:v>9.407</c:v>
                </c:pt>
                <c:pt idx="7">
                  <c:v>10.694000000000001</c:v>
                </c:pt>
                <c:pt idx="8">
                  <c:v>11.744</c:v>
                </c:pt>
                <c:pt idx="9">
                  <c:v>12.734</c:v>
                </c:pt>
                <c:pt idx="10">
                  <c:v>13.705</c:v>
                </c:pt>
                <c:pt idx="11">
                  <c:v>14.657</c:v>
                </c:pt>
                <c:pt idx="12">
                  <c:v>15.569000000000001</c:v>
                </c:pt>
                <c:pt idx="13">
                  <c:v>16.481999999999999</c:v>
                </c:pt>
                <c:pt idx="14">
                  <c:v>17.463000000000001</c:v>
                </c:pt>
                <c:pt idx="15">
                  <c:v>18.152000000000001</c:v>
                </c:pt>
                <c:pt idx="16">
                  <c:v>18.88</c:v>
                </c:pt>
                <c:pt idx="17">
                  <c:v>19.189</c:v>
                </c:pt>
                <c:pt idx="18">
                  <c:v>19.617999999999999</c:v>
                </c:pt>
                <c:pt idx="19">
                  <c:v>20.356000000000002</c:v>
                </c:pt>
                <c:pt idx="20">
                  <c:v>21.094000000000001</c:v>
                </c:pt>
                <c:pt idx="21">
                  <c:v>22.109000000000002</c:v>
                </c:pt>
                <c:pt idx="22">
                  <c:v>22.186</c:v>
                </c:pt>
                <c:pt idx="23">
                  <c:v>23.164000000000001</c:v>
                </c:pt>
                <c:pt idx="24">
                  <c:v>24.13</c:v>
                </c:pt>
                <c:pt idx="25">
                  <c:v>24.937000000000001</c:v>
                </c:pt>
                <c:pt idx="26">
                  <c:v>25.082999999999998</c:v>
                </c:pt>
                <c:pt idx="27">
                  <c:v>25.814</c:v>
                </c:pt>
                <c:pt idx="28">
                  <c:v>26.545000000000002</c:v>
                </c:pt>
                <c:pt idx="29">
                  <c:v>27.276</c:v>
                </c:pt>
                <c:pt idx="30">
                  <c:v>28.006</c:v>
                </c:pt>
                <c:pt idx="31">
                  <c:v>28.736999999999998</c:v>
                </c:pt>
                <c:pt idx="32">
                  <c:v>54.497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D43-9356-6CC09FBA2E99}"/>
            </c:ext>
          </c:extLst>
        </c:ser>
        <c:ser>
          <c:idx val="1"/>
          <c:order val="1"/>
          <c:tx>
            <c:strRef>
              <c:f>'conveyance compare'!$F$8</c:f>
              <c:strCache>
                <c:ptCount val="1"/>
                <c:pt idx="0">
                  <c:v>WP 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'conveyance compare'!$C$9:$C$46</c:f>
              <c:numCache>
                <c:formatCode>General</c:formatCode>
                <c:ptCount val="38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0.22</c:v>
                </c:pt>
                <c:pt idx="4">
                  <c:v>0.26</c:v>
                </c:pt>
                <c:pt idx="5">
                  <c:v>0.32</c:v>
                </c:pt>
                <c:pt idx="6">
                  <c:v>0.42</c:v>
                </c:pt>
                <c:pt idx="7">
                  <c:v>0.52</c:v>
                </c:pt>
                <c:pt idx="8">
                  <c:v>0.62</c:v>
                </c:pt>
                <c:pt idx="9">
                  <c:v>0.72</c:v>
                </c:pt>
                <c:pt idx="10">
                  <c:v>0.82</c:v>
                </c:pt>
                <c:pt idx="11">
                  <c:v>0.92</c:v>
                </c:pt>
                <c:pt idx="12">
                  <c:v>1.02</c:v>
                </c:pt>
                <c:pt idx="13">
                  <c:v>1.1200000000000001</c:v>
                </c:pt>
                <c:pt idx="14">
                  <c:v>1.22</c:v>
                </c:pt>
                <c:pt idx="15">
                  <c:v>1.32</c:v>
                </c:pt>
                <c:pt idx="16">
                  <c:v>1.42</c:v>
                </c:pt>
                <c:pt idx="17">
                  <c:v>1.52</c:v>
                </c:pt>
                <c:pt idx="18">
                  <c:v>1.62</c:v>
                </c:pt>
                <c:pt idx="19">
                  <c:v>1.72</c:v>
                </c:pt>
                <c:pt idx="20">
                  <c:v>1.82</c:v>
                </c:pt>
                <c:pt idx="21">
                  <c:v>1.92</c:v>
                </c:pt>
                <c:pt idx="22">
                  <c:v>2.02</c:v>
                </c:pt>
                <c:pt idx="23">
                  <c:v>2.12</c:v>
                </c:pt>
                <c:pt idx="24">
                  <c:v>2.2200000000000002</c:v>
                </c:pt>
                <c:pt idx="25">
                  <c:v>2.3199999999999998</c:v>
                </c:pt>
                <c:pt idx="26">
                  <c:v>2.42</c:v>
                </c:pt>
                <c:pt idx="27">
                  <c:v>2.52</c:v>
                </c:pt>
                <c:pt idx="28">
                  <c:v>2.62</c:v>
                </c:pt>
                <c:pt idx="29">
                  <c:v>2.72</c:v>
                </c:pt>
                <c:pt idx="30">
                  <c:v>2.82</c:v>
                </c:pt>
                <c:pt idx="31">
                  <c:v>2.92</c:v>
                </c:pt>
                <c:pt idx="32">
                  <c:v>3.02</c:v>
                </c:pt>
                <c:pt idx="33">
                  <c:v>3.12</c:v>
                </c:pt>
                <c:pt idx="34">
                  <c:v>3.22</c:v>
                </c:pt>
                <c:pt idx="35">
                  <c:v>3.32</c:v>
                </c:pt>
                <c:pt idx="36">
                  <c:v>3.42</c:v>
                </c:pt>
                <c:pt idx="37">
                  <c:v>5.0199999999999996</c:v>
                </c:pt>
              </c:numCache>
            </c:numRef>
          </c:xVal>
          <c:yVal>
            <c:numRef>
              <c:f>'conveyance compare'!$F$9:$F$46</c:f>
              <c:numCache>
                <c:formatCode>General</c:formatCode>
                <c:ptCount val="38"/>
                <c:pt idx="0">
                  <c:v>0</c:v>
                </c:pt>
                <c:pt idx="1">
                  <c:v>1.7649999999999999</c:v>
                </c:pt>
                <c:pt idx="2">
                  <c:v>2.5409999999999999</c:v>
                </c:pt>
                <c:pt idx="3">
                  <c:v>5.2039999999999997</c:v>
                </c:pt>
                <c:pt idx="4">
                  <c:v>6.133</c:v>
                </c:pt>
                <c:pt idx="5">
                  <c:v>7.4630000000000001</c:v>
                </c:pt>
                <c:pt idx="6">
                  <c:v>9.407</c:v>
                </c:pt>
                <c:pt idx="7">
                  <c:v>10.694000000000001</c:v>
                </c:pt>
                <c:pt idx="8">
                  <c:v>11.744</c:v>
                </c:pt>
                <c:pt idx="9">
                  <c:v>12.734</c:v>
                </c:pt>
                <c:pt idx="10">
                  <c:v>13.705</c:v>
                </c:pt>
                <c:pt idx="11">
                  <c:v>14.657</c:v>
                </c:pt>
                <c:pt idx="12">
                  <c:v>15.569000000000001</c:v>
                </c:pt>
                <c:pt idx="13">
                  <c:v>16.481999999999999</c:v>
                </c:pt>
                <c:pt idx="14">
                  <c:v>17.463000000000001</c:v>
                </c:pt>
                <c:pt idx="15">
                  <c:v>18.454999999999998</c:v>
                </c:pt>
                <c:pt idx="16">
                  <c:v>19.484999999999999</c:v>
                </c:pt>
                <c:pt idx="17">
                  <c:v>20.506</c:v>
                </c:pt>
                <c:pt idx="18">
                  <c:v>21.527999999999999</c:v>
                </c:pt>
                <c:pt idx="19">
                  <c:v>22.548999999999999</c:v>
                </c:pt>
                <c:pt idx="20">
                  <c:v>23.838000000000001</c:v>
                </c:pt>
                <c:pt idx="21">
                  <c:v>25.196000000000002</c:v>
                </c:pt>
                <c:pt idx="22">
                  <c:v>26.523</c:v>
                </c:pt>
                <c:pt idx="23">
                  <c:v>27.748999999999999</c:v>
                </c:pt>
                <c:pt idx="24">
                  <c:v>29.154</c:v>
                </c:pt>
                <c:pt idx="25">
                  <c:v>30.876999999999999</c:v>
                </c:pt>
                <c:pt idx="26">
                  <c:v>32.768000000000001</c:v>
                </c:pt>
                <c:pt idx="27">
                  <c:v>34.988</c:v>
                </c:pt>
                <c:pt idx="28">
                  <c:v>37.277000000000001</c:v>
                </c:pt>
                <c:pt idx="29">
                  <c:v>39.506999999999998</c:v>
                </c:pt>
                <c:pt idx="30">
                  <c:v>41.924999999999997</c:v>
                </c:pt>
                <c:pt idx="31">
                  <c:v>44.542999999999999</c:v>
                </c:pt>
                <c:pt idx="32">
                  <c:v>47.37</c:v>
                </c:pt>
                <c:pt idx="33">
                  <c:v>50.317</c:v>
                </c:pt>
                <c:pt idx="34">
                  <c:v>53.104999999999997</c:v>
                </c:pt>
                <c:pt idx="35">
                  <c:v>56.350999999999999</c:v>
                </c:pt>
                <c:pt idx="36">
                  <c:v>62.575000000000003</c:v>
                </c:pt>
                <c:pt idx="37">
                  <c:v>127.845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3-4D43-9356-6CC09FBA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1904"/>
        <c:axId val="555081736"/>
      </c:scatterChart>
      <c:valAx>
        <c:axId val="5550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1736"/>
        <c:crosses val="autoZero"/>
        <c:crossBetween val="midCat"/>
      </c:valAx>
      <c:valAx>
        <c:axId val="5550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Hydraulic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'conveyance compare'!$P$8</c:f>
              <c:strCache>
                <c:ptCount val="1"/>
                <c:pt idx="0">
                  <c:v>R 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'conveyance compare'!$L$9:$L$41</c:f>
              <c:numCache>
                <c:formatCode>General</c:formatCode>
                <c:ptCount val="33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0.22</c:v>
                </c:pt>
                <c:pt idx="4">
                  <c:v>0.26</c:v>
                </c:pt>
                <c:pt idx="5">
                  <c:v>0.32</c:v>
                </c:pt>
                <c:pt idx="6">
                  <c:v>0.42</c:v>
                </c:pt>
                <c:pt idx="7">
                  <c:v>0.52</c:v>
                </c:pt>
                <c:pt idx="8">
                  <c:v>0.62</c:v>
                </c:pt>
                <c:pt idx="9">
                  <c:v>0.72</c:v>
                </c:pt>
                <c:pt idx="10">
                  <c:v>0.82</c:v>
                </c:pt>
                <c:pt idx="11">
                  <c:v>0.92</c:v>
                </c:pt>
                <c:pt idx="12">
                  <c:v>1.02</c:v>
                </c:pt>
                <c:pt idx="13">
                  <c:v>1.1200000000000001</c:v>
                </c:pt>
                <c:pt idx="14">
                  <c:v>1.22</c:v>
                </c:pt>
                <c:pt idx="15">
                  <c:v>1.32</c:v>
                </c:pt>
                <c:pt idx="16">
                  <c:v>1.42</c:v>
                </c:pt>
                <c:pt idx="17">
                  <c:v>1.462</c:v>
                </c:pt>
                <c:pt idx="18">
                  <c:v>1.52</c:v>
                </c:pt>
                <c:pt idx="19">
                  <c:v>1.62</c:v>
                </c:pt>
                <c:pt idx="20">
                  <c:v>1.72</c:v>
                </c:pt>
                <c:pt idx="21">
                  <c:v>1.82</c:v>
                </c:pt>
                <c:pt idx="22">
                  <c:v>1.827</c:v>
                </c:pt>
                <c:pt idx="23">
                  <c:v>1.92</c:v>
                </c:pt>
                <c:pt idx="24">
                  <c:v>2.02</c:v>
                </c:pt>
                <c:pt idx="25">
                  <c:v>2.12</c:v>
                </c:pt>
                <c:pt idx="26">
                  <c:v>2.1930000000000001</c:v>
                </c:pt>
                <c:pt idx="27">
                  <c:v>2.5579999999999998</c:v>
                </c:pt>
                <c:pt idx="28">
                  <c:v>2.9239999999999999</c:v>
                </c:pt>
                <c:pt idx="29">
                  <c:v>3.2890000000000001</c:v>
                </c:pt>
                <c:pt idx="30">
                  <c:v>3.6549999999999998</c:v>
                </c:pt>
                <c:pt idx="31">
                  <c:v>4.0199999999999996</c:v>
                </c:pt>
                <c:pt idx="32">
                  <c:v>5.0199999999999996</c:v>
                </c:pt>
              </c:numCache>
            </c:numRef>
          </c:xVal>
          <c:yVal>
            <c:numRef>
              <c:f>'conveyance compare'!$P$9:$P$41</c:f>
              <c:numCache>
                <c:formatCode>General</c:formatCode>
                <c:ptCount val="33"/>
                <c:pt idx="0">
                  <c:v>0</c:v>
                </c:pt>
                <c:pt idx="1">
                  <c:v>1.4730878186968839E-2</c:v>
                </c:pt>
                <c:pt idx="2">
                  <c:v>4.4077134986225897E-2</c:v>
                </c:pt>
                <c:pt idx="3">
                  <c:v>0.13278247501921597</c:v>
                </c:pt>
                <c:pt idx="4">
                  <c:v>0.14951899559758683</c:v>
                </c:pt>
                <c:pt idx="5">
                  <c:v>0.17727455446871232</c:v>
                </c:pt>
                <c:pt idx="6">
                  <c:v>0.22982885085574573</c:v>
                </c:pt>
                <c:pt idx="7">
                  <c:v>0.29567982046007102</c:v>
                </c:pt>
                <c:pt idx="8">
                  <c:v>0.3641008174386921</c:v>
                </c:pt>
                <c:pt idx="9">
                  <c:v>0.43120779016805399</c:v>
                </c:pt>
                <c:pt idx="10">
                  <c:v>0.49624224735497996</c:v>
                </c:pt>
                <c:pt idx="11">
                  <c:v>0.5598690045711946</c:v>
                </c:pt>
                <c:pt idx="12">
                  <c:v>0.62309718029417427</c:v>
                </c:pt>
                <c:pt idx="13">
                  <c:v>0.68474699672369854</c:v>
                </c:pt>
                <c:pt idx="14">
                  <c:v>0.74231231747122484</c:v>
                </c:pt>
                <c:pt idx="15">
                  <c:v>0.81076465403261344</c:v>
                </c:pt>
                <c:pt idx="16">
                  <c:v>0.8755826271186441</c:v>
                </c:pt>
                <c:pt idx="17">
                  <c:v>0.90197508989525244</c:v>
                </c:pt>
                <c:pt idx="18">
                  <c:v>0.93827097563462136</c:v>
                </c:pt>
                <c:pt idx="19">
                  <c:v>0.99955786991550399</c:v>
                </c:pt>
                <c:pt idx="20">
                  <c:v>1.0594955911633639</c:v>
                </c:pt>
                <c:pt idx="21">
                  <c:v>1.1049346420009949</c:v>
                </c:pt>
                <c:pt idx="22">
                  <c:v>1.1080861804741728</c:v>
                </c:pt>
                <c:pt idx="23">
                  <c:v>1.1483767915731307</c:v>
                </c:pt>
                <c:pt idx="24">
                  <c:v>1.1961873186904268</c:v>
                </c:pt>
                <c:pt idx="25">
                  <c:v>1.2513534105946986</c:v>
                </c:pt>
                <c:pt idx="26">
                  <c:v>1.3129609695809912</c:v>
                </c:pt>
                <c:pt idx="27">
                  <c:v>1.6121484465793756</c:v>
                </c:pt>
                <c:pt idx="28">
                  <c:v>1.8948954605387076</c:v>
                </c:pt>
                <c:pt idx="29">
                  <c:v>2.1624505059392871</c:v>
                </c:pt>
                <c:pt idx="30">
                  <c:v>2.4161251160465613</c:v>
                </c:pt>
                <c:pt idx="31">
                  <c:v>2.6568187354281938</c:v>
                </c:pt>
                <c:pt idx="32">
                  <c:v>1.8369635025781235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3-490B-89EF-F3ED8AB21848}"/>
            </c:ext>
          </c:extLst>
        </c:ser>
        <c:ser>
          <c:idx val="1"/>
          <c:order val="1"/>
          <c:tx>
            <c:strRef>
              <c:f>'conveyance compare'!$G$8</c:f>
              <c:strCache>
                <c:ptCount val="1"/>
                <c:pt idx="0">
                  <c:v>R 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'conveyance compare'!$C$9:$C$46</c:f>
              <c:numCache>
                <c:formatCode>General</c:formatCode>
                <c:ptCount val="38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0.22</c:v>
                </c:pt>
                <c:pt idx="4">
                  <c:v>0.26</c:v>
                </c:pt>
                <c:pt idx="5">
                  <c:v>0.32</c:v>
                </c:pt>
                <c:pt idx="6">
                  <c:v>0.42</c:v>
                </c:pt>
                <c:pt idx="7">
                  <c:v>0.52</c:v>
                </c:pt>
                <c:pt idx="8">
                  <c:v>0.62</c:v>
                </c:pt>
                <c:pt idx="9">
                  <c:v>0.72</c:v>
                </c:pt>
                <c:pt idx="10">
                  <c:v>0.82</c:v>
                </c:pt>
                <c:pt idx="11">
                  <c:v>0.92</c:v>
                </c:pt>
                <c:pt idx="12">
                  <c:v>1.02</c:v>
                </c:pt>
                <c:pt idx="13">
                  <c:v>1.1200000000000001</c:v>
                </c:pt>
                <c:pt idx="14">
                  <c:v>1.22</c:v>
                </c:pt>
                <c:pt idx="15">
                  <c:v>1.32</c:v>
                </c:pt>
                <c:pt idx="16">
                  <c:v>1.42</c:v>
                </c:pt>
                <c:pt idx="17">
                  <c:v>1.52</c:v>
                </c:pt>
                <c:pt idx="18">
                  <c:v>1.62</c:v>
                </c:pt>
                <c:pt idx="19">
                  <c:v>1.72</c:v>
                </c:pt>
                <c:pt idx="20">
                  <c:v>1.82</c:v>
                </c:pt>
                <c:pt idx="21">
                  <c:v>1.92</c:v>
                </c:pt>
                <c:pt idx="22">
                  <c:v>2.02</c:v>
                </c:pt>
                <c:pt idx="23">
                  <c:v>2.12</c:v>
                </c:pt>
                <c:pt idx="24">
                  <c:v>2.2200000000000002</c:v>
                </c:pt>
                <c:pt idx="25">
                  <c:v>2.3199999999999998</c:v>
                </c:pt>
                <c:pt idx="26">
                  <c:v>2.42</c:v>
                </c:pt>
                <c:pt idx="27">
                  <c:v>2.52</c:v>
                </c:pt>
                <c:pt idx="28">
                  <c:v>2.62</c:v>
                </c:pt>
                <c:pt idx="29">
                  <c:v>2.72</c:v>
                </c:pt>
                <c:pt idx="30">
                  <c:v>2.82</c:v>
                </c:pt>
                <c:pt idx="31">
                  <c:v>2.92</c:v>
                </c:pt>
                <c:pt idx="32">
                  <c:v>3.02</c:v>
                </c:pt>
                <c:pt idx="33">
                  <c:v>3.12</c:v>
                </c:pt>
                <c:pt idx="34">
                  <c:v>3.22</c:v>
                </c:pt>
                <c:pt idx="35">
                  <c:v>3.32</c:v>
                </c:pt>
                <c:pt idx="36">
                  <c:v>3.42</c:v>
                </c:pt>
                <c:pt idx="37">
                  <c:v>5.0199999999999996</c:v>
                </c:pt>
              </c:numCache>
            </c:numRef>
          </c:xVal>
          <c:yVal>
            <c:numRef>
              <c:f>'conveyance compare'!$G$9:$G$46</c:f>
              <c:numCache>
                <c:formatCode>General</c:formatCode>
                <c:ptCount val="38"/>
                <c:pt idx="0">
                  <c:v>0</c:v>
                </c:pt>
                <c:pt idx="1">
                  <c:v>1.4730878186968839E-2</c:v>
                </c:pt>
                <c:pt idx="2">
                  <c:v>4.4077134986225897E-2</c:v>
                </c:pt>
                <c:pt idx="3">
                  <c:v>0.13278247501921597</c:v>
                </c:pt>
                <c:pt idx="4">
                  <c:v>0.14951899559758683</c:v>
                </c:pt>
                <c:pt idx="5">
                  <c:v>0.17727455446871232</c:v>
                </c:pt>
                <c:pt idx="6">
                  <c:v>0.22982885085574573</c:v>
                </c:pt>
                <c:pt idx="7">
                  <c:v>0.29567982046007102</c:v>
                </c:pt>
                <c:pt idx="8">
                  <c:v>0.3641008174386921</c:v>
                </c:pt>
                <c:pt idx="9">
                  <c:v>0.43120779016805399</c:v>
                </c:pt>
                <c:pt idx="10">
                  <c:v>0.49624224735497996</c:v>
                </c:pt>
                <c:pt idx="11">
                  <c:v>0.5598690045711946</c:v>
                </c:pt>
                <c:pt idx="12">
                  <c:v>0.62309718029417427</c:v>
                </c:pt>
                <c:pt idx="13">
                  <c:v>0.68474699672369854</c:v>
                </c:pt>
                <c:pt idx="14">
                  <c:v>0.74231231747122484</c:v>
                </c:pt>
                <c:pt idx="15">
                  <c:v>0.79848279599024663</c:v>
                </c:pt>
                <c:pt idx="16">
                  <c:v>0.85239928149858879</c:v>
                </c:pt>
                <c:pt idx="17">
                  <c:v>0.9061738027894275</c:v>
                </c:pt>
                <c:pt idx="18">
                  <c:v>0.95944816053511717</c:v>
                </c:pt>
                <c:pt idx="19">
                  <c:v>1.0123730542374385</c:v>
                </c:pt>
                <c:pt idx="20">
                  <c:v>1.0535279805352797</c:v>
                </c:pt>
                <c:pt idx="21">
                  <c:v>1.0926734402286076</c:v>
                </c:pt>
                <c:pt idx="22">
                  <c:v>1.1341477208460582</c:v>
                </c:pt>
                <c:pt idx="23">
                  <c:v>1.1804389347363871</c:v>
                </c:pt>
                <c:pt idx="24">
                  <c:v>1.2197983124099607</c:v>
                </c:pt>
                <c:pt idx="25">
                  <c:v>1.2475952974706093</c:v>
                </c:pt>
                <c:pt idx="26">
                  <c:v>1.27142333984375</c:v>
                </c:pt>
                <c:pt idx="27">
                  <c:v>1.2863553218246255</c:v>
                </c:pt>
                <c:pt idx="28">
                  <c:v>1.3031091557797032</c:v>
                </c:pt>
                <c:pt idx="29">
                  <c:v>1.3255878705039614</c:v>
                </c:pt>
                <c:pt idx="30">
                  <c:v>1.3451401311866429</c:v>
                </c:pt>
                <c:pt idx="31">
                  <c:v>1.3620995442606021</c:v>
                </c:pt>
                <c:pt idx="32">
                  <c:v>1.3768207726409121</c:v>
                </c:pt>
                <c:pt idx="33">
                  <c:v>1.392292863247014</c:v>
                </c:pt>
                <c:pt idx="34">
                  <c:v>1.4156482440448168</c:v>
                </c:pt>
                <c:pt idx="35">
                  <c:v>1.4303384145800428</c:v>
                </c:pt>
                <c:pt idx="36">
                  <c:v>1.3822932481022772</c:v>
                </c:pt>
                <c:pt idx="37">
                  <c:v>1.4533927803199187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3-490B-89EF-F3ED8AB2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1904"/>
        <c:axId val="555081736"/>
      </c:scatterChart>
      <c:valAx>
        <c:axId val="5550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1736"/>
        <c:crosses val="autoZero"/>
        <c:crossBetween val="midCat"/>
      </c:valAx>
      <c:valAx>
        <c:axId val="5550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Hydraulic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'conveyance compare'!$Q$8</c:f>
              <c:strCache>
                <c:ptCount val="1"/>
                <c:pt idx="0">
                  <c:v>C small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'conveyance compare'!$L$9:$L$41</c:f>
              <c:numCache>
                <c:formatCode>General</c:formatCode>
                <c:ptCount val="33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0.22</c:v>
                </c:pt>
                <c:pt idx="4">
                  <c:v>0.26</c:v>
                </c:pt>
                <c:pt idx="5">
                  <c:v>0.32</c:v>
                </c:pt>
                <c:pt idx="6">
                  <c:v>0.42</c:v>
                </c:pt>
                <c:pt idx="7">
                  <c:v>0.52</c:v>
                </c:pt>
                <c:pt idx="8">
                  <c:v>0.62</c:v>
                </c:pt>
                <c:pt idx="9">
                  <c:v>0.72</c:v>
                </c:pt>
                <c:pt idx="10">
                  <c:v>0.82</c:v>
                </c:pt>
                <c:pt idx="11">
                  <c:v>0.92</c:v>
                </c:pt>
                <c:pt idx="12">
                  <c:v>1.02</c:v>
                </c:pt>
                <c:pt idx="13">
                  <c:v>1.1200000000000001</c:v>
                </c:pt>
                <c:pt idx="14">
                  <c:v>1.22</c:v>
                </c:pt>
                <c:pt idx="15">
                  <c:v>1.32</c:v>
                </c:pt>
                <c:pt idx="16">
                  <c:v>1.42</c:v>
                </c:pt>
                <c:pt idx="17">
                  <c:v>1.462</c:v>
                </c:pt>
                <c:pt idx="18">
                  <c:v>1.52</c:v>
                </c:pt>
                <c:pt idx="19">
                  <c:v>1.62</c:v>
                </c:pt>
                <c:pt idx="20">
                  <c:v>1.72</c:v>
                </c:pt>
                <c:pt idx="21">
                  <c:v>1.82</c:v>
                </c:pt>
                <c:pt idx="22">
                  <c:v>1.827</c:v>
                </c:pt>
                <c:pt idx="23">
                  <c:v>1.92</c:v>
                </c:pt>
                <c:pt idx="24">
                  <c:v>2.02</c:v>
                </c:pt>
                <c:pt idx="25">
                  <c:v>2.12</c:v>
                </c:pt>
                <c:pt idx="26">
                  <c:v>2.1930000000000001</c:v>
                </c:pt>
                <c:pt idx="27">
                  <c:v>2.5579999999999998</c:v>
                </c:pt>
                <c:pt idx="28">
                  <c:v>2.9239999999999999</c:v>
                </c:pt>
                <c:pt idx="29">
                  <c:v>3.2890000000000001</c:v>
                </c:pt>
                <c:pt idx="30">
                  <c:v>3.6549999999999998</c:v>
                </c:pt>
                <c:pt idx="31">
                  <c:v>4.0199999999999996</c:v>
                </c:pt>
                <c:pt idx="32">
                  <c:v>5.0199999999999996</c:v>
                </c:pt>
              </c:numCache>
            </c:numRef>
          </c:xVal>
          <c:yVal>
            <c:numRef>
              <c:f>'conveyance compare'!$Q$9:$Q$41</c:f>
              <c:numCache>
                <c:formatCode>General</c:formatCode>
                <c:ptCount val="33"/>
                <c:pt idx="0">
                  <c:v>0</c:v>
                </c:pt>
                <c:pt idx="1">
                  <c:v>1.5624007549683294E-3</c:v>
                </c:pt>
                <c:pt idx="2">
                  <c:v>1.3975271735856975E-2</c:v>
                </c:pt>
                <c:pt idx="3">
                  <c:v>0.1798478375654623</c:v>
                </c:pt>
                <c:pt idx="4">
                  <c:v>0.2583252844787633</c:v>
                </c:pt>
                <c:pt idx="5">
                  <c:v>0.41750092872133182</c:v>
                </c:pt>
                <c:pt idx="6">
                  <c:v>0.81119522705955738</c:v>
                </c:pt>
                <c:pt idx="7">
                  <c:v>1.4033833601603518</c:v>
                </c:pt>
                <c:pt idx="8">
                  <c:v>2.1803127737131187</c:v>
                </c:pt>
                <c:pt idx="9">
                  <c:v>3.134073489497474</c:v>
                </c:pt>
                <c:pt idx="10">
                  <c:v>4.2628684573721261</c:v>
                </c:pt>
                <c:pt idx="11">
                  <c:v>5.5742844834662639</c:v>
                </c:pt>
                <c:pt idx="12">
                  <c:v>7.0770733232889675</c:v>
                </c:pt>
                <c:pt idx="13">
                  <c:v>8.7678572418586533</c:v>
                </c:pt>
                <c:pt idx="14">
                  <c:v>10.627471909505953</c:v>
                </c:pt>
                <c:pt idx="15">
                  <c:v>12.796243466233292</c:v>
                </c:pt>
                <c:pt idx="16">
                  <c:v>15.129708122515565</c:v>
                </c:pt>
                <c:pt idx="17">
                  <c:v>16.15758994890875</c:v>
                </c:pt>
                <c:pt idx="18">
                  <c:v>17.641487462998892</c:v>
                </c:pt>
                <c:pt idx="19">
                  <c:v>20.34100221075904</c:v>
                </c:pt>
                <c:pt idx="20">
                  <c:v>23.226879387589978</c:v>
                </c:pt>
                <c:pt idx="21">
                  <c:v>26.109391441706883</c:v>
                </c:pt>
                <c:pt idx="22">
                  <c:v>26.324991500956383</c:v>
                </c:pt>
                <c:pt idx="23">
                  <c:v>29.171195945548241</c:v>
                </c:pt>
                <c:pt idx="24">
                  <c:v>32.525399918274061</c:v>
                </c:pt>
                <c:pt idx="25">
                  <c:v>36.236327379985887</c:v>
                </c:pt>
                <c:pt idx="26">
                  <c:v>39.488063659500796</c:v>
                </c:pt>
                <c:pt idx="27">
                  <c:v>57.217694458856528</c:v>
                </c:pt>
                <c:pt idx="28">
                  <c:v>77.023778906910366</c:v>
                </c:pt>
                <c:pt idx="29">
                  <c:v>98.633469198750603</c:v>
                </c:pt>
                <c:pt idx="30">
                  <c:v>121.83819348822344</c:v>
                </c:pt>
                <c:pt idx="31">
                  <c:v>146.4573943520052</c:v>
                </c:pt>
                <c:pt idx="32">
                  <c:v>150.15511870044438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5-41BE-A7F4-471A3790549C}"/>
            </c:ext>
          </c:extLst>
        </c:ser>
        <c:ser>
          <c:idx val="1"/>
          <c:order val="1"/>
          <c:tx>
            <c:strRef>
              <c:f>'conveyance compare'!$H$8</c:f>
              <c:strCache>
                <c:ptCount val="1"/>
                <c:pt idx="0">
                  <c:v>C Large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'conveyance compare'!$C$9:$C$46</c:f>
              <c:numCache>
                <c:formatCode>General</c:formatCode>
                <c:ptCount val="38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0.22</c:v>
                </c:pt>
                <c:pt idx="4">
                  <c:v>0.26</c:v>
                </c:pt>
                <c:pt idx="5">
                  <c:v>0.32</c:v>
                </c:pt>
                <c:pt idx="6">
                  <c:v>0.42</c:v>
                </c:pt>
                <c:pt idx="7">
                  <c:v>0.52</c:v>
                </c:pt>
                <c:pt idx="8">
                  <c:v>0.62</c:v>
                </c:pt>
                <c:pt idx="9">
                  <c:v>0.72</c:v>
                </c:pt>
                <c:pt idx="10">
                  <c:v>0.82</c:v>
                </c:pt>
                <c:pt idx="11">
                  <c:v>0.92</c:v>
                </c:pt>
                <c:pt idx="12">
                  <c:v>1.02</c:v>
                </c:pt>
                <c:pt idx="13">
                  <c:v>1.1200000000000001</c:v>
                </c:pt>
                <c:pt idx="14">
                  <c:v>1.22</c:v>
                </c:pt>
                <c:pt idx="15">
                  <c:v>1.32</c:v>
                </c:pt>
                <c:pt idx="16">
                  <c:v>1.42</c:v>
                </c:pt>
                <c:pt idx="17">
                  <c:v>1.52</c:v>
                </c:pt>
                <c:pt idx="18">
                  <c:v>1.62</c:v>
                </c:pt>
                <c:pt idx="19">
                  <c:v>1.72</c:v>
                </c:pt>
                <c:pt idx="20">
                  <c:v>1.82</c:v>
                </c:pt>
                <c:pt idx="21">
                  <c:v>1.92</c:v>
                </c:pt>
                <c:pt idx="22">
                  <c:v>2.02</c:v>
                </c:pt>
                <c:pt idx="23">
                  <c:v>2.12</c:v>
                </c:pt>
                <c:pt idx="24">
                  <c:v>2.2200000000000002</c:v>
                </c:pt>
                <c:pt idx="25">
                  <c:v>2.3199999999999998</c:v>
                </c:pt>
                <c:pt idx="26">
                  <c:v>2.42</c:v>
                </c:pt>
                <c:pt idx="27">
                  <c:v>2.52</c:v>
                </c:pt>
                <c:pt idx="28">
                  <c:v>2.62</c:v>
                </c:pt>
                <c:pt idx="29">
                  <c:v>2.72</c:v>
                </c:pt>
                <c:pt idx="30">
                  <c:v>2.82</c:v>
                </c:pt>
                <c:pt idx="31">
                  <c:v>2.92</c:v>
                </c:pt>
                <c:pt idx="32">
                  <c:v>3.02</c:v>
                </c:pt>
                <c:pt idx="33">
                  <c:v>3.12</c:v>
                </c:pt>
                <c:pt idx="34">
                  <c:v>3.22</c:v>
                </c:pt>
                <c:pt idx="35">
                  <c:v>3.32</c:v>
                </c:pt>
                <c:pt idx="36">
                  <c:v>3.42</c:v>
                </c:pt>
                <c:pt idx="37">
                  <c:v>5.0199999999999996</c:v>
                </c:pt>
              </c:numCache>
            </c:numRef>
          </c:xVal>
          <c:yVal>
            <c:numRef>
              <c:f>'conveyance compare'!$H$9:$H$46</c:f>
              <c:numCache>
                <c:formatCode>General</c:formatCode>
                <c:ptCount val="38"/>
                <c:pt idx="0">
                  <c:v>0</c:v>
                </c:pt>
                <c:pt idx="1">
                  <c:v>1.5624007549683294E-3</c:v>
                </c:pt>
                <c:pt idx="2">
                  <c:v>1.3975271735856975E-2</c:v>
                </c:pt>
                <c:pt idx="3">
                  <c:v>0.1798478375654623</c:v>
                </c:pt>
                <c:pt idx="4">
                  <c:v>0.2583252844787633</c:v>
                </c:pt>
                <c:pt idx="5">
                  <c:v>0.41750092872133182</c:v>
                </c:pt>
                <c:pt idx="6">
                  <c:v>0.81119522705955738</c:v>
                </c:pt>
                <c:pt idx="7">
                  <c:v>1.4033833601603518</c:v>
                </c:pt>
                <c:pt idx="8">
                  <c:v>2.1803127737131187</c:v>
                </c:pt>
                <c:pt idx="9">
                  <c:v>3.134073489497474</c:v>
                </c:pt>
                <c:pt idx="10">
                  <c:v>4.2628684573721261</c:v>
                </c:pt>
                <c:pt idx="11">
                  <c:v>5.5742844834662639</c:v>
                </c:pt>
                <c:pt idx="12">
                  <c:v>7.0770733232889675</c:v>
                </c:pt>
                <c:pt idx="13">
                  <c:v>8.7678572418586533</c:v>
                </c:pt>
                <c:pt idx="14">
                  <c:v>10.627471909505953</c:v>
                </c:pt>
                <c:pt idx="15">
                  <c:v>12.683038819953095</c:v>
                </c:pt>
                <c:pt idx="16">
                  <c:v>14.931572079131708</c:v>
                </c:pt>
                <c:pt idx="17">
                  <c:v>17.400702857837739</c:v>
                </c:pt>
                <c:pt idx="18">
                  <c:v>20.092757480877047</c:v>
                </c:pt>
                <c:pt idx="19">
                  <c:v>23.015915197626118</c:v>
                </c:pt>
                <c:pt idx="20">
                  <c:v>26.00239030415527</c:v>
                </c:pt>
                <c:pt idx="21">
                  <c:v>29.206683488276834</c:v>
                </c:pt>
                <c:pt idx="22">
                  <c:v>32.71437939035016</c:v>
                </c:pt>
                <c:pt idx="23">
                  <c:v>36.586416952507797</c:v>
                </c:pt>
                <c:pt idx="24">
                  <c:v>40.598644132076743</c:v>
                </c:pt>
                <c:pt idx="25">
                  <c:v>44.64347370352089</c:v>
                </c:pt>
                <c:pt idx="26">
                  <c:v>48.89527589377915</c:v>
                </c:pt>
                <c:pt idx="27">
                  <c:v>53.233787155964997</c:v>
                </c:pt>
                <c:pt idx="28">
                  <c:v>57.952958820104378</c:v>
                </c:pt>
                <c:pt idx="29">
                  <c:v>63.195805664863371</c:v>
                </c:pt>
                <c:pt idx="30">
                  <c:v>68.720390834952553</c:v>
                </c:pt>
                <c:pt idx="31">
                  <c:v>74.552270828477077</c:v>
                </c:pt>
                <c:pt idx="32">
                  <c:v>80.717134216384039</c:v>
                </c:pt>
                <c:pt idx="33">
                  <c:v>87.350568272224677</c:v>
                </c:pt>
                <c:pt idx="34">
                  <c:v>94.782393340407353</c:v>
                </c:pt>
                <c:pt idx="35">
                  <c:v>102.32135871600373</c:v>
                </c:pt>
                <c:pt idx="36">
                  <c:v>107.33330510512782</c:v>
                </c:pt>
                <c:pt idx="37">
                  <c:v>238.40868833514489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5-41BE-A7F4-471A3790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1904"/>
        <c:axId val="555081736"/>
      </c:scatterChart>
      <c:valAx>
        <c:axId val="5550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1736"/>
        <c:crosses val="autoZero"/>
        <c:crossBetween val="midCat"/>
      </c:valAx>
      <c:valAx>
        <c:axId val="5550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Conveyance  Q=area*R^(2/3)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4</xdr:row>
      <xdr:rowOff>71437</xdr:rowOff>
    </xdr:from>
    <xdr:to>
      <xdr:col>22</xdr:col>
      <xdr:colOff>85725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AFD99-25B8-4E66-ACD8-067DBB866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587836</xdr:colOff>
      <xdr:row>32</xdr:row>
      <xdr:rowOff>66674</xdr:rowOff>
    </xdr:from>
    <xdr:to>
      <xdr:col>24</xdr:col>
      <xdr:colOff>36845</xdr:colOff>
      <xdr:row>47</xdr:row>
      <xdr:rowOff>132889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163AAB-689B-4C14-8DDA-695F9DDE2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5811" y="6162674"/>
          <a:ext cx="7983409" cy="2923715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43</xdr:row>
      <xdr:rowOff>98810</xdr:rowOff>
    </xdr:from>
    <xdr:to>
      <xdr:col>24</xdr:col>
      <xdr:colOff>55895</xdr:colOff>
      <xdr:row>57</xdr:row>
      <xdr:rowOff>113840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E9BB4C-D6C1-47F5-B8C4-04534F130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8290310"/>
          <a:ext cx="7323470" cy="268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78441</xdr:colOff>
      <xdr:row>20</xdr:row>
      <xdr:rowOff>68355</xdr:rowOff>
    </xdr:from>
    <xdr:to>
      <xdr:col>23</xdr:col>
      <xdr:colOff>414617</xdr:colOff>
      <xdr:row>43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FCA4B-BE75-483E-91C3-9FAB95A1F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459439</xdr:colOff>
      <xdr:row>20</xdr:row>
      <xdr:rowOff>33617</xdr:rowOff>
    </xdr:from>
    <xdr:to>
      <xdr:col>8</xdr:col>
      <xdr:colOff>190498</xdr:colOff>
      <xdr:row>43</xdr:row>
      <xdr:rowOff>54909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B8636-24D9-4166-A4F9-09B3B5C27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336177</xdr:colOff>
      <xdr:row>15</xdr:row>
      <xdr:rowOff>134471</xdr:rowOff>
    </xdr:from>
    <xdr:to>
      <xdr:col>16</xdr:col>
      <xdr:colOff>67236</xdr:colOff>
      <xdr:row>38</xdr:row>
      <xdr:rowOff>155763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E1CE2D-46DF-4EBA-8A4A-F4EA95AF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123264</xdr:colOff>
      <xdr:row>8</xdr:row>
      <xdr:rowOff>123266</xdr:rowOff>
    </xdr:from>
    <xdr:to>
      <xdr:col>31</xdr:col>
      <xdr:colOff>459442</xdr:colOff>
      <xdr:row>31</xdr:row>
      <xdr:rowOff>144558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BC969-B0A5-4D30-8B52-D4EFFA032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58AE-49E9-47E9-BDE5-972CD5F95495}">
  <dimension ref="A1:K71"/>
  <sheetViews>
    <sheetView topLeftCell="A67" zoomScaleNormal="100" workbookViewId="0">
      <selection activeCell="J24" sqref="J24"/>
    </sheetView>
  </sheetViews>
  <sheetFormatPr defaultRowHeight="15" x14ac:dyDescent="0.25"/>
  <cols>
    <col min="1" max="1" width="17.5703125" bestFit="1" customWidth="1"/>
    <col min="3" max="9" width="9.140625" style="1"/>
  </cols>
  <sheetData>
    <row r="1" spans="1:11" x14ac:dyDescent="0.25">
      <c r="A1" s="3" t="s">
        <v>2</v>
      </c>
      <c r="D1" s="2" t="s">
        <v>0</v>
      </c>
      <c r="E1" s="2" t="s">
        <v>0</v>
      </c>
      <c r="F1" s="2"/>
      <c r="G1" s="2" t="s">
        <v>1</v>
      </c>
      <c r="H1" s="2" t="s">
        <v>1</v>
      </c>
    </row>
    <row r="2" spans="1:11" x14ac:dyDescent="0.25">
      <c r="B2">
        <f>C71-C2</f>
        <v>62.070000000000007</v>
      </c>
      <c r="C2" s="1">
        <v>65.13</v>
      </c>
      <c r="D2" s="1">
        <f>E2-$J$18</f>
        <v>3.4199999999999591</v>
      </c>
      <c r="E2" s="1">
        <v>976.4</v>
      </c>
      <c r="F2" s="2">
        <v>86.69</v>
      </c>
      <c r="G2" s="2">
        <f>H2-$J$18</f>
        <v>4.0199999999999818</v>
      </c>
      <c r="H2" s="2">
        <v>977</v>
      </c>
      <c r="J2">
        <v>60</v>
      </c>
      <c r="K2">
        <v>979</v>
      </c>
    </row>
    <row r="3" spans="1:11" x14ac:dyDescent="0.25">
      <c r="C3" s="1">
        <v>69.81</v>
      </c>
      <c r="D3" s="1">
        <f t="shared" ref="D3:D66" si="0">E3-$J$18</f>
        <v>3.3199999999999363</v>
      </c>
      <c r="E3" s="1">
        <v>976.3</v>
      </c>
      <c r="F3" s="2">
        <v>86.69</v>
      </c>
      <c r="G3" s="2">
        <f t="shared" ref="G3:G38" si="1">H3-$J$18</f>
        <v>2.1200000000000045</v>
      </c>
      <c r="H3" s="2">
        <v>975.1</v>
      </c>
      <c r="J3">
        <v>130</v>
      </c>
      <c r="K3">
        <v>979</v>
      </c>
    </row>
    <row r="4" spans="1:11" x14ac:dyDescent="0.25">
      <c r="C4" s="1">
        <v>71.7</v>
      </c>
      <c r="D4" s="1">
        <f t="shared" si="0"/>
        <v>3.2200000000000273</v>
      </c>
      <c r="E4" s="1">
        <v>976.2</v>
      </c>
      <c r="F4" s="1">
        <v>87.39</v>
      </c>
      <c r="G4" s="2">
        <f t="shared" si="1"/>
        <v>2.0199999999999818</v>
      </c>
      <c r="H4" s="1">
        <v>975</v>
      </c>
    </row>
    <row r="5" spans="1:11" x14ac:dyDescent="0.25">
      <c r="C5" s="1">
        <v>73.290000000000006</v>
      </c>
      <c r="D5" s="1">
        <f t="shared" si="0"/>
        <v>3.1200000000000045</v>
      </c>
      <c r="E5" s="1">
        <v>976.1</v>
      </c>
      <c r="F5" s="1">
        <v>88.25</v>
      </c>
      <c r="G5" s="2">
        <f t="shared" si="1"/>
        <v>1.9199999999999591</v>
      </c>
      <c r="H5" s="1">
        <v>974.9</v>
      </c>
      <c r="J5">
        <v>60</v>
      </c>
      <c r="K5">
        <v>976.01</v>
      </c>
    </row>
    <row r="6" spans="1:11" x14ac:dyDescent="0.25">
      <c r="C6" s="1">
        <v>75.040000000000006</v>
      </c>
      <c r="D6" s="1">
        <f t="shared" si="0"/>
        <v>3.0199999999999818</v>
      </c>
      <c r="E6" s="1">
        <v>976</v>
      </c>
      <c r="F6" s="1">
        <v>89.2</v>
      </c>
      <c r="G6" s="2">
        <f t="shared" si="1"/>
        <v>1.8199999999999363</v>
      </c>
      <c r="H6" s="1">
        <v>974.8</v>
      </c>
      <c r="J6">
        <v>130</v>
      </c>
      <c r="K6">
        <v>976.01</v>
      </c>
    </row>
    <row r="7" spans="1:11" x14ac:dyDescent="0.25">
      <c r="C7" s="1">
        <v>76.66</v>
      </c>
      <c r="D7" s="1">
        <f t="shared" si="0"/>
        <v>2.9199999999999591</v>
      </c>
      <c r="E7" s="1">
        <v>975.9</v>
      </c>
      <c r="F7" s="1">
        <v>90.11</v>
      </c>
      <c r="G7" s="2">
        <f t="shared" si="1"/>
        <v>1.7200000000000273</v>
      </c>
      <c r="H7" s="1">
        <v>974.7</v>
      </c>
      <c r="J7" t="s">
        <v>3</v>
      </c>
    </row>
    <row r="8" spans="1:11" x14ac:dyDescent="0.25">
      <c r="C8" s="1">
        <v>77.98</v>
      </c>
      <c r="D8" s="1">
        <f t="shared" si="0"/>
        <v>2.8199999999999363</v>
      </c>
      <c r="E8" s="1">
        <v>975.8</v>
      </c>
      <c r="F8" s="1">
        <v>90.74</v>
      </c>
      <c r="G8" s="2">
        <f t="shared" si="1"/>
        <v>1.6200000000000045</v>
      </c>
      <c r="H8" s="1">
        <v>974.6</v>
      </c>
      <c r="J8">
        <v>60</v>
      </c>
      <c r="K8">
        <v>975.87</v>
      </c>
    </row>
    <row r="9" spans="1:11" x14ac:dyDescent="0.25">
      <c r="C9" s="1">
        <v>79.319999999999993</v>
      </c>
      <c r="D9" s="1">
        <f t="shared" si="0"/>
        <v>2.7200000000000273</v>
      </c>
      <c r="E9" s="1">
        <v>975.7</v>
      </c>
      <c r="F9" s="1">
        <v>91.37</v>
      </c>
      <c r="G9" s="2">
        <f t="shared" si="1"/>
        <v>1.5199999999999818</v>
      </c>
      <c r="H9" s="1">
        <v>974.5</v>
      </c>
      <c r="J9">
        <v>130</v>
      </c>
      <c r="K9">
        <v>975.87</v>
      </c>
    </row>
    <row r="10" spans="1:11" x14ac:dyDescent="0.25">
      <c r="C10" s="1">
        <v>80.72</v>
      </c>
      <c r="D10" s="1">
        <f t="shared" si="0"/>
        <v>2.6200000000000045</v>
      </c>
      <c r="E10" s="1">
        <v>975.6</v>
      </c>
      <c r="F10" s="1">
        <v>92</v>
      </c>
      <c r="G10" s="2">
        <f t="shared" si="1"/>
        <v>1.4199999999999591</v>
      </c>
      <c r="H10" s="1">
        <v>974.4</v>
      </c>
    </row>
    <row r="11" spans="1:11" x14ac:dyDescent="0.25">
      <c r="C11" s="1">
        <v>82.23</v>
      </c>
      <c r="D11" s="1">
        <f t="shared" si="0"/>
        <v>2.5199999999999818</v>
      </c>
      <c r="E11" s="1">
        <v>975.5</v>
      </c>
      <c r="F11" s="1">
        <v>92.62</v>
      </c>
      <c r="G11" s="2">
        <f t="shared" si="1"/>
        <v>1.3199999999999363</v>
      </c>
      <c r="H11" s="1">
        <v>974.3</v>
      </c>
    </row>
    <row r="12" spans="1:11" x14ac:dyDescent="0.25">
      <c r="C12" s="1">
        <v>83.6</v>
      </c>
      <c r="D12" s="1">
        <f t="shared" si="0"/>
        <v>2.4199999999999591</v>
      </c>
      <c r="E12" s="1">
        <v>975.4</v>
      </c>
      <c r="F12" s="1">
        <v>93.2</v>
      </c>
      <c r="G12" s="2">
        <f t="shared" si="1"/>
        <v>1.2200000000000273</v>
      </c>
      <c r="H12" s="1">
        <v>974.2</v>
      </c>
    </row>
    <row r="13" spans="1:11" x14ac:dyDescent="0.25">
      <c r="C13" s="1">
        <v>84.79</v>
      </c>
      <c r="D13" s="1">
        <f t="shared" si="0"/>
        <v>2.3199999999999363</v>
      </c>
      <c r="E13" s="1">
        <v>975.3</v>
      </c>
      <c r="F13" s="1">
        <v>93.78</v>
      </c>
      <c r="G13" s="2">
        <f t="shared" si="1"/>
        <v>1.1200000000000045</v>
      </c>
      <c r="H13" s="1">
        <v>974.1</v>
      </c>
    </row>
    <row r="14" spans="1:11" x14ac:dyDescent="0.25">
      <c r="C14" s="1">
        <v>85.9</v>
      </c>
      <c r="D14" s="1">
        <f t="shared" si="0"/>
        <v>2.2200000000000273</v>
      </c>
      <c r="E14" s="1">
        <v>975.2</v>
      </c>
      <c r="F14" s="1">
        <v>94.28</v>
      </c>
      <c r="G14" s="2">
        <f t="shared" si="1"/>
        <v>1.0199999999999818</v>
      </c>
      <c r="H14" s="1">
        <v>974</v>
      </c>
    </row>
    <row r="15" spans="1:11" x14ac:dyDescent="0.25">
      <c r="C15" s="2">
        <v>86.69</v>
      </c>
      <c r="D15" s="1">
        <f t="shared" si="0"/>
        <v>2.1200000000000045</v>
      </c>
      <c r="E15" s="2">
        <v>975.1</v>
      </c>
      <c r="F15" s="1">
        <v>94.78</v>
      </c>
      <c r="G15" s="2">
        <f t="shared" si="1"/>
        <v>0.91999999999995907</v>
      </c>
      <c r="H15" s="1">
        <v>973.9</v>
      </c>
    </row>
    <row r="16" spans="1:11" x14ac:dyDescent="0.25">
      <c r="C16" s="1">
        <v>87.39</v>
      </c>
      <c r="D16" s="1">
        <f t="shared" si="0"/>
        <v>2.0199999999999818</v>
      </c>
      <c r="E16" s="1">
        <v>975</v>
      </c>
      <c r="F16" s="1">
        <v>95.3</v>
      </c>
      <c r="G16" s="2">
        <f t="shared" si="1"/>
        <v>0.81999999999993634</v>
      </c>
      <c r="H16" s="1">
        <v>973.8</v>
      </c>
    </row>
    <row r="17" spans="3:10" x14ac:dyDescent="0.25">
      <c r="C17" s="1">
        <v>88.25</v>
      </c>
      <c r="D17" s="1">
        <f t="shared" si="0"/>
        <v>1.9199999999999591</v>
      </c>
      <c r="E17" s="1">
        <v>974.9</v>
      </c>
      <c r="F17" s="1">
        <v>95.81</v>
      </c>
      <c r="G17" s="2">
        <f t="shared" si="1"/>
        <v>0.72000000000002728</v>
      </c>
      <c r="H17" s="1">
        <v>973.7</v>
      </c>
    </row>
    <row r="18" spans="3:10" x14ac:dyDescent="0.25">
      <c r="C18" s="1">
        <v>89.2</v>
      </c>
      <c r="D18" s="1">
        <f t="shared" si="0"/>
        <v>1.8199999999999363</v>
      </c>
      <c r="E18" s="1">
        <v>974.8</v>
      </c>
      <c r="F18" s="1">
        <v>96.34</v>
      </c>
      <c r="G18" s="2">
        <f t="shared" si="1"/>
        <v>0.62000000000000455</v>
      </c>
      <c r="H18" s="1">
        <v>973.6</v>
      </c>
      <c r="J18">
        <v>972.98</v>
      </c>
    </row>
    <row r="19" spans="3:10" x14ac:dyDescent="0.25">
      <c r="C19" s="1">
        <v>90.11</v>
      </c>
      <c r="D19" s="1">
        <f t="shared" si="0"/>
        <v>1.7200000000000273</v>
      </c>
      <c r="E19" s="1">
        <v>974.7</v>
      </c>
      <c r="F19" s="1">
        <v>96.94</v>
      </c>
      <c r="G19" s="2">
        <f t="shared" si="1"/>
        <v>0.51999999999998181</v>
      </c>
      <c r="H19" s="1">
        <v>973.5</v>
      </c>
    </row>
    <row r="20" spans="3:10" x14ac:dyDescent="0.25">
      <c r="C20" s="1">
        <v>90.74</v>
      </c>
      <c r="D20" s="1">
        <f t="shared" si="0"/>
        <v>1.6200000000000045</v>
      </c>
      <c r="E20" s="1">
        <v>974.6</v>
      </c>
      <c r="F20" s="1">
        <v>97.77</v>
      </c>
      <c r="G20" s="2">
        <f t="shared" si="1"/>
        <v>0.41999999999995907</v>
      </c>
      <c r="H20" s="1">
        <v>973.4</v>
      </c>
      <c r="J20">
        <f>975.88-J18</f>
        <v>2.8999999999999773</v>
      </c>
    </row>
    <row r="21" spans="3:10" x14ac:dyDescent="0.25">
      <c r="C21" s="1">
        <v>91.37</v>
      </c>
      <c r="D21" s="1">
        <f t="shared" si="0"/>
        <v>1.5199999999999818</v>
      </c>
      <c r="E21" s="1">
        <v>974.5</v>
      </c>
      <c r="F21" s="1">
        <v>99.23</v>
      </c>
      <c r="G21" s="2">
        <f t="shared" si="1"/>
        <v>0.31999999999993634</v>
      </c>
      <c r="H21" s="1">
        <v>973.3</v>
      </c>
    </row>
    <row r="22" spans="3:10" x14ac:dyDescent="0.25">
      <c r="C22" s="1">
        <v>92</v>
      </c>
      <c r="D22" s="1">
        <f t="shared" si="0"/>
        <v>1.4199999999999591</v>
      </c>
      <c r="E22" s="1">
        <v>974.4</v>
      </c>
      <c r="F22" s="1">
        <v>100.02</v>
      </c>
      <c r="G22" s="2">
        <f t="shared" si="1"/>
        <v>0.25999999999999091</v>
      </c>
      <c r="H22" s="1">
        <v>973.24</v>
      </c>
    </row>
    <row r="23" spans="3:10" x14ac:dyDescent="0.25">
      <c r="C23" s="1">
        <v>92.62</v>
      </c>
      <c r="D23" s="1">
        <f t="shared" si="0"/>
        <v>1.3199999999999363</v>
      </c>
      <c r="E23" s="1">
        <v>974.3</v>
      </c>
      <c r="F23" s="1">
        <v>100.59</v>
      </c>
      <c r="G23" s="2">
        <f t="shared" si="1"/>
        <v>0.22000000000002728</v>
      </c>
      <c r="H23" s="1">
        <v>973.2</v>
      </c>
    </row>
    <row r="24" spans="3:10" x14ac:dyDescent="0.25">
      <c r="C24" s="1">
        <v>93.2</v>
      </c>
      <c r="D24" s="1">
        <f t="shared" si="0"/>
        <v>1.2200000000000273</v>
      </c>
      <c r="E24" s="1">
        <v>974.2</v>
      </c>
      <c r="F24" s="1">
        <v>102.07</v>
      </c>
      <c r="G24" s="2">
        <f t="shared" si="1"/>
        <v>6.9999999999936335E-2</v>
      </c>
      <c r="H24" s="1">
        <v>973.05</v>
      </c>
    </row>
    <row r="25" spans="3:10" x14ac:dyDescent="0.25">
      <c r="C25" s="1">
        <v>93.78</v>
      </c>
      <c r="D25" s="1">
        <f t="shared" si="0"/>
        <v>1.1200000000000045</v>
      </c>
      <c r="E25" s="1">
        <v>974.1</v>
      </c>
      <c r="F25" s="1">
        <v>102.53</v>
      </c>
      <c r="G25" s="2">
        <f t="shared" si="1"/>
        <v>2.9999999999972715E-2</v>
      </c>
      <c r="H25" s="1">
        <v>973.01</v>
      </c>
    </row>
    <row r="26" spans="3:10" x14ac:dyDescent="0.25">
      <c r="C26" s="1">
        <v>94.28</v>
      </c>
      <c r="D26" s="1">
        <f t="shared" si="0"/>
        <v>1.0199999999999818</v>
      </c>
      <c r="E26" s="1">
        <v>974</v>
      </c>
      <c r="F26" s="1">
        <v>104.06</v>
      </c>
      <c r="G26" s="2">
        <f t="shared" si="1"/>
        <v>0</v>
      </c>
      <c r="H26" s="1">
        <v>972.98</v>
      </c>
    </row>
    <row r="27" spans="3:10" x14ac:dyDescent="0.25">
      <c r="C27" s="1">
        <v>94.78</v>
      </c>
      <c r="D27" s="1">
        <f t="shared" si="0"/>
        <v>0.91999999999995907</v>
      </c>
      <c r="E27" s="1">
        <v>973.9</v>
      </c>
      <c r="F27" s="1">
        <v>105.77</v>
      </c>
      <c r="G27" s="2">
        <f t="shared" si="1"/>
        <v>0.22000000000002728</v>
      </c>
      <c r="H27" s="1">
        <v>973.2</v>
      </c>
    </row>
    <row r="28" spans="3:10" x14ac:dyDescent="0.25">
      <c r="C28" s="1">
        <v>95.3</v>
      </c>
      <c r="D28" s="1">
        <f t="shared" si="0"/>
        <v>0.81999999999993634</v>
      </c>
      <c r="E28" s="1">
        <v>973.8</v>
      </c>
      <c r="F28" s="1">
        <v>106.66</v>
      </c>
      <c r="G28" s="2">
        <f t="shared" si="1"/>
        <v>0.31999999999993634</v>
      </c>
      <c r="H28" s="1">
        <v>973.3</v>
      </c>
    </row>
    <row r="29" spans="3:10" x14ac:dyDescent="0.25">
      <c r="C29" s="1">
        <v>95.81</v>
      </c>
      <c r="D29" s="1">
        <f t="shared" si="0"/>
        <v>0.72000000000002728</v>
      </c>
      <c r="E29" s="1">
        <v>973.7</v>
      </c>
      <c r="F29" s="1">
        <v>107.13</v>
      </c>
      <c r="G29" s="2">
        <f t="shared" si="1"/>
        <v>0.41999999999995907</v>
      </c>
      <c r="H29" s="1">
        <v>973.4</v>
      </c>
    </row>
    <row r="30" spans="3:10" x14ac:dyDescent="0.25">
      <c r="C30" s="1">
        <v>96.34</v>
      </c>
      <c r="D30" s="1">
        <f t="shared" si="0"/>
        <v>0.62000000000000455</v>
      </c>
      <c r="E30" s="1">
        <v>973.6</v>
      </c>
      <c r="F30" s="1">
        <v>107.57</v>
      </c>
      <c r="G30" s="2">
        <f t="shared" si="1"/>
        <v>0.51999999999998181</v>
      </c>
      <c r="H30" s="1">
        <v>973.5</v>
      </c>
    </row>
    <row r="31" spans="3:10" x14ac:dyDescent="0.25">
      <c r="C31" s="1">
        <v>96.94</v>
      </c>
      <c r="D31" s="1">
        <f t="shared" si="0"/>
        <v>0.51999999999998181</v>
      </c>
      <c r="E31" s="1">
        <v>973.5</v>
      </c>
      <c r="F31" s="1">
        <v>108</v>
      </c>
      <c r="G31" s="2">
        <f t="shared" si="1"/>
        <v>0.62000000000000455</v>
      </c>
      <c r="H31" s="1">
        <v>973.6</v>
      </c>
    </row>
    <row r="32" spans="3:10" x14ac:dyDescent="0.25">
      <c r="C32" s="1">
        <v>97.77</v>
      </c>
      <c r="D32" s="1">
        <f t="shared" si="0"/>
        <v>0.41999999999995907</v>
      </c>
      <c r="E32" s="1">
        <v>973.4</v>
      </c>
      <c r="F32" s="1">
        <v>108.44</v>
      </c>
      <c r="G32" s="2">
        <f t="shared" si="1"/>
        <v>0.72000000000002728</v>
      </c>
      <c r="H32" s="1">
        <v>973.7</v>
      </c>
    </row>
    <row r="33" spans="3:8" x14ac:dyDescent="0.25">
      <c r="C33" s="1">
        <v>99.23</v>
      </c>
      <c r="D33" s="1">
        <f t="shared" si="0"/>
        <v>0.31999999999993634</v>
      </c>
      <c r="E33" s="1">
        <v>973.3</v>
      </c>
      <c r="F33" s="1">
        <v>108.88</v>
      </c>
      <c r="G33" s="2">
        <f t="shared" si="1"/>
        <v>0.81999999999993634</v>
      </c>
      <c r="H33" s="1">
        <v>973.8</v>
      </c>
    </row>
    <row r="34" spans="3:8" x14ac:dyDescent="0.25">
      <c r="C34" s="1">
        <v>100.02</v>
      </c>
      <c r="D34" s="1">
        <f t="shared" si="0"/>
        <v>0.25999999999999091</v>
      </c>
      <c r="E34" s="1">
        <v>973.24</v>
      </c>
      <c r="F34" s="1">
        <v>109.29</v>
      </c>
      <c r="G34" s="2">
        <f t="shared" si="1"/>
        <v>0.91999999999995907</v>
      </c>
      <c r="H34" s="1">
        <v>973.9</v>
      </c>
    </row>
    <row r="35" spans="3:8" x14ac:dyDescent="0.25">
      <c r="C35" s="1">
        <v>100.59</v>
      </c>
      <c r="D35" s="1">
        <f t="shared" si="0"/>
        <v>0.22000000000002728</v>
      </c>
      <c r="E35" s="1">
        <v>973.2</v>
      </c>
      <c r="F35" s="1">
        <v>109.68</v>
      </c>
      <c r="G35" s="2">
        <f t="shared" si="1"/>
        <v>1.0199999999999818</v>
      </c>
      <c r="H35" s="1">
        <v>974</v>
      </c>
    </row>
    <row r="36" spans="3:8" x14ac:dyDescent="0.25">
      <c r="C36" s="1">
        <v>102.07</v>
      </c>
      <c r="D36" s="1">
        <f t="shared" si="0"/>
        <v>6.9999999999936335E-2</v>
      </c>
      <c r="E36" s="1">
        <v>973.05</v>
      </c>
      <c r="F36" s="1">
        <v>110.07</v>
      </c>
      <c r="G36" s="2">
        <f t="shared" si="1"/>
        <v>1.1200000000000045</v>
      </c>
      <c r="H36" s="1">
        <v>974.1</v>
      </c>
    </row>
    <row r="37" spans="3:8" x14ac:dyDescent="0.25">
      <c r="C37" s="1">
        <v>102.53</v>
      </c>
      <c r="D37" s="1">
        <f t="shared" si="0"/>
        <v>2.9999999999972715E-2</v>
      </c>
      <c r="E37" s="1">
        <v>973.01</v>
      </c>
      <c r="F37" s="2">
        <v>110.45</v>
      </c>
      <c r="G37" s="2">
        <f t="shared" si="1"/>
        <v>1.2200000000000273</v>
      </c>
      <c r="H37" s="2">
        <v>974.2</v>
      </c>
    </row>
    <row r="38" spans="3:8" x14ac:dyDescent="0.25">
      <c r="C38" s="1">
        <v>104.06</v>
      </c>
      <c r="D38" s="1">
        <f t="shared" si="0"/>
        <v>0</v>
      </c>
      <c r="E38" s="1">
        <v>972.98</v>
      </c>
      <c r="F38" s="2">
        <v>110.45</v>
      </c>
      <c r="G38" s="2">
        <f t="shared" si="1"/>
        <v>4.0199999999999818</v>
      </c>
      <c r="H38" s="2">
        <v>977</v>
      </c>
    </row>
    <row r="39" spans="3:8" x14ac:dyDescent="0.25">
      <c r="C39" s="1">
        <v>105.77</v>
      </c>
      <c r="D39" s="1">
        <f t="shared" si="0"/>
        <v>0.22000000000002728</v>
      </c>
      <c r="E39" s="1">
        <v>973.2</v>
      </c>
    </row>
    <row r="40" spans="3:8" x14ac:dyDescent="0.25">
      <c r="C40" s="1">
        <v>106.66</v>
      </c>
      <c r="D40" s="1">
        <f t="shared" si="0"/>
        <v>0.31999999999993634</v>
      </c>
      <c r="E40" s="1">
        <v>973.3</v>
      </c>
    </row>
    <row r="41" spans="3:8" x14ac:dyDescent="0.25">
      <c r="C41" s="1">
        <v>107.13</v>
      </c>
      <c r="D41" s="1">
        <f t="shared" si="0"/>
        <v>0.41999999999995907</v>
      </c>
      <c r="E41" s="1">
        <v>973.4</v>
      </c>
    </row>
    <row r="42" spans="3:8" x14ac:dyDescent="0.25">
      <c r="C42" s="1">
        <v>107.57</v>
      </c>
      <c r="D42" s="1">
        <f t="shared" si="0"/>
        <v>0.51999999999998181</v>
      </c>
      <c r="E42" s="1">
        <v>973.5</v>
      </c>
    </row>
    <row r="43" spans="3:8" x14ac:dyDescent="0.25">
      <c r="C43" s="1">
        <v>108</v>
      </c>
      <c r="D43" s="1">
        <f t="shared" si="0"/>
        <v>0.62000000000000455</v>
      </c>
      <c r="E43" s="1">
        <v>973.6</v>
      </c>
    </row>
    <row r="44" spans="3:8" x14ac:dyDescent="0.25">
      <c r="C44" s="1">
        <v>108.44</v>
      </c>
      <c r="D44" s="1">
        <f t="shared" si="0"/>
        <v>0.72000000000002728</v>
      </c>
      <c r="E44" s="1">
        <v>973.7</v>
      </c>
    </row>
    <row r="45" spans="3:8" x14ac:dyDescent="0.25">
      <c r="C45" s="1">
        <v>108.88</v>
      </c>
      <c r="D45" s="1">
        <f t="shared" si="0"/>
        <v>0.81999999999993634</v>
      </c>
      <c r="E45" s="1">
        <v>973.8</v>
      </c>
    </row>
    <row r="46" spans="3:8" x14ac:dyDescent="0.25">
      <c r="C46" s="1">
        <v>109.29</v>
      </c>
      <c r="D46" s="1">
        <f t="shared" si="0"/>
        <v>0.91999999999995907</v>
      </c>
      <c r="E46" s="1">
        <v>973.9</v>
      </c>
    </row>
    <row r="47" spans="3:8" x14ac:dyDescent="0.25">
      <c r="C47" s="1">
        <v>109.68</v>
      </c>
      <c r="D47" s="1">
        <f t="shared" si="0"/>
        <v>1.0199999999999818</v>
      </c>
      <c r="E47" s="1">
        <v>974</v>
      </c>
    </row>
    <row r="48" spans="3:8" x14ac:dyDescent="0.25">
      <c r="C48" s="1">
        <v>110.07</v>
      </c>
      <c r="D48" s="1">
        <f t="shared" si="0"/>
        <v>1.1200000000000045</v>
      </c>
      <c r="E48" s="1">
        <v>974.1</v>
      </c>
    </row>
    <row r="49" spans="2:5" x14ac:dyDescent="0.25">
      <c r="C49" s="2">
        <v>110.45</v>
      </c>
      <c r="D49" s="1">
        <f t="shared" si="0"/>
        <v>1.2200000000000273</v>
      </c>
      <c r="E49" s="2">
        <v>974.2</v>
      </c>
    </row>
    <row r="50" spans="2:5" x14ac:dyDescent="0.25">
      <c r="B50">
        <f>C50-C14</f>
        <v>24.939999999999998</v>
      </c>
      <c r="C50" s="1">
        <v>110.84</v>
      </c>
      <c r="D50" s="1">
        <f t="shared" si="0"/>
        <v>1.3199999999999363</v>
      </c>
      <c r="E50" s="1">
        <v>974.3</v>
      </c>
    </row>
    <row r="51" spans="2:5" x14ac:dyDescent="0.25">
      <c r="C51" s="1">
        <v>111.23</v>
      </c>
      <c r="D51" s="1">
        <f t="shared" si="0"/>
        <v>1.4199999999999591</v>
      </c>
      <c r="E51" s="1">
        <v>974.4</v>
      </c>
    </row>
    <row r="52" spans="2:5" x14ac:dyDescent="0.25">
      <c r="C52" s="1">
        <v>111.6</v>
      </c>
      <c r="D52" s="1">
        <f t="shared" si="0"/>
        <v>1.5199999999999818</v>
      </c>
      <c r="E52" s="1">
        <v>974.5</v>
      </c>
    </row>
    <row r="53" spans="2:5" x14ac:dyDescent="0.25">
      <c r="C53" s="1">
        <v>111.97</v>
      </c>
      <c r="D53" s="1">
        <f t="shared" si="0"/>
        <v>1.6200000000000045</v>
      </c>
      <c r="E53" s="1">
        <v>974.6</v>
      </c>
    </row>
    <row r="54" spans="2:5" x14ac:dyDescent="0.25">
      <c r="C54" s="1">
        <v>112.34</v>
      </c>
      <c r="D54" s="1">
        <f t="shared" si="0"/>
        <v>1.7200000000000273</v>
      </c>
      <c r="E54" s="1">
        <v>974.7</v>
      </c>
    </row>
    <row r="55" spans="2:5" x14ac:dyDescent="0.25">
      <c r="C55" s="1">
        <v>112.7</v>
      </c>
      <c r="D55" s="1">
        <f t="shared" si="0"/>
        <v>1.8199999999999363</v>
      </c>
      <c r="E55" s="1">
        <v>974.8</v>
      </c>
    </row>
    <row r="56" spans="2:5" x14ac:dyDescent="0.25">
      <c r="C56" s="1">
        <v>113.09</v>
      </c>
      <c r="D56" s="1">
        <f t="shared" si="0"/>
        <v>1.9199999999999591</v>
      </c>
      <c r="E56" s="1">
        <v>974.9</v>
      </c>
    </row>
    <row r="57" spans="2:5" x14ac:dyDescent="0.25">
      <c r="C57" s="1">
        <v>113.54</v>
      </c>
      <c r="D57" s="1">
        <f t="shared" si="0"/>
        <v>2.0199999999999818</v>
      </c>
      <c r="E57" s="1">
        <v>975</v>
      </c>
    </row>
    <row r="58" spans="2:5" x14ac:dyDescent="0.25">
      <c r="C58" s="1">
        <v>114.05</v>
      </c>
      <c r="D58" s="1">
        <f t="shared" si="0"/>
        <v>2.1200000000000045</v>
      </c>
      <c r="E58" s="1">
        <v>975.1</v>
      </c>
    </row>
    <row r="59" spans="2:5" x14ac:dyDescent="0.25">
      <c r="C59" s="1">
        <v>114.65</v>
      </c>
      <c r="D59" s="1">
        <f t="shared" si="0"/>
        <v>2.2200000000000273</v>
      </c>
      <c r="E59" s="1">
        <v>975.2</v>
      </c>
    </row>
    <row r="60" spans="2:5" x14ac:dyDescent="0.25">
      <c r="C60" s="1">
        <v>115.25</v>
      </c>
      <c r="D60" s="1">
        <f t="shared" si="0"/>
        <v>2.3199999999999363</v>
      </c>
      <c r="E60" s="1">
        <v>975.3</v>
      </c>
    </row>
    <row r="61" spans="2:5" x14ac:dyDescent="0.25">
      <c r="C61" s="1">
        <v>115.94</v>
      </c>
      <c r="D61" s="1">
        <f t="shared" si="0"/>
        <v>2.4199999999999591</v>
      </c>
      <c r="E61" s="1">
        <v>975.4</v>
      </c>
    </row>
    <row r="62" spans="2:5" x14ac:dyDescent="0.25">
      <c r="C62" s="1">
        <v>116.78</v>
      </c>
      <c r="D62" s="1">
        <f t="shared" si="0"/>
        <v>2.5199999999999818</v>
      </c>
      <c r="E62" s="1">
        <v>975.5</v>
      </c>
    </row>
    <row r="63" spans="2:5" x14ac:dyDescent="0.25">
      <c r="C63" s="1">
        <v>117.55</v>
      </c>
      <c r="D63" s="1">
        <f t="shared" si="0"/>
        <v>2.6200000000000045</v>
      </c>
      <c r="E63" s="1">
        <v>975.6</v>
      </c>
    </row>
    <row r="64" spans="2:5" x14ac:dyDescent="0.25">
      <c r="C64" s="1">
        <v>118.37</v>
      </c>
      <c r="D64" s="1">
        <f t="shared" si="0"/>
        <v>2.7200000000000273</v>
      </c>
      <c r="E64" s="1">
        <v>975.7</v>
      </c>
    </row>
    <row r="65" spans="3:5" x14ac:dyDescent="0.25">
      <c r="C65" s="1">
        <v>119.44</v>
      </c>
      <c r="D65" s="1">
        <f t="shared" si="0"/>
        <v>2.8199999999999363</v>
      </c>
      <c r="E65" s="1">
        <v>975.8</v>
      </c>
    </row>
    <row r="66" spans="3:5" x14ac:dyDescent="0.25">
      <c r="C66" s="1">
        <v>120.73</v>
      </c>
      <c r="D66" s="1">
        <f t="shared" si="0"/>
        <v>2.9199999999999591</v>
      </c>
      <c r="E66" s="1">
        <v>975.9</v>
      </c>
    </row>
    <row r="67" spans="3:5" x14ac:dyDescent="0.25">
      <c r="C67" s="1">
        <v>121.93</v>
      </c>
      <c r="D67" s="1">
        <f t="shared" ref="D67:D71" si="2">E67-$J$18</f>
        <v>3.0199999999999818</v>
      </c>
      <c r="E67" s="1">
        <v>976</v>
      </c>
    </row>
    <row r="68" spans="3:5" x14ac:dyDescent="0.25">
      <c r="C68" s="1">
        <v>123.12</v>
      </c>
      <c r="D68" s="1">
        <f t="shared" si="2"/>
        <v>3.1200000000000045</v>
      </c>
      <c r="E68" s="1">
        <v>976.1</v>
      </c>
    </row>
    <row r="69" spans="3:5" x14ac:dyDescent="0.25">
      <c r="C69" s="1">
        <v>124.31</v>
      </c>
      <c r="D69" s="1">
        <f t="shared" si="2"/>
        <v>3.2200000000000273</v>
      </c>
      <c r="E69" s="1">
        <v>976.2</v>
      </c>
    </row>
    <row r="70" spans="3:5" x14ac:dyDescent="0.25">
      <c r="C70" s="1">
        <v>125.66</v>
      </c>
      <c r="D70" s="1">
        <f t="shared" si="2"/>
        <v>3.3199999999999363</v>
      </c>
      <c r="E70" s="1">
        <v>976.3</v>
      </c>
    </row>
    <row r="71" spans="3:5" x14ac:dyDescent="0.25">
      <c r="C71" s="1">
        <v>127.2</v>
      </c>
      <c r="D71" s="1">
        <f t="shared" si="2"/>
        <v>3.4199999999999591</v>
      </c>
      <c r="E71" s="1">
        <v>976.4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233B-05A3-4C3E-9877-7A0B91EA6518}">
  <dimension ref="B5:Q46"/>
  <sheetViews>
    <sheetView tabSelected="1" topLeftCell="A7" zoomScale="85" zoomScaleNormal="85" workbookViewId="0">
      <selection activeCell="E9" sqref="E9"/>
    </sheetView>
  </sheetViews>
  <sheetFormatPr defaultRowHeight="15" x14ac:dyDescent="0.25"/>
  <sheetData>
    <row r="5" spans="2:17" x14ac:dyDescent="0.25">
      <c r="C5" t="s">
        <v>11</v>
      </c>
    </row>
    <row r="7" spans="2:17" x14ac:dyDescent="0.25">
      <c r="B7" s="6" t="s">
        <v>10</v>
      </c>
      <c r="C7" s="6"/>
      <c r="D7" s="6"/>
      <c r="E7" s="6"/>
      <c r="F7" s="6"/>
      <c r="G7" s="6"/>
      <c r="H7" s="6"/>
      <c r="J7" s="6" t="s">
        <v>7</v>
      </c>
      <c r="K7" s="6"/>
      <c r="L7" s="6"/>
      <c r="M7" s="6"/>
      <c r="N7" s="6"/>
      <c r="O7" s="6"/>
      <c r="P7" s="6"/>
      <c r="Q7" s="6"/>
    </row>
    <row r="8" spans="2:17" x14ac:dyDescent="0.25">
      <c r="B8" t="s">
        <v>9</v>
      </c>
      <c r="C8" t="s">
        <v>5</v>
      </c>
      <c r="D8" t="s">
        <v>6</v>
      </c>
      <c r="E8" t="s">
        <v>19</v>
      </c>
      <c r="F8" t="s">
        <v>18</v>
      </c>
      <c r="G8" t="s">
        <v>17</v>
      </c>
      <c r="H8" t="s">
        <v>16</v>
      </c>
      <c r="J8" t="s">
        <v>4</v>
      </c>
      <c r="K8" t="s">
        <v>8</v>
      </c>
      <c r="L8" t="s">
        <v>5</v>
      </c>
      <c r="M8" t="s">
        <v>6</v>
      </c>
      <c r="N8" t="s">
        <v>14</v>
      </c>
      <c r="O8" t="s">
        <v>13</v>
      </c>
      <c r="P8" t="s">
        <v>12</v>
      </c>
      <c r="Q8" t="s">
        <v>15</v>
      </c>
    </row>
    <row r="9" spans="2:17" x14ac:dyDescent="0.25">
      <c r="B9">
        <v>1</v>
      </c>
      <c r="C9">
        <v>0</v>
      </c>
      <c r="D9">
        <v>0.01</v>
      </c>
      <c r="E9">
        <v>0</v>
      </c>
      <c r="F9">
        <v>0</v>
      </c>
      <c r="G9" t="e">
        <f>E9/F9</f>
        <v>#DIV/0!</v>
      </c>
      <c r="H9" t="e">
        <f>E9*G9^(2/3)</f>
        <v>#DIV/0!</v>
      </c>
      <c r="J9">
        <v>1</v>
      </c>
      <c r="K9">
        <f>972.98+'conveyance compare'!L9</f>
        <v>972.98</v>
      </c>
      <c r="L9">
        <v>0</v>
      </c>
      <c r="M9">
        <v>0.01</v>
      </c>
      <c r="N9">
        <v>0</v>
      </c>
      <c r="O9">
        <v>0</v>
      </c>
      <c r="P9" t="e">
        <f>N9/O9</f>
        <v>#DIV/0!</v>
      </c>
      <c r="Q9" t="e">
        <f>N9*P9^(2/3)</f>
        <v>#DIV/0!</v>
      </c>
    </row>
    <row r="10" spans="2:17" x14ac:dyDescent="0.25">
      <c r="B10">
        <v>2</v>
      </c>
      <c r="C10">
        <v>0.03</v>
      </c>
      <c r="D10">
        <v>1.7629999999999999</v>
      </c>
      <c r="E10">
        <v>2.5999999999999999E-2</v>
      </c>
      <c r="F10">
        <v>1.7649999999999999</v>
      </c>
      <c r="G10">
        <f t="shared" ref="G10:G46" si="0">E10/F10</f>
        <v>1.4730878186968839E-2</v>
      </c>
      <c r="H10">
        <f t="shared" ref="H10:H46" si="1">E10*G10^(2/3)</f>
        <v>1.5624007549683294E-3</v>
      </c>
      <c r="J10">
        <v>2</v>
      </c>
      <c r="K10">
        <f>972.98+'conveyance compare'!L10</f>
        <v>973.01</v>
      </c>
      <c r="L10">
        <v>0.03</v>
      </c>
      <c r="M10">
        <v>1.7629999999999999</v>
      </c>
      <c r="N10">
        <v>2.5999999999999999E-2</v>
      </c>
      <c r="O10">
        <v>1.7649999999999999</v>
      </c>
      <c r="P10">
        <f t="shared" ref="P10:P41" si="2">N10/O10</f>
        <v>1.4730878186968839E-2</v>
      </c>
      <c r="Q10">
        <f t="shared" ref="Q10:Q41" si="3">N10*P10^(2/3)</f>
        <v>1.5624007549683294E-3</v>
      </c>
    </row>
    <row r="11" spans="2:17" x14ac:dyDescent="0.25">
      <c r="B11">
        <v>3</v>
      </c>
      <c r="C11">
        <v>7.0000000000000007E-2</v>
      </c>
      <c r="D11">
        <v>2.5339999999999998</v>
      </c>
      <c r="E11">
        <v>0.112</v>
      </c>
      <c r="F11">
        <v>2.5409999999999999</v>
      </c>
      <c r="G11">
        <f t="shared" si="0"/>
        <v>4.4077134986225897E-2</v>
      </c>
      <c r="H11">
        <f t="shared" si="1"/>
        <v>1.3975271735856975E-2</v>
      </c>
      <c r="J11">
        <v>3</v>
      </c>
      <c r="K11">
        <f>972.98+'conveyance compare'!L11</f>
        <v>973.05000000000007</v>
      </c>
      <c r="L11">
        <v>7.0000000000000007E-2</v>
      </c>
      <c r="M11">
        <v>2.5339999999999998</v>
      </c>
      <c r="N11">
        <v>0.112</v>
      </c>
      <c r="O11">
        <v>2.5409999999999999</v>
      </c>
      <c r="P11">
        <f t="shared" si="2"/>
        <v>4.4077134986225897E-2</v>
      </c>
      <c r="Q11">
        <f t="shared" si="3"/>
        <v>1.3975271735856975E-2</v>
      </c>
    </row>
    <row r="12" spans="2:17" x14ac:dyDescent="0.25">
      <c r="B12">
        <v>4</v>
      </c>
      <c r="C12">
        <v>0.22</v>
      </c>
      <c r="D12">
        <v>5.18</v>
      </c>
      <c r="E12">
        <v>0.69099999999999995</v>
      </c>
      <c r="F12">
        <v>5.2039999999999997</v>
      </c>
      <c r="G12">
        <f t="shared" si="0"/>
        <v>0.13278247501921597</v>
      </c>
      <c r="H12">
        <f t="shared" si="1"/>
        <v>0.1798478375654623</v>
      </c>
      <c r="J12">
        <v>4</v>
      </c>
      <c r="K12">
        <f>972.98+'conveyance compare'!L12</f>
        <v>973.2</v>
      </c>
      <c r="L12">
        <v>0.22</v>
      </c>
      <c r="M12">
        <v>5.18</v>
      </c>
      <c r="N12">
        <v>0.69099999999999995</v>
      </c>
      <c r="O12">
        <v>5.2039999999999997</v>
      </c>
      <c r="P12">
        <f t="shared" si="2"/>
        <v>0.13278247501921597</v>
      </c>
      <c r="Q12">
        <f t="shared" si="3"/>
        <v>0.1798478375654623</v>
      </c>
    </row>
    <row r="13" spans="2:17" x14ac:dyDescent="0.25">
      <c r="B13">
        <v>5</v>
      </c>
      <c r="C13">
        <v>0.26</v>
      </c>
      <c r="D13">
        <v>6.1059999999999999</v>
      </c>
      <c r="E13">
        <v>0.91700000000000004</v>
      </c>
      <c r="F13">
        <v>6.133</v>
      </c>
      <c r="G13">
        <f t="shared" si="0"/>
        <v>0.14951899559758683</v>
      </c>
      <c r="H13">
        <f t="shared" si="1"/>
        <v>0.2583252844787633</v>
      </c>
      <c r="J13">
        <v>5</v>
      </c>
      <c r="K13">
        <f>972.98+'conveyance compare'!L13</f>
        <v>973.24</v>
      </c>
      <c r="L13">
        <v>0.26</v>
      </c>
      <c r="M13">
        <v>6.1059999999999999</v>
      </c>
      <c r="N13">
        <v>0.91700000000000004</v>
      </c>
      <c r="O13">
        <v>6.133</v>
      </c>
      <c r="P13">
        <f t="shared" si="2"/>
        <v>0.14951899559758683</v>
      </c>
      <c r="Q13">
        <f t="shared" si="3"/>
        <v>0.2583252844787633</v>
      </c>
    </row>
    <row r="14" spans="2:17" x14ac:dyDescent="0.25">
      <c r="B14">
        <v>6</v>
      </c>
      <c r="C14">
        <v>0.32</v>
      </c>
      <c r="D14">
        <v>7.43</v>
      </c>
      <c r="E14">
        <v>1.323</v>
      </c>
      <c r="F14">
        <v>7.4630000000000001</v>
      </c>
      <c r="G14">
        <f t="shared" si="0"/>
        <v>0.17727455446871232</v>
      </c>
      <c r="H14">
        <f t="shared" si="1"/>
        <v>0.41750092872133182</v>
      </c>
      <c r="J14">
        <v>6</v>
      </c>
      <c r="K14">
        <f>972.98+'conveyance compare'!L14</f>
        <v>973.30000000000007</v>
      </c>
      <c r="L14">
        <v>0.32</v>
      </c>
      <c r="M14">
        <v>7.43</v>
      </c>
      <c r="N14">
        <v>1.323</v>
      </c>
      <c r="O14">
        <v>7.4630000000000001</v>
      </c>
      <c r="P14">
        <f t="shared" si="2"/>
        <v>0.17727455446871232</v>
      </c>
      <c r="Q14">
        <f t="shared" si="3"/>
        <v>0.41750092872133182</v>
      </c>
    </row>
    <row r="15" spans="2:17" x14ac:dyDescent="0.25">
      <c r="B15">
        <v>7</v>
      </c>
      <c r="C15">
        <v>0.42</v>
      </c>
      <c r="D15">
        <v>9.36</v>
      </c>
      <c r="E15">
        <v>2.1619999999999999</v>
      </c>
      <c r="F15">
        <v>9.407</v>
      </c>
      <c r="G15">
        <f t="shared" si="0"/>
        <v>0.22982885085574573</v>
      </c>
      <c r="H15">
        <f t="shared" si="1"/>
        <v>0.81119522705955738</v>
      </c>
      <c r="J15">
        <v>7</v>
      </c>
      <c r="K15">
        <f>972.98+'conveyance compare'!L15</f>
        <v>973.4</v>
      </c>
      <c r="L15">
        <v>0.42</v>
      </c>
      <c r="M15">
        <v>9.36</v>
      </c>
      <c r="N15">
        <v>2.1619999999999999</v>
      </c>
      <c r="O15">
        <v>9.407</v>
      </c>
      <c r="P15">
        <f t="shared" si="2"/>
        <v>0.22982885085574573</v>
      </c>
      <c r="Q15">
        <f t="shared" si="3"/>
        <v>0.81119522705955738</v>
      </c>
    </row>
    <row r="16" spans="2:17" x14ac:dyDescent="0.25">
      <c r="B16">
        <v>8</v>
      </c>
      <c r="C16">
        <v>0.52</v>
      </c>
      <c r="D16">
        <v>10.63</v>
      </c>
      <c r="E16">
        <v>3.1619999999999999</v>
      </c>
      <c r="F16">
        <v>10.694000000000001</v>
      </c>
      <c r="G16">
        <f t="shared" si="0"/>
        <v>0.29567982046007102</v>
      </c>
      <c r="H16">
        <f t="shared" si="1"/>
        <v>1.4033833601603518</v>
      </c>
      <c r="J16">
        <v>8</v>
      </c>
      <c r="K16">
        <f>972.98+'conveyance compare'!L16</f>
        <v>973.5</v>
      </c>
      <c r="L16">
        <v>0.52</v>
      </c>
      <c r="M16">
        <v>10.63</v>
      </c>
      <c r="N16">
        <v>3.1619999999999999</v>
      </c>
      <c r="O16">
        <v>10.694000000000001</v>
      </c>
      <c r="P16">
        <f t="shared" si="2"/>
        <v>0.29567982046007102</v>
      </c>
      <c r="Q16">
        <f t="shared" si="3"/>
        <v>1.4033833601603518</v>
      </c>
    </row>
    <row r="17" spans="2:17" x14ac:dyDescent="0.25">
      <c r="B17">
        <v>9</v>
      </c>
      <c r="C17">
        <v>0.62</v>
      </c>
      <c r="D17">
        <v>11.66</v>
      </c>
      <c r="E17">
        <v>4.2759999999999998</v>
      </c>
      <c r="F17">
        <v>11.744</v>
      </c>
      <c r="G17">
        <f t="shared" si="0"/>
        <v>0.3641008174386921</v>
      </c>
      <c r="H17">
        <f t="shared" si="1"/>
        <v>2.1803127737131187</v>
      </c>
      <c r="J17">
        <v>9</v>
      </c>
      <c r="K17">
        <f>972.98+'conveyance compare'!L17</f>
        <v>973.6</v>
      </c>
      <c r="L17">
        <v>0.62</v>
      </c>
      <c r="M17">
        <v>11.66</v>
      </c>
      <c r="N17">
        <v>4.2759999999999998</v>
      </c>
      <c r="O17">
        <v>11.744</v>
      </c>
      <c r="P17">
        <f t="shared" si="2"/>
        <v>0.3641008174386921</v>
      </c>
      <c r="Q17">
        <f t="shared" si="3"/>
        <v>2.1803127737131187</v>
      </c>
    </row>
    <row r="18" spans="2:17" x14ac:dyDescent="0.25">
      <c r="B18">
        <v>10</v>
      </c>
      <c r="C18">
        <v>0.72</v>
      </c>
      <c r="D18">
        <v>12.63</v>
      </c>
      <c r="E18">
        <v>5.4909999999999997</v>
      </c>
      <c r="F18">
        <v>12.734</v>
      </c>
      <c r="G18">
        <f t="shared" si="0"/>
        <v>0.43120779016805399</v>
      </c>
      <c r="H18">
        <f t="shared" si="1"/>
        <v>3.134073489497474</v>
      </c>
      <c r="J18">
        <v>10</v>
      </c>
      <c r="K18">
        <f>972.98+'conveyance compare'!L18</f>
        <v>973.7</v>
      </c>
      <c r="L18">
        <v>0.72</v>
      </c>
      <c r="M18">
        <v>12.63</v>
      </c>
      <c r="N18">
        <v>5.4909999999999997</v>
      </c>
      <c r="O18">
        <v>12.734</v>
      </c>
      <c r="P18">
        <f t="shared" si="2"/>
        <v>0.43120779016805399</v>
      </c>
      <c r="Q18">
        <f t="shared" si="3"/>
        <v>3.134073489497474</v>
      </c>
    </row>
    <row r="19" spans="2:17" x14ac:dyDescent="0.25">
      <c r="B19">
        <v>11</v>
      </c>
      <c r="C19">
        <v>0.82</v>
      </c>
      <c r="D19">
        <v>13.58</v>
      </c>
      <c r="E19">
        <v>6.8010000000000002</v>
      </c>
      <c r="F19">
        <v>13.705</v>
      </c>
      <c r="G19">
        <f t="shared" si="0"/>
        <v>0.49624224735497996</v>
      </c>
      <c r="H19">
        <f t="shared" si="1"/>
        <v>4.2628684573721261</v>
      </c>
      <c r="J19">
        <v>11</v>
      </c>
      <c r="K19">
        <f>972.98+'conveyance compare'!L19</f>
        <v>973.80000000000007</v>
      </c>
      <c r="L19">
        <v>0.82</v>
      </c>
      <c r="M19">
        <v>13.58</v>
      </c>
      <c r="N19">
        <v>6.8010000000000002</v>
      </c>
      <c r="O19">
        <v>13.705</v>
      </c>
      <c r="P19">
        <f t="shared" si="2"/>
        <v>0.49624224735497996</v>
      </c>
      <c r="Q19">
        <f t="shared" si="3"/>
        <v>4.2628684573721261</v>
      </c>
    </row>
    <row r="20" spans="2:17" x14ac:dyDescent="0.25">
      <c r="B20">
        <v>12</v>
      </c>
      <c r="C20">
        <v>0.92</v>
      </c>
      <c r="D20">
        <v>14.51</v>
      </c>
      <c r="E20">
        <v>8.2059999999999995</v>
      </c>
      <c r="F20">
        <v>14.657</v>
      </c>
      <c r="G20">
        <f t="shared" si="0"/>
        <v>0.5598690045711946</v>
      </c>
      <c r="H20">
        <f t="shared" si="1"/>
        <v>5.5742844834662639</v>
      </c>
      <c r="J20">
        <v>12</v>
      </c>
      <c r="K20">
        <f>972.98+'conveyance compare'!L20</f>
        <v>973.9</v>
      </c>
      <c r="L20">
        <v>0.92</v>
      </c>
      <c r="M20">
        <v>14.51</v>
      </c>
      <c r="N20">
        <v>8.2059999999999995</v>
      </c>
      <c r="O20">
        <v>14.657</v>
      </c>
      <c r="P20">
        <f t="shared" si="2"/>
        <v>0.5598690045711946</v>
      </c>
      <c r="Q20">
        <f t="shared" si="3"/>
        <v>5.5742844834662639</v>
      </c>
    </row>
    <row r="21" spans="2:17" x14ac:dyDescent="0.25">
      <c r="B21">
        <v>13</v>
      </c>
      <c r="C21">
        <v>1.02</v>
      </c>
      <c r="D21">
        <v>15.4</v>
      </c>
      <c r="E21">
        <v>9.7010000000000005</v>
      </c>
      <c r="F21">
        <v>15.569000000000001</v>
      </c>
      <c r="G21">
        <f t="shared" si="0"/>
        <v>0.62309718029417427</v>
      </c>
      <c r="H21">
        <f t="shared" si="1"/>
        <v>7.0770733232889675</v>
      </c>
      <c r="J21">
        <v>13</v>
      </c>
      <c r="K21">
        <f>972.98+'conveyance compare'!L21</f>
        <v>974</v>
      </c>
      <c r="L21">
        <v>1.02</v>
      </c>
      <c r="M21">
        <v>15.4</v>
      </c>
      <c r="N21">
        <v>9.7010000000000005</v>
      </c>
      <c r="O21">
        <v>15.569000000000001</v>
      </c>
      <c r="P21">
        <f t="shared" si="2"/>
        <v>0.62309718029417427</v>
      </c>
      <c r="Q21">
        <f t="shared" si="3"/>
        <v>7.0770733232889675</v>
      </c>
    </row>
    <row r="22" spans="2:17" x14ac:dyDescent="0.25">
      <c r="B22">
        <v>14</v>
      </c>
      <c r="C22">
        <v>1.1200000000000001</v>
      </c>
      <c r="D22">
        <v>16.29</v>
      </c>
      <c r="E22">
        <v>11.286</v>
      </c>
      <c r="F22">
        <v>16.481999999999999</v>
      </c>
      <c r="G22">
        <f t="shared" si="0"/>
        <v>0.68474699672369854</v>
      </c>
      <c r="H22">
        <f t="shared" si="1"/>
        <v>8.7678572418586533</v>
      </c>
      <c r="J22">
        <v>14</v>
      </c>
      <c r="K22">
        <f>972.98+'conveyance compare'!L22</f>
        <v>974.1</v>
      </c>
      <c r="L22">
        <v>1.1200000000000001</v>
      </c>
      <c r="M22">
        <v>16.29</v>
      </c>
      <c r="N22">
        <v>11.286</v>
      </c>
      <c r="O22">
        <v>16.481999999999999</v>
      </c>
      <c r="P22">
        <f t="shared" si="2"/>
        <v>0.68474699672369854</v>
      </c>
      <c r="Q22">
        <f t="shared" si="3"/>
        <v>8.7678572418586533</v>
      </c>
    </row>
    <row r="23" spans="2:17" x14ac:dyDescent="0.25">
      <c r="B23">
        <v>15</v>
      </c>
      <c r="C23">
        <v>1.22</v>
      </c>
      <c r="D23">
        <v>17.25</v>
      </c>
      <c r="E23">
        <v>12.962999999999999</v>
      </c>
      <c r="F23">
        <v>17.463000000000001</v>
      </c>
      <c r="G23">
        <f t="shared" si="0"/>
        <v>0.74231231747122484</v>
      </c>
      <c r="H23">
        <f t="shared" si="1"/>
        <v>10.627471909505953</v>
      </c>
      <c r="J23">
        <v>15</v>
      </c>
      <c r="K23">
        <f>972.98+'conveyance compare'!L23</f>
        <v>974.2</v>
      </c>
      <c r="L23">
        <v>1.22</v>
      </c>
      <c r="M23">
        <v>17.25</v>
      </c>
      <c r="N23">
        <v>12.962999999999999</v>
      </c>
      <c r="O23">
        <v>17.463000000000001</v>
      </c>
      <c r="P23">
        <f t="shared" si="2"/>
        <v>0.74231231747122484</v>
      </c>
      <c r="Q23">
        <f t="shared" si="3"/>
        <v>10.627471909505953</v>
      </c>
    </row>
    <row r="24" spans="2:17" x14ac:dyDescent="0.25">
      <c r="B24">
        <v>16</v>
      </c>
      <c r="C24">
        <v>1.32</v>
      </c>
      <c r="D24">
        <v>18.22</v>
      </c>
      <c r="E24">
        <v>14.736000000000001</v>
      </c>
      <c r="F24">
        <v>18.454999999999998</v>
      </c>
      <c r="G24">
        <f t="shared" si="0"/>
        <v>0.79848279599024663</v>
      </c>
      <c r="H24">
        <f t="shared" si="1"/>
        <v>12.683038819953095</v>
      </c>
      <c r="J24">
        <v>16</v>
      </c>
      <c r="K24">
        <f>972.98+'conveyance compare'!L24</f>
        <v>974.30000000000007</v>
      </c>
      <c r="L24">
        <v>1.32</v>
      </c>
      <c r="M24">
        <v>17.829999999999998</v>
      </c>
      <c r="N24">
        <v>14.717000000000001</v>
      </c>
      <c r="O24">
        <v>18.152000000000001</v>
      </c>
      <c r="P24">
        <f t="shared" si="2"/>
        <v>0.81076465403261344</v>
      </c>
      <c r="Q24">
        <f t="shared" si="3"/>
        <v>12.796243466233292</v>
      </c>
    </row>
    <row r="25" spans="2:17" x14ac:dyDescent="0.25">
      <c r="B25">
        <v>17</v>
      </c>
      <c r="C25">
        <v>1.42</v>
      </c>
      <c r="D25">
        <v>19.23</v>
      </c>
      <c r="E25">
        <v>16.609000000000002</v>
      </c>
      <c r="F25">
        <v>19.484999999999999</v>
      </c>
      <c r="G25">
        <f t="shared" si="0"/>
        <v>0.85239928149858879</v>
      </c>
      <c r="H25">
        <f t="shared" si="1"/>
        <v>14.931572079131708</v>
      </c>
      <c r="J25">
        <v>17</v>
      </c>
      <c r="K25">
        <f>972.98+'conveyance compare'!L25</f>
        <v>974.4</v>
      </c>
      <c r="L25">
        <v>1.42</v>
      </c>
      <c r="M25">
        <v>18.45</v>
      </c>
      <c r="N25">
        <v>16.530999999999999</v>
      </c>
      <c r="O25">
        <v>18.88</v>
      </c>
      <c r="P25">
        <f t="shared" si="2"/>
        <v>0.8755826271186441</v>
      </c>
      <c r="Q25">
        <f t="shared" si="3"/>
        <v>15.129708122515565</v>
      </c>
    </row>
    <row r="26" spans="2:17" x14ac:dyDescent="0.25">
      <c r="B26">
        <v>18</v>
      </c>
      <c r="C26">
        <v>1.52</v>
      </c>
      <c r="D26">
        <v>20.23</v>
      </c>
      <c r="E26">
        <v>18.582000000000001</v>
      </c>
      <c r="F26">
        <v>20.506</v>
      </c>
      <c r="G26">
        <f t="shared" si="0"/>
        <v>0.9061738027894275</v>
      </c>
      <c r="H26">
        <f t="shared" si="1"/>
        <v>17.400702857837739</v>
      </c>
      <c r="J26">
        <v>18</v>
      </c>
      <c r="K26">
        <f>972.98+'conveyance compare'!L26</f>
        <v>974.44200000000001</v>
      </c>
      <c r="L26">
        <v>1.462</v>
      </c>
      <c r="M26">
        <v>18.713000000000001</v>
      </c>
      <c r="N26">
        <v>17.308</v>
      </c>
      <c r="O26">
        <v>19.189</v>
      </c>
      <c r="P26">
        <f t="shared" si="2"/>
        <v>0.90197508989525244</v>
      </c>
      <c r="Q26">
        <f t="shared" si="3"/>
        <v>16.15758994890875</v>
      </c>
    </row>
    <row r="27" spans="2:17" x14ac:dyDescent="0.25">
      <c r="B27">
        <v>19</v>
      </c>
      <c r="C27">
        <v>1.62</v>
      </c>
      <c r="D27">
        <v>21.23</v>
      </c>
      <c r="E27">
        <v>20.655000000000001</v>
      </c>
      <c r="F27">
        <v>21.527999999999999</v>
      </c>
      <c r="G27">
        <f t="shared" si="0"/>
        <v>0.95944816053511717</v>
      </c>
      <c r="H27">
        <f t="shared" si="1"/>
        <v>20.092757480877047</v>
      </c>
      <c r="J27">
        <v>19</v>
      </c>
      <c r="K27">
        <f>972.98+'conveyance compare'!L27</f>
        <v>974.5</v>
      </c>
      <c r="L27">
        <v>1.52</v>
      </c>
      <c r="M27">
        <v>19.079999999999998</v>
      </c>
      <c r="N27">
        <v>18.407</v>
      </c>
      <c r="O27">
        <v>19.617999999999999</v>
      </c>
      <c r="P27">
        <f t="shared" si="2"/>
        <v>0.93827097563462136</v>
      </c>
      <c r="Q27">
        <f t="shared" si="3"/>
        <v>17.641487462998892</v>
      </c>
    </row>
    <row r="28" spans="2:17" x14ac:dyDescent="0.25">
      <c r="B28">
        <v>20</v>
      </c>
      <c r="C28">
        <v>1.72</v>
      </c>
      <c r="D28">
        <v>22.23</v>
      </c>
      <c r="E28">
        <v>22.827999999999999</v>
      </c>
      <c r="F28">
        <v>22.548999999999999</v>
      </c>
      <c r="G28">
        <f t="shared" si="0"/>
        <v>1.0123730542374385</v>
      </c>
      <c r="H28">
        <f t="shared" si="1"/>
        <v>23.015915197626118</v>
      </c>
      <c r="J28">
        <v>20</v>
      </c>
      <c r="K28">
        <f>972.98+'conveyance compare'!L28</f>
        <v>974.6</v>
      </c>
      <c r="L28">
        <v>1.62</v>
      </c>
      <c r="M28">
        <v>19.71</v>
      </c>
      <c r="N28">
        <v>20.347000000000001</v>
      </c>
      <c r="O28">
        <v>20.356000000000002</v>
      </c>
      <c r="P28">
        <f t="shared" si="2"/>
        <v>0.99955786991550399</v>
      </c>
      <c r="Q28">
        <f t="shared" si="3"/>
        <v>20.34100221075904</v>
      </c>
    </row>
    <row r="29" spans="2:17" x14ac:dyDescent="0.25">
      <c r="B29">
        <v>21</v>
      </c>
      <c r="C29">
        <v>1.82</v>
      </c>
      <c r="D29">
        <v>23.5</v>
      </c>
      <c r="E29">
        <v>25.114000000000001</v>
      </c>
      <c r="F29">
        <v>23.838000000000001</v>
      </c>
      <c r="G29">
        <f t="shared" si="0"/>
        <v>1.0535279805352797</v>
      </c>
      <c r="H29">
        <f t="shared" si="1"/>
        <v>26.00239030415527</v>
      </c>
      <c r="J29">
        <v>21</v>
      </c>
      <c r="K29">
        <f>972.98+'conveyance compare'!L29</f>
        <v>974.7</v>
      </c>
      <c r="L29">
        <v>1.72</v>
      </c>
      <c r="M29">
        <v>20.34</v>
      </c>
      <c r="N29">
        <v>22.349</v>
      </c>
      <c r="O29">
        <v>21.094000000000001</v>
      </c>
      <c r="P29">
        <f t="shared" si="2"/>
        <v>1.0594955911633639</v>
      </c>
      <c r="Q29">
        <f t="shared" si="3"/>
        <v>23.226879387589978</v>
      </c>
    </row>
    <row r="30" spans="2:17" x14ac:dyDescent="0.25">
      <c r="B30">
        <v>22</v>
      </c>
      <c r="C30">
        <v>1.92</v>
      </c>
      <c r="D30">
        <v>24.84</v>
      </c>
      <c r="E30">
        <v>27.530999999999999</v>
      </c>
      <c r="F30">
        <v>25.196000000000002</v>
      </c>
      <c r="G30">
        <f t="shared" si="0"/>
        <v>1.0926734402286076</v>
      </c>
      <c r="H30">
        <f t="shared" si="1"/>
        <v>29.206683488276834</v>
      </c>
      <c r="J30">
        <v>22</v>
      </c>
      <c r="K30">
        <f>972.98+'conveyance compare'!L30</f>
        <v>974.80000000000007</v>
      </c>
      <c r="L30">
        <v>1.82</v>
      </c>
      <c r="M30">
        <v>21.25</v>
      </c>
      <c r="N30">
        <v>24.428999999999998</v>
      </c>
      <c r="O30">
        <v>22.109000000000002</v>
      </c>
      <c r="P30">
        <f t="shared" si="2"/>
        <v>1.1049346420009949</v>
      </c>
      <c r="Q30">
        <f t="shared" si="3"/>
        <v>26.109391441706883</v>
      </c>
    </row>
    <row r="31" spans="2:17" x14ac:dyDescent="0.25">
      <c r="B31">
        <v>23</v>
      </c>
      <c r="C31">
        <v>2.02</v>
      </c>
      <c r="D31">
        <v>26.15</v>
      </c>
      <c r="E31">
        <v>30.081</v>
      </c>
      <c r="F31">
        <v>26.523</v>
      </c>
      <c r="G31">
        <f t="shared" si="0"/>
        <v>1.1341477208460582</v>
      </c>
      <c r="H31">
        <f t="shared" si="1"/>
        <v>32.71437939035016</v>
      </c>
      <c r="J31">
        <v>23</v>
      </c>
      <c r="K31">
        <f>972.98+'conveyance compare'!L31</f>
        <v>974.80700000000002</v>
      </c>
      <c r="L31">
        <v>1.827</v>
      </c>
      <c r="M31">
        <v>21.318999999999999</v>
      </c>
      <c r="N31">
        <v>24.584</v>
      </c>
      <c r="O31">
        <v>22.186</v>
      </c>
      <c r="P31">
        <f t="shared" si="2"/>
        <v>1.1080861804741728</v>
      </c>
      <c r="Q31">
        <f t="shared" si="3"/>
        <v>26.324991500956383</v>
      </c>
    </row>
    <row r="32" spans="2:17" x14ac:dyDescent="0.25">
      <c r="B32">
        <v>24</v>
      </c>
      <c r="C32" s="5">
        <v>2.12</v>
      </c>
      <c r="D32">
        <v>27.36</v>
      </c>
      <c r="E32">
        <v>32.756</v>
      </c>
      <c r="F32">
        <v>27.748999999999999</v>
      </c>
      <c r="G32">
        <f t="shared" si="0"/>
        <v>1.1804389347363871</v>
      </c>
      <c r="H32">
        <f t="shared" si="1"/>
        <v>36.586416952507797</v>
      </c>
      <c r="J32">
        <v>24</v>
      </c>
      <c r="K32">
        <f>972.98+'conveyance compare'!L32</f>
        <v>974.9</v>
      </c>
      <c r="L32">
        <v>1.92</v>
      </c>
      <c r="M32">
        <v>22.2</v>
      </c>
      <c r="N32">
        <v>26.600999999999999</v>
      </c>
      <c r="O32">
        <v>23.164000000000001</v>
      </c>
      <c r="P32">
        <f t="shared" si="2"/>
        <v>1.1483767915731307</v>
      </c>
      <c r="Q32">
        <f t="shared" si="3"/>
        <v>29.171195945548241</v>
      </c>
    </row>
    <row r="33" spans="2:17" x14ac:dyDescent="0.25">
      <c r="B33">
        <v>25</v>
      </c>
      <c r="C33">
        <v>2.2200000000000002</v>
      </c>
      <c r="D33">
        <v>28.75</v>
      </c>
      <c r="E33">
        <v>35.561999999999998</v>
      </c>
      <c r="F33">
        <v>29.154</v>
      </c>
      <c r="G33">
        <f t="shared" si="0"/>
        <v>1.2197983124099607</v>
      </c>
      <c r="H33">
        <f t="shared" si="1"/>
        <v>40.598644132076743</v>
      </c>
      <c r="J33">
        <v>25</v>
      </c>
      <c r="K33">
        <f>972.98+'conveyance compare'!L33</f>
        <v>975</v>
      </c>
      <c r="L33">
        <v>2.02</v>
      </c>
      <c r="M33">
        <v>23.06</v>
      </c>
      <c r="N33">
        <v>28.864000000000001</v>
      </c>
      <c r="O33">
        <v>24.13</v>
      </c>
      <c r="P33">
        <f t="shared" si="2"/>
        <v>1.1961873186904268</v>
      </c>
      <c r="Q33">
        <f t="shared" si="3"/>
        <v>32.525399918274061</v>
      </c>
    </row>
    <row r="34" spans="2:17" x14ac:dyDescent="0.25">
      <c r="B34">
        <v>26</v>
      </c>
      <c r="C34">
        <v>2.3199999999999998</v>
      </c>
      <c r="D34">
        <v>30.46</v>
      </c>
      <c r="E34">
        <v>38.521999999999998</v>
      </c>
      <c r="F34">
        <v>30.876999999999999</v>
      </c>
      <c r="G34">
        <f t="shared" si="0"/>
        <v>1.2475952974706093</v>
      </c>
      <c r="H34">
        <f t="shared" si="1"/>
        <v>44.64347370352089</v>
      </c>
      <c r="J34">
        <v>26</v>
      </c>
      <c r="K34">
        <f>972.98+'conveyance compare'!L34</f>
        <v>975.1</v>
      </c>
      <c r="L34" s="4">
        <v>2.12</v>
      </c>
      <c r="M34">
        <v>23.76</v>
      </c>
      <c r="N34">
        <v>31.204999999999998</v>
      </c>
      <c r="O34">
        <v>24.937000000000001</v>
      </c>
      <c r="P34">
        <f t="shared" si="2"/>
        <v>1.2513534105946986</v>
      </c>
      <c r="Q34">
        <f t="shared" si="3"/>
        <v>36.236327379985887</v>
      </c>
    </row>
    <row r="35" spans="2:17" x14ac:dyDescent="0.25">
      <c r="B35">
        <v>27</v>
      </c>
      <c r="C35">
        <v>2.42</v>
      </c>
      <c r="D35">
        <v>32.340000000000003</v>
      </c>
      <c r="E35">
        <v>41.661999999999999</v>
      </c>
      <c r="F35">
        <v>32.768000000000001</v>
      </c>
      <c r="G35">
        <f t="shared" si="0"/>
        <v>1.27142333984375</v>
      </c>
      <c r="H35">
        <f t="shared" si="1"/>
        <v>48.89527589377915</v>
      </c>
      <c r="J35">
        <v>27</v>
      </c>
      <c r="K35">
        <f>972.98+'conveyance compare'!L35</f>
        <v>975.173</v>
      </c>
      <c r="L35">
        <v>2.1930000000000001</v>
      </c>
      <c r="M35">
        <v>23.76</v>
      </c>
      <c r="N35">
        <v>32.933</v>
      </c>
      <c r="O35">
        <v>25.082999999999998</v>
      </c>
      <c r="P35">
        <f t="shared" si="2"/>
        <v>1.3129609695809912</v>
      </c>
      <c r="Q35">
        <f t="shared" si="3"/>
        <v>39.488063659500796</v>
      </c>
    </row>
    <row r="36" spans="2:17" x14ac:dyDescent="0.25">
      <c r="B36">
        <v>28</v>
      </c>
      <c r="C36">
        <v>2.52</v>
      </c>
      <c r="D36">
        <v>34.549999999999997</v>
      </c>
      <c r="E36">
        <v>45.006999999999998</v>
      </c>
      <c r="F36">
        <v>34.988</v>
      </c>
      <c r="G36">
        <f t="shared" si="0"/>
        <v>1.2863553218246255</v>
      </c>
      <c r="H36">
        <f t="shared" si="1"/>
        <v>53.233787155964997</v>
      </c>
      <c r="J36">
        <v>28</v>
      </c>
      <c r="K36">
        <f>972.98+'conveyance compare'!L36</f>
        <v>975.53800000000001</v>
      </c>
      <c r="L36">
        <v>2.5579999999999998</v>
      </c>
      <c r="M36">
        <v>23.76</v>
      </c>
      <c r="N36">
        <v>41.616</v>
      </c>
      <c r="O36">
        <v>25.814</v>
      </c>
      <c r="P36">
        <f t="shared" si="2"/>
        <v>1.6121484465793756</v>
      </c>
      <c r="Q36">
        <f t="shared" si="3"/>
        <v>57.217694458856528</v>
      </c>
    </row>
    <row r="37" spans="2:17" x14ac:dyDescent="0.25">
      <c r="B37">
        <v>29</v>
      </c>
      <c r="C37">
        <v>2.62</v>
      </c>
      <c r="D37">
        <v>36.83</v>
      </c>
      <c r="E37">
        <v>48.576000000000001</v>
      </c>
      <c r="F37">
        <v>37.277000000000001</v>
      </c>
      <c r="G37">
        <f t="shared" si="0"/>
        <v>1.3031091557797032</v>
      </c>
      <c r="H37">
        <f t="shared" si="1"/>
        <v>57.952958820104378</v>
      </c>
      <c r="J37">
        <v>29</v>
      </c>
      <c r="K37">
        <f>972.98+'conveyance compare'!L37</f>
        <v>975.904</v>
      </c>
      <c r="L37">
        <v>2.9239999999999999</v>
      </c>
      <c r="M37">
        <v>23.76</v>
      </c>
      <c r="N37">
        <v>50.3</v>
      </c>
      <c r="O37">
        <v>26.545000000000002</v>
      </c>
      <c r="P37">
        <f t="shared" si="2"/>
        <v>1.8948954605387076</v>
      </c>
      <c r="Q37">
        <f t="shared" si="3"/>
        <v>77.023778906910366</v>
      </c>
    </row>
    <row r="38" spans="2:17" x14ac:dyDescent="0.25">
      <c r="B38">
        <v>30</v>
      </c>
      <c r="C38">
        <v>2.72</v>
      </c>
      <c r="D38">
        <v>39.049999999999997</v>
      </c>
      <c r="E38">
        <v>52.37</v>
      </c>
      <c r="F38">
        <v>39.506999999999998</v>
      </c>
      <c r="G38">
        <f t="shared" si="0"/>
        <v>1.3255878705039614</v>
      </c>
      <c r="H38">
        <f t="shared" si="1"/>
        <v>63.195805664863371</v>
      </c>
      <c r="J38">
        <v>30</v>
      </c>
      <c r="K38">
        <f>972.98+'conveyance compare'!L38</f>
        <v>976.26900000000001</v>
      </c>
      <c r="L38">
        <v>3.2890000000000001</v>
      </c>
      <c r="M38">
        <v>23.76</v>
      </c>
      <c r="N38">
        <v>58.982999999999997</v>
      </c>
      <c r="O38">
        <v>27.276</v>
      </c>
      <c r="P38">
        <f t="shared" si="2"/>
        <v>2.1624505059392871</v>
      </c>
      <c r="Q38">
        <f t="shared" si="3"/>
        <v>98.633469198750603</v>
      </c>
    </row>
    <row r="39" spans="2:17" x14ac:dyDescent="0.25">
      <c r="B39">
        <v>31</v>
      </c>
      <c r="C39">
        <v>2.82</v>
      </c>
      <c r="D39">
        <v>41.46</v>
      </c>
      <c r="E39">
        <v>56.395000000000003</v>
      </c>
      <c r="F39">
        <v>41.924999999999997</v>
      </c>
      <c r="G39">
        <f t="shared" si="0"/>
        <v>1.3451401311866429</v>
      </c>
      <c r="H39">
        <f t="shared" si="1"/>
        <v>68.720390834952553</v>
      </c>
      <c r="J39">
        <v>31</v>
      </c>
      <c r="K39">
        <f>972.98+'conveyance compare'!L39</f>
        <v>976.63499999999999</v>
      </c>
      <c r="L39">
        <v>3.6549999999999998</v>
      </c>
      <c r="M39">
        <v>23.76</v>
      </c>
      <c r="N39">
        <v>67.665999999999997</v>
      </c>
      <c r="O39">
        <v>28.006</v>
      </c>
      <c r="P39">
        <f t="shared" si="2"/>
        <v>2.4161251160465613</v>
      </c>
      <c r="Q39">
        <f t="shared" si="3"/>
        <v>121.83819348822344</v>
      </c>
    </row>
    <row r="40" spans="2:17" x14ac:dyDescent="0.25">
      <c r="B40">
        <v>32</v>
      </c>
      <c r="C40">
        <v>2.92</v>
      </c>
      <c r="D40">
        <v>44.07</v>
      </c>
      <c r="E40">
        <v>60.671999999999997</v>
      </c>
      <c r="F40">
        <v>44.542999999999999</v>
      </c>
      <c r="G40">
        <f t="shared" si="0"/>
        <v>1.3620995442606021</v>
      </c>
      <c r="H40">
        <f t="shared" si="1"/>
        <v>74.552270828477077</v>
      </c>
      <c r="J40">
        <v>32</v>
      </c>
      <c r="K40">
        <f>972.98+'conveyance compare'!L40</f>
        <v>977</v>
      </c>
      <c r="L40">
        <v>4.0199999999999996</v>
      </c>
      <c r="M40">
        <v>23.76</v>
      </c>
      <c r="N40">
        <v>76.349000000000004</v>
      </c>
      <c r="O40">
        <v>28.736999999999998</v>
      </c>
      <c r="P40">
        <f t="shared" si="2"/>
        <v>2.6568187354281938</v>
      </c>
      <c r="Q40">
        <f t="shared" si="3"/>
        <v>146.4573943520052</v>
      </c>
    </row>
    <row r="41" spans="2:17" x14ac:dyDescent="0.25">
      <c r="B41">
        <v>33</v>
      </c>
      <c r="C41">
        <v>3.02</v>
      </c>
      <c r="D41">
        <v>46.89</v>
      </c>
      <c r="E41">
        <v>65.22</v>
      </c>
      <c r="F41">
        <v>47.37</v>
      </c>
      <c r="G41">
        <f t="shared" si="0"/>
        <v>1.3768207726409121</v>
      </c>
      <c r="H41">
        <f t="shared" si="1"/>
        <v>80.717134216384039</v>
      </c>
      <c r="J41">
        <v>33</v>
      </c>
      <c r="K41">
        <f>972.98+'conveyance compare'!L41</f>
        <v>978</v>
      </c>
      <c r="L41">
        <v>5.0199999999999996</v>
      </c>
      <c r="M41">
        <v>23.76</v>
      </c>
      <c r="N41">
        <v>100.10899999999999</v>
      </c>
      <c r="O41">
        <v>54.497</v>
      </c>
      <c r="P41">
        <f t="shared" si="2"/>
        <v>1.8369635025781235</v>
      </c>
      <c r="Q41">
        <f t="shared" si="3"/>
        <v>150.15511870044438</v>
      </c>
    </row>
    <row r="42" spans="2:17" x14ac:dyDescent="0.25">
      <c r="B42">
        <v>34</v>
      </c>
      <c r="C42">
        <v>3.12</v>
      </c>
      <c r="D42">
        <v>49.83</v>
      </c>
      <c r="E42">
        <v>70.055999999999997</v>
      </c>
      <c r="F42">
        <v>50.317</v>
      </c>
      <c r="G42">
        <f t="shared" si="0"/>
        <v>1.392292863247014</v>
      </c>
      <c r="H42">
        <f t="shared" si="1"/>
        <v>87.350568272224677</v>
      </c>
    </row>
    <row r="43" spans="2:17" x14ac:dyDescent="0.25">
      <c r="B43">
        <v>35</v>
      </c>
      <c r="C43">
        <v>3.22</v>
      </c>
      <c r="D43">
        <v>52.61</v>
      </c>
      <c r="E43">
        <v>75.177999999999997</v>
      </c>
      <c r="F43">
        <v>53.104999999999997</v>
      </c>
      <c r="G43">
        <f t="shared" si="0"/>
        <v>1.4156482440448168</v>
      </c>
      <c r="H43">
        <f t="shared" si="1"/>
        <v>94.782393340407353</v>
      </c>
    </row>
    <row r="44" spans="2:17" x14ac:dyDescent="0.25">
      <c r="B44">
        <v>36</v>
      </c>
      <c r="C44">
        <v>3.32</v>
      </c>
      <c r="D44">
        <v>55.85</v>
      </c>
      <c r="E44">
        <v>80.600999999999999</v>
      </c>
      <c r="F44">
        <v>56.350999999999999</v>
      </c>
      <c r="G44">
        <f t="shared" si="0"/>
        <v>1.4303384145800428</v>
      </c>
      <c r="H44">
        <f t="shared" si="1"/>
        <v>102.32135871600373</v>
      </c>
    </row>
    <row r="45" spans="2:17" x14ac:dyDescent="0.25">
      <c r="B45">
        <v>37</v>
      </c>
      <c r="C45">
        <v>3.42</v>
      </c>
      <c r="D45">
        <v>62.07</v>
      </c>
      <c r="E45">
        <v>86.497</v>
      </c>
      <c r="F45">
        <v>62.575000000000003</v>
      </c>
      <c r="G45">
        <f t="shared" si="0"/>
        <v>1.3822932481022772</v>
      </c>
      <c r="H45">
        <f t="shared" si="1"/>
        <v>107.33330510512782</v>
      </c>
    </row>
    <row r="46" spans="2:17" x14ac:dyDescent="0.25">
      <c r="B46">
        <v>38</v>
      </c>
      <c r="C46">
        <v>5.0199999999999996</v>
      </c>
      <c r="D46">
        <v>62.07</v>
      </c>
      <c r="E46">
        <v>185.809</v>
      </c>
      <c r="F46">
        <v>127.845</v>
      </c>
      <c r="G46">
        <f t="shared" si="0"/>
        <v>1.4533927803199187</v>
      </c>
      <c r="H46">
        <f t="shared" si="1"/>
        <v>238.40868833514489</v>
      </c>
    </row>
  </sheetData>
  <mergeCells count="2">
    <mergeCell ref="J7:Q7"/>
    <mergeCell ref="B7:H7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864A54974AB540902C283507B7D381" ma:contentTypeVersion="13" ma:contentTypeDescription="Create a new document." ma:contentTypeScope="" ma:versionID="774662cc0921ab74b77d0e492e7ce5d5">
  <xsd:schema xmlns:xsd="http://www.w3.org/2001/XMLSchema" xmlns:xs="http://www.w3.org/2001/XMLSchema" xmlns:p="http://schemas.microsoft.com/office/2006/metadata/properties" xmlns:ns3="42df59b0-43c1-4ec6-ae87-aebc5e38961f" xmlns:ns4="671a1b03-e4ac-4fef-a40b-dfa4440c2734" targetNamespace="http://schemas.microsoft.com/office/2006/metadata/properties" ma:root="true" ma:fieldsID="7720b1c90d49879ef1f175a3f9af11bd" ns3:_="" ns4:_="">
    <xsd:import namespace="42df59b0-43c1-4ec6-ae87-aebc5e38961f"/>
    <xsd:import namespace="671a1b03-e4ac-4fef-a40b-dfa4440c273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f59b0-43c1-4ec6-ae87-aebc5e3896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a1b03-e4ac-4fef-a40b-dfa4440c2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659303-4B0D-4FCB-9B3D-3E1DCD66C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0E1830-F8C8-495B-8827-2736D23195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df59b0-43c1-4ec6-ae87-aebc5e38961f"/>
    <ds:schemaRef ds:uri="671a1b03-e4ac-4fef-a40b-dfa4440c2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AAD3E9-B066-450B-AD5E-25ED20197C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conveyance compare</vt:lpstr>
    </vt:vector>
  </TitlesOfParts>
  <Company>Moore Engineering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Yaping Chi</dc:creator>
  <cp:lastModifiedBy>Mel Meng</cp:lastModifiedBy>
  <dcterms:created xsi:type="dcterms:W3CDTF">2020-10-11T03:46:37Z</dcterms:created>
  <dcterms:modified xsi:type="dcterms:W3CDTF">2020-10-13T20:43:26Z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0x010100DF864A54974AB540902C283507B7D381</vt:lpwstr>
  </property>
</Properties>
</file>