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99DBE3C0-B7BE-1C49-9CCD-EAF0975F4374}" xr6:coauthVersionLast="47" xr6:coauthVersionMax="47" xr10:uidLastSave="{00000000-0000-0000-0000-000000000000}"/>
  <bookViews>
    <workbookView xWindow="0" yWindow="500" windowWidth="33600" windowHeight="1928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_xlnm._FilterDatabase" localSheetId="3" hidden="1">Sheet3!$B$2:$C$166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81" i="1" l="1"/>
  <c r="AP90" i="1"/>
  <c r="AO90" i="1"/>
  <c r="AP89" i="1"/>
  <c r="AO89" i="1"/>
  <c r="AP88" i="1"/>
  <c r="AO88" i="1"/>
  <c r="AP87" i="1"/>
  <c r="AO87" i="1"/>
  <c r="AP86" i="1"/>
  <c r="AP85" i="1"/>
  <c r="AO85" i="1"/>
  <c r="AP84" i="1"/>
  <c r="AO84" i="1"/>
  <c r="AP83" i="1"/>
  <c r="AO83" i="1"/>
  <c r="AP82" i="1"/>
  <c r="AO82" i="1"/>
  <c r="AP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R52" i="1"/>
  <c r="AK33" i="1"/>
  <c r="AJ39" i="1"/>
  <c r="AJ78" i="1"/>
  <c r="AJ85" i="1"/>
  <c r="AK68" i="1"/>
  <c r="AK63" i="1"/>
  <c r="W14" i="1" l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5" i="1"/>
  <c r="X4" i="1"/>
  <c r="AK540" i="1" l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M70" i="1"/>
  <c r="AK69" i="1"/>
  <c r="AJ69" i="1"/>
  <c r="AI69" i="1"/>
  <c r="AI68" i="1"/>
  <c r="AL68" i="1" s="1"/>
  <c r="AK67" i="1"/>
  <c r="AM66" i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M89" i="1"/>
  <c r="AN89" i="1" s="1"/>
  <c r="AM88" i="1"/>
  <c r="AM87" i="1"/>
  <c r="AM86" i="1"/>
  <c r="AM85" i="1"/>
  <c r="AM84" i="1"/>
  <c r="AM83" i="1"/>
  <c r="AM82" i="1"/>
  <c r="AM80" i="1"/>
  <c r="AM79" i="1"/>
  <c r="AM78" i="1"/>
  <c r="AM77" i="1"/>
  <c r="AM75" i="1"/>
  <c r="AM74" i="1"/>
  <c r="AM73" i="1"/>
  <c r="AM72" i="1"/>
  <c r="AM69" i="1"/>
  <c r="AM68" i="1"/>
  <c r="AN68" i="1" s="1"/>
  <c r="AM67" i="1"/>
  <c r="AM65" i="1"/>
  <c r="AN65" i="1" s="1"/>
  <c r="AM64" i="1"/>
  <c r="AM63" i="1"/>
  <c r="AN63" i="1" s="1"/>
  <c r="AM62" i="1"/>
  <c r="AM61" i="1"/>
  <c r="AM60" i="1"/>
  <c r="AM59" i="1"/>
  <c r="AM58" i="1"/>
  <c r="AM57" i="1"/>
  <c r="AN57" i="1" s="1"/>
  <c r="AM56" i="1"/>
  <c r="AM55" i="1"/>
  <c r="AN55" i="1" s="1"/>
  <c r="AM54" i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O201" i="1" l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N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L431" i="1" s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L414" i="1" s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L417" i="1" s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6" i="1"/>
  <c r="AP432" i="1"/>
  <c r="AP445" i="1"/>
  <c r="AL15" i="1"/>
  <c r="AO526" i="1"/>
  <c r="AP507" i="1"/>
  <c r="AN417" i="1"/>
  <c r="AO432" i="1"/>
  <c r="AO437" i="1"/>
  <c r="AO424" i="1"/>
  <c r="AL423" i="1"/>
  <c r="AN415" i="1"/>
  <c r="AN419" i="1"/>
  <c r="AR419" i="1" s="1"/>
  <c r="AN423" i="1"/>
  <c r="AO435" i="1"/>
  <c r="AO447" i="1"/>
  <c r="AN429" i="1"/>
  <c r="AN435" i="1"/>
  <c r="AN447" i="1"/>
  <c r="AN428" i="1"/>
  <c r="AN440" i="1"/>
  <c r="AO434" i="1"/>
  <c r="AO440" i="1"/>
  <c r="AN414" i="1"/>
  <c r="AN418" i="1"/>
  <c r="AN422" i="1"/>
  <c r="AN427" i="1"/>
  <c r="AN433" i="1"/>
  <c r="AN439" i="1"/>
  <c r="AN445" i="1"/>
  <c r="AO427" i="1"/>
  <c r="AO433" i="1"/>
  <c r="AO439" i="1"/>
  <c r="AO445" i="1"/>
  <c r="AN432" i="1"/>
  <c r="AN438" i="1"/>
  <c r="AN444" i="1"/>
  <c r="AN450" i="1"/>
  <c r="AN425" i="1"/>
  <c r="AN437" i="1"/>
  <c r="AN540" i="1"/>
  <c r="AO540" i="1"/>
  <c r="AN536" i="1"/>
  <c r="AO536" i="1"/>
  <c r="AP538" i="1"/>
  <c r="AN11" i="1"/>
  <c r="AN36" i="1"/>
  <c r="AN10" i="1"/>
  <c r="AN15" i="1"/>
  <c r="AN19" i="1"/>
  <c r="AN31" i="1"/>
  <c r="AN39" i="1"/>
  <c r="AN43" i="1"/>
  <c r="AN13" i="1"/>
  <c r="AN18" i="1"/>
  <c r="AN22" i="1"/>
  <c r="AN30" i="1"/>
  <c r="AN34" i="1"/>
  <c r="AN12" i="1"/>
  <c r="AN17" i="1"/>
  <c r="AN25" i="1"/>
  <c r="AN29" i="1"/>
  <c r="AN37" i="1"/>
  <c r="AN41" i="1"/>
  <c r="AN505" i="1"/>
  <c r="AN508" i="1"/>
  <c r="AN511" i="1"/>
  <c r="AN514" i="1"/>
  <c r="AN517" i="1"/>
  <c r="AN524" i="1"/>
  <c r="AN533" i="1"/>
  <c r="AN509" i="1"/>
  <c r="AN512" i="1"/>
  <c r="AN522" i="1"/>
  <c r="AN528" i="1"/>
  <c r="AN531" i="1"/>
  <c r="AN534" i="1"/>
  <c r="AP352" i="1"/>
  <c r="AN58" i="1"/>
  <c r="AP192" i="1"/>
  <c r="AP146" i="1"/>
  <c r="AP348" i="1"/>
  <c r="AN90" i="1"/>
  <c r="AN72" i="1"/>
  <c r="AP151" i="1"/>
  <c r="AN249" i="1"/>
  <c r="AP169" i="1"/>
  <c r="AP344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N80" i="1"/>
  <c r="AN84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N74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N77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O534" i="1" l="1"/>
  <c r="AN26" i="1"/>
  <c r="AN434" i="1"/>
  <c r="AR434" i="1" s="1"/>
  <c r="AN424" i="1"/>
  <c r="AN513" i="1"/>
  <c r="AR442" i="1"/>
  <c r="AO537" i="1"/>
  <c r="AN27" i="1"/>
  <c r="AN449" i="1"/>
  <c r="AR449" i="1" s="1"/>
  <c r="AP449" i="1"/>
  <c r="AN520" i="1"/>
  <c r="AN426" i="1"/>
  <c r="AO446" i="1"/>
  <c r="AO539" i="1"/>
  <c r="AR539" i="1" s="1"/>
  <c r="AP539" i="1"/>
  <c r="AO525" i="1"/>
  <c r="AN506" i="1"/>
  <c r="AR506" i="1" s="1"/>
  <c r="AN45" i="1"/>
  <c r="AN20" i="1"/>
  <c r="AN527" i="1"/>
  <c r="AR355" i="1"/>
  <c r="AN16" i="1"/>
  <c r="AN81" i="1"/>
  <c r="AP41" i="1"/>
  <c r="AO450" i="1"/>
  <c r="AP527" i="1"/>
  <c r="AO429" i="1"/>
  <c r="AR429" i="1" s="1"/>
  <c r="AN530" i="1"/>
  <c r="AO530" i="1"/>
  <c r="AN23" i="1"/>
  <c r="AN44" i="1"/>
  <c r="AN40" i="1"/>
  <c r="AO24" i="1"/>
  <c r="AN32" i="1"/>
  <c r="AN42" i="1"/>
  <c r="AN24" i="1"/>
  <c r="AO18" i="1"/>
  <c r="AN38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446" i="1" s="1"/>
  <c r="AR314" i="1"/>
  <c r="AP534" i="1"/>
  <c r="AR534" i="1" s="1"/>
  <c r="AO443" i="1"/>
  <c r="AP522" i="1"/>
  <c r="AO522" i="1"/>
  <c r="AR170" i="1"/>
  <c r="AR423" i="1"/>
  <c r="AR85" i="1"/>
  <c r="AN35" i="1"/>
  <c r="AR395" i="1"/>
  <c r="AN515" i="1"/>
  <c r="AO532" i="1"/>
  <c r="AO426" i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424" i="1"/>
  <c r="AR146" i="1"/>
  <c r="AR285" i="1"/>
  <c r="AR153" i="1"/>
  <c r="AR420" i="1"/>
  <c r="AR432" i="1"/>
  <c r="AR78" i="1"/>
  <c r="AR189" i="1"/>
  <c r="AP438" i="1"/>
  <c r="AP21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3" i="1"/>
  <c r="AR511" i="1"/>
  <c r="AR504" i="1"/>
  <c r="AR526" i="1"/>
  <c r="AR531" i="1"/>
  <c r="AR508" i="1"/>
  <c r="AR528" i="1"/>
  <c r="AR517" i="1"/>
  <c r="AR524" i="1"/>
  <c r="AR533" i="1"/>
  <c r="AR510" i="1"/>
  <c r="AR519" i="1"/>
  <c r="AR535" i="1"/>
  <c r="AR509" i="1"/>
  <c r="AR505" i="1"/>
  <c r="AR514" i="1"/>
  <c r="AR529" i="1"/>
  <c r="AR513" i="1"/>
  <c r="AR507" i="1"/>
  <c r="AR512" i="1"/>
  <c r="AR516" i="1"/>
  <c r="AR521" i="1"/>
  <c r="AR426" i="1" l="1"/>
  <c r="AR520" i="1"/>
  <c r="AR537" i="1"/>
  <c r="AR518" i="1"/>
  <c r="AR527" i="1"/>
  <c r="AR76" i="1"/>
  <c r="AR530" i="1"/>
  <c r="AR81" i="1"/>
  <c r="AR436" i="1"/>
  <c r="AR441" i="1"/>
  <c r="AR160" i="1"/>
  <c r="AR443" i="1"/>
  <c r="AR438" i="1"/>
  <c r="AR448" i="1"/>
  <c r="AR532" i="1"/>
  <c r="AR522" i="1"/>
  <c r="AR515" i="1"/>
  <c r="AR161" i="1"/>
  <c r="AR500" i="1"/>
  <c r="AR502" i="1" l="1"/>
  <c r="AK464" i="1" l="1"/>
  <c r="AR455" i="1"/>
  <c r="AL464" i="1" l="1"/>
  <c r="AR464" i="1" s="1"/>
  <c r="AR457" i="1" l="1"/>
  <c r="AK418" i="1" l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AP9" i="1" l="1"/>
  <c r="AN9" i="1"/>
  <c r="AR9" i="1" l="1"/>
  <c r="AR232" i="1"/>
  <c r="AR277" i="1"/>
  <c r="AR412" i="1"/>
  <c r="AR367" i="1"/>
  <c r="AR322" i="1"/>
  <c r="AR187" i="1"/>
  <c r="AR142" i="1"/>
  <c r="AR7" i="1" l="1"/>
  <c r="J15" i="1" l="1"/>
  <c r="E27" i="1"/>
  <c r="F32" i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<sst xmlns="http://schemas.openxmlformats.org/spreadsheetml/2006/main" count="3040" uniqueCount="497">
  <si>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</si>
  <si>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</si>
  <si>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</si>
  <si>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</si>
  <si>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</si>
  <si>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</si>
  <si>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</si>
  <si>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</si>
  <si>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</si>
  <si>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</si>
  <si>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</si>
  <si>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</si>
  <si>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</si>
  <si>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</si>
  <si>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</si>
  <si>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</si>
  <si>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</si>
  <si>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</si>
  <si>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</si>
  <si>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</si>
  <si>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</si>
  <si>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</si>
  <si>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</si>
  <si>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</si>
  <si>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</si>
  <si>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</si>
  <si>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</si>
  <si>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</si>
  <si>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</si>
  <si>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</si>
  <si>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</si>
  <si>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</si>
  <si>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</si>
  <si>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</si>
  <si>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</si>
  <si>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</si>
  <si>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</si>
  <si>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</si>
  <si>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</si>
  <si>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</si>
  <si>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</si>
  <si>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</si>
  <si>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</si>
  <si>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</si>
  <si>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</si>
  <si>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</si>
  <si>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</si>
  <si>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</si>
  <si>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</si>
  <si>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</si>
  <si>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</si>
  <si>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</si>
  <si>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</si>
  <si>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</si>
  <si>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</si>
  <si>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</si>
  <si>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</si>
  <si>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</si>
  <si>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</si>
  <si>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</si>
  <si>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</si>
  <si>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</si>
  <si>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</si>
  <si>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</si>
  <si>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</si>
  <si>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</si>
  <si>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</si>
  <si>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</si>
  <si>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</si>
  <si>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</si>
  <si>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</si>
  <si>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</si>
  <si>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</si>
  <si>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</si>
  <si>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</si>
  <si>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</si>
  <si>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</si>
  <si>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</si>
  <si>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</si>
  <si>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</si>
  <si>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</si>
  <si>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</si>
  <si>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</si>
  <si>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</si>
  <si>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</si>
  <si>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</si>
  <si>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</si>
  <si>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</si>
  <si>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</si>
  <si>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</si>
  <si>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</si>
  <si>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</si>
  <si>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</si>
  <si>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</si>
  <si>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</si>
  <si>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</si>
  <si>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</si>
  <si>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</si>
  <si>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</si>
  <si>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</si>
  <si>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</si>
  <si>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</si>
  <si>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</si>
  <si>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</si>
  <si>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</si>
  <si>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</si>
  <si>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</si>
  <si>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</si>
  <si>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</si>
  <si>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</si>
  <si>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</si>
  <si>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</si>
  <si>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</si>
  <si>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</si>
  <si>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</si>
  <si>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</si>
  <si>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</si>
  <si>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</si>
  <si>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</si>
  <si>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</si>
  <si>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</si>
  <si>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</si>
  <si>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</si>
  <si>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</si>
  <si>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</si>
  <si>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</si>
  <si>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</si>
  <si>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</si>
  <si>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</si>
  <si>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</si>
  <si>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</si>
  <si>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</si>
  <si>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</si>
  <si>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</si>
  <si>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</si>
  <si>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</si>
  <si>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</si>
  <si>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</si>
  <si>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</si>
  <si>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</si>
  <si>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</si>
  <si>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</si>
  <si>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</si>
  <si>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</si>
  <si>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</si>
  <si>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</si>
  <si>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</si>
  <si>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</si>
  <si>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</si>
  <si>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</si>
  <si>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</si>
  <si>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</si>
  <si>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</si>
  <si>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</si>
  <si>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</si>
  <si>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</si>
  <si>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</si>
  <si>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</si>
  <si>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</si>
  <si>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</si>
  <si>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</si>
  <si>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</si>
  <si>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</si>
  <si>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</si>
  <si>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</si>
  <si>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</si>
  <si>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</si>
  <si>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</si>
  <si>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</si>
  <si>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</si>
  <si>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</si>
  <si>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</si>
  <si>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</si>
  <si>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</si>
  <si>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</si>
  <si>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</si>
  <si>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</si>
  <si>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</si>
  <si>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</si>
  <si>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</si>
  <si>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</si>
  <si>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</si>
  <si>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</si>
  <si>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</si>
  <si>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</si>
  <si>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</si>
  <si>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</si>
  <si>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</si>
  <si>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</si>
  <si>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</si>
  <si>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</si>
  <si>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</si>
  <si>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</si>
  <si>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</si>
  <si>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</si>
  <si>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</si>
  <si>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</si>
  <si>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</si>
  <si>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</si>
  <si>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</si>
  <si>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</si>
  <si>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</si>
  <si>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</si>
  <si>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</si>
  <si>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</si>
  <si>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</si>
  <si>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</si>
  <si>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</si>
  <si>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</si>
  <si>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</si>
  <si>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</si>
  <si>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</si>
  <si>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</si>
  <si>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</si>
  <si>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</si>
  <si>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</si>
  <si>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</si>
  <si>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</si>
  <si>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</si>
  <si>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</si>
  <si>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</si>
  <si>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</si>
  <si>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</si>
  <si>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</si>
  <si>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</si>
  <si>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</si>
  <si>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</si>
  <si>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</si>
  <si>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</si>
  <si>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</si>
  <si>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</si>
  <si>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</si>
  <si>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</si>
  <si>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</si>
  <si>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</si>
  <si>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</si>
  <si>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</si>
  <si>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</si>
  <si>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</si>
  <si>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</si>
  <si>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</si>
  <si>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</si>
  <si>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</si>
  <si>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</si>
  <si>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</si>
  <si>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</si>
  <si>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</si>
  <si>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</si>
  <si>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</si>
  <si>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</si>
  <si>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</si>
  <si>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</si>
  <si>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</si>
  <si>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</si>
  <si>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</si>
  <si>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</si>
  <si>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</si>
  <si>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</si>
  <si>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</si>
  <si>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</si>
  <si>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</si>
  <si>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</si>
  <si>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</si>
  <si>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</si>
  <si>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</si>
  <si>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</si>
  <si>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</si>
  <si>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</si>
  <si>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</si>
  <si>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</si>
  <si>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</si>
  <si>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</si>
  <si>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</si>
  <si>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</si>
  <si>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</si>
  <si>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</si>
  <si>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</si>
  <si>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</si>
  <si>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</si>
  <si>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</si>
  <si>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</si>
  <si>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</si>
  <si>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</si>
  <si>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</si>
  <si>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</si>
  <si>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</si>
  <si>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</si>
  <si>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</si>
  <si>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</si>
  <si>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</si>
  <si>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</si>
  <si>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</si>
  <si>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</si>
  <si>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</si>
  <si>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</si>
  <si>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</si>
  <si>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</si>
  <si>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</si>
  <si>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</si>
  <si>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</si>
  <si>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</si>
  <si>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</si>
  <si>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</si>
  <si>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</si>
  <si>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</si>
  <si>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</si>
  <si>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</si>
  <si>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</si>
  <si>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</si>
  <si>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</si>
  <si>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</si>
  <si>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</si>
  <si>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</si>
  <si>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</si>
  <si>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</si>
  <si>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</si>
  <si>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</si>
  <si>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</si>
  <si>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</si>
  <si>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</si>
  <si>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</si>
  <si>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</si>
  <si>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</si>
  <si>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</si>
  <si>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</si>
  <si>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</si>
  <si>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</si>
  <si>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</si>
  <si>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</si>
  <si>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</si>
  <si>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</si>
  <si>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</si>
  <si>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</si>
  <si>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</si>
  <si>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</si>
  <si>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</si>
  <si>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</si>
  <si>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</si>
  <si>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</si>
  <si>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</si>
  <si>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</si>
  <si>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</si>
  <si>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</si>
  <si>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</si>
  <si>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</si>
  <si>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</si>
  <si>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</si>
  <si>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</si>
  <si>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</si>
  <si>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</si>
  <si>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</si>
  <si>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</si>
  <si>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</si>
  <si>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</si>
  <si>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</si>
  <si>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</si>
  <si>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</si>
  <si>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</si>
  <si>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</si>
  <si>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</si>
  <si>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</si>
  <si>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</si>
  <si>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</si>
  <si>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</si>
  <si>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</si>
  <si>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</si>
  <si>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</si>
  <si>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</si>
  <si>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</si>
  <si>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</si>
  <si>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</si>
  <si>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</si>
  <si>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</si>
  <si>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</si>
  <si>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</si>
  <si>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</si>
  <si>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</si>
  <si>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</si>
  <si>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</si>
  <si>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</si>
  <si>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</si>
  <si>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</si>
  <si>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</si>
  <si>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</si>
  <si>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</si>
  <si>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</si>
  <si>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</si>
  <si>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</si>
  <si>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</si>
  <si>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</si>
  <si>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</si>
  <si>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</si>
  <si>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</si>
  <si>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</si>
  <si>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</si>
  <si>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</si>
  <si>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</si>
  <si>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</si>
  <si>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</si>
  <si>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</si>
  <si>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</si>
  <si>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</si>
  <si>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</si>
  <si>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</si>
  <si>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</si>
  <si>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</si>
  <si>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</si>
  <si>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</si>
  <si>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</si>
  <si>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</si>
  <si>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</si>
  <si>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</si>
  <si>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</si>
  <si>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</si>
  <si>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</si>
  <si>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</si>
  <si>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</si>
  <si>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</si>
  <si>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</si>
  <si>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</si>
  <si>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</si>
  <si>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</si>
  <si>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</si>
  <si>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</si>
  <si>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</si>
  <si>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</si>
  <si>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</si>
  <si>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</si>
  <si>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</si>
  <si>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</si>
  <si>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</si>
  <si>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</si>
  <si>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</si>
  <si>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</si>
  <si>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</si>
  <si>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</si>
  <si>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</si>
  <si>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</si>
  <si>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</si>
  <si>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</si>
  <si>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</si>
  <si>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</si>
  <si>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</si>
  <si>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</si>
  <si>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</si>
  <si>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</si>
  <si>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</si>
  <si>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</si>
  <si>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</si>
  <si>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</si>
  <si>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</si>
  <si>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</si>
  <si>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</si>
  <si>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</si>
  <si>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</si>
  <si>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</si>
  <si>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</si>
  <si>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</si>
  <si>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</si>
  <si>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</si>
  <si>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</si>
  <si>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</si>
  <si>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</si>
  <si>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</si>
  <si>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</si>
  <si>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</si>
  <si>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</si>
  <si>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</si>
  <si>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</si>
  <si>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</si>
  <si>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</si>
  <si>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</si>
  <si>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</si>
  <si>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</si>
  <si>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</si>
  <si>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</si>
  <si>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</si>
  <si>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</si>
  <si>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</si>
  <si>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</si>
  <si>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-MNU_UNITCONV_C43</t>
  </si>
  <si>
    <t>-MNU_PARTS_C43</t>
  </si>
  <si>
    <t>ITM_LINPOL</t>
  </si>
  <si>
    <t>-MNU_PRINT</t>
  </si>
  <si>
    <t>LIN</t>
  </si>
  <si>
    <t>-MNU_ALPHAFN_C43</t>
  </si>
  <si>
    <t xml:space="preserve"> [ CONV ] </t>
  </si>
  <si>
    <t>extra spaces</t>
  </si>
  <si>
    <t>-MNU_TRG_C47_MORE</t>
  </si>
  <si>
    <t>-MNU_TRG_C47</t>
  </si>
  <si>
    <t>[ TRG...]</t>
  </si>
  <si>
    <t xml:space="preserve"> [ TRG ] </t>
  </si>
  <si>
    <t>-MNU_ANGLECONV_C43</t>
  </si>
  <si>
    <t>[ PLOT ]</t>
  </si>
  <si>
    <t>-MNU_PLOTTING</t>
  </si>
  <si>
    <t>-MNU_SUMS_C43</t>
  </si>
  <si>
    <t>ITM_op_j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</si>
</sst>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M1" zoomScale="85" zoomScaleNormal="90" workbookViewId="0">
      <pane ySplit="1" topLeftCell="A46" activePane="bottomLeft" state="frozen"/>
      <selection activeCell="B162" sqref="B162"/>
      <selection pane="bottomLeft" activeCell="M86" sqref="M86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4.664062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07" t="str">
        <f>VLOOKUP(LEFT(C53,LEN(layout)+3),label,RIGHT(C53,1)+1,0)</f>
        <v>F1</v>
      </c>
      <c r="D3" s="108"/>
      <c r="E3" s="114"/>
      <c r="G3" s="107" t="str">
        <f>VLOOKUP(LEFT(G53,LEN(layout)+3),label,RIGHT(G53,1)+1,0)</f>
        <v>F2</v>
      </c>
      <c r="H3" s="108"/>
      <c r="I3" s="114"/>
      <c r="J3" s="107" t="str">
        <f>VLOOKUP(LEFT(J53,LEN(layout)+3),label,RIGHT(J53,1)+1,0)</f>
        <v>F3</v>
      </c>
      <c r="K3" s="108"/>
      <c r="L3" s="114"/>
      <c r="M3" s="107" t="str">
        <f>VLOOKUP(LEFT(M53,LEN(layout)+3),label,RIGHT(M53,1)+1,0)</f>
        <v>F4</v>
      </c>
      <c r="N3" s="108"/>
      <c r="O3" s="114"/>
      <c r="P3" s="107" t="str">
        <f>VLOOKUP(LEFT(P53,LEN(layout)+3),label,RIGHT(P53,1)+1,0)</f>
        <v>F4</v>
      </c>
      <c r="Q3" s="108"/>
      <c r="R3" s="114"/>
      <c r="S3" s="107" t="str">
        <f>VLOOKUP(LEFT(S53,LEN(layout)+3),label,RIGHT(S53,1)+1,0)</f>
        <v>F6</v>
      </c>
      <c r="T3" s="108"/>
      <c r="U3" s="114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439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09"/>
      <c r="D4" s="110"/>
      <c r="E4" s="114"/>
      <c r="G4" s="109"/>
      <c r="H4" s="110"/>
      <c r="I4" s="114"/>
      <c r="J4" s="109"/>
      <c r="K4" s="110"/>
      <c r="L4" s="114"/>
      <c r="M4" s="109"/>
      <c r="N4" s="110"/>
      <c r="O4" s="114"/>
      <c r="P4" s="109"/>
      <c r="Q4" s="110"/>
      <c r="R4" s="114"/>
      <c r="S4" s="109"/>
      <c r="T4" s="110"/>
      <c r="U4" s="114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440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11"/>
      <c r="D5" s="112"/>
      <c r="E5" s="114"/>
      <c r="G5" s="111"/>
      <c r="H5" s="112"/>
      <c r="I5" s="114"/>
      <c r="J5" s="111"/>
      <c r="K5" s="112"/>
      <c r="L5" s="114"/>
      <c r="M5" s="111"/>
      <c r="N5" s="112"/>
      <c r="O5" s="114"/>
      <c r="P5" s="111"/>
      <c r="Q5" s="112"/>
      <c r="R5" s="114"/>
      <c r="S5" s="111"/>
      <c r="T5" s="112"/>
      <c r="U5" s="114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441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442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442</v>
      </c>
      <c r="AC7" s="29">
        <v>0</v>
      </c>
      <c r="AD7" s="29">
        <v>0</v>
      </c>
      <c r="AE7" s="36"/>
      <c r="AF7" s="29"/>
      <c r="AG7" s="21"/>
      <c r="AI7" s="130" t="s">
        <v>402</v>
      </c>
      <c r="AJ7" s="130"/>
      <c r="AK7" s="130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443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07" t="str">
        <f>VLOOKUP(LEFT(C59,LEN(layout)+3),label,RIGHT(C59,1)+1,0)</f>
        <v>Sigma+</v>
      </c>
      <c r="D9" s="108"/>
      <c r="E9" s="113" t="str">
        <f>SUBSTITUTE(VLOOKUP(LEFT(E59,LEN(layout)+3),label,RIGHT(E59,1)+2,0),0,"")</f>
        <v>A</v>
      </c>
      <c r="G9" s="107" t="str">
        <f>VLOOKUP(LEFT(G59,LEN(layout)+3),label,RIGHT(G59,1)+1,0)</f>
        <v>1/x</v>
      </c>
      <c r="H9" s="108"/>
      <c r="I9" s="113" t="str">
        <f>SUBSTITUTE(VLOOKUP(LEFT(I59,LEN(layout)+3),label,RIGHT(I59,1)+2,0),0,"")</f>
        <v>B</v>
      </c>
      <c r="J9" s="107" t="str">
        <f>VLOOKUP(LEFT(J59,LEN(layout)+3),label,RIGHT(J59,1)+1,0)</f>
        <v>√x</v>
      </c>
      <c r="K9" s="108"/>
      <c r="L9" s="113" t="str">
        <f>SUBSTITUTE(VLOOKUP(LEFT(L59,LEN(layout)+3),label,RIGHT(L59,1)+2,0),0,"")</f>
        <v>C</v>
      </c>
      <c r="M9" s="107" t="str">
        <f>VLOOKUP(LEFT(M59,LEN(layout)+3),label,RIGHT(M59,1)+1,0)</f>
        <v>LOG</v>
      </c>
      <c r="N9" s="108"/>
      <c r="O9" s="113" t="str">
        <f>SUBSTITUTE(VLOOKUP(LEFT(O59,LEN(layout)+3),label,RIGHT(O59,1)+2,0),0,"")</f>
        <v>D</v>
      </c>
      <c r="P9" s="107" t="str">
        <f>VLOOKUP(LEFT(P59,LEN(layout)+3),label,RIGHT(P59,1)+1,0)</f>
        <v>LN</v>
      </c>
      <c r="Q9" s="108"/>
      <c r="R9" s="113" t="str">
        <f>SUBSTITUTE(VLOOKUP(LEFT(R59,LEN(layout)+3),label,RIGHT(R59,1)+2,0),0,"")</f>
        <v>E</v>
      </c>
      <c r="S9" s="107" t="str">
        <f>VLOOKUP(LEFT(S59,LEN(layout)+3),label,RIGHT(S59,1)+1,0)</f>
        <v>XEQ</v>
      </c>
      <c r="T9" s="108"/>
      <c r="U9" s="113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09"/>
      <c r="D10" s="110"/>
      <c r="E10" s="113"/>
      <c r="G10" s="109"/>
      <c r="H10" s="110"/>
      <c r="I10" s="113"/>
      <c r="J10" s="109"/>
      <c r="K10" s="110"/>
      <c r="L10" s="113"/>
      <c r="M10" s="109"/>
      <c r="N10" s="110"/>
      <c r="O10" s="113"/>
      <c r="P10" s="109"/>
      <c r="Q10" s="110"/>
      <c r="R10" s="113"/>
      <c r="S10" s="109"/>
      <c r="T10" s="110"/>
      <c r="U10" s="113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11"/>
      <c r="D11" s="112"/>
      <c r="E11" s="113"/>
      <c r="G11" s="111"/>
      <c r="H11" s="112"/>
      <c r="I11" s="113"/>
      <c r="J11" s="111"/>
      <c r="K11" s="112"/>
      <c r="L11" s="113"/>
      <c r="M11" s="111"/>
      <c r="N11" s="112"/>
      <c r="O11" s="113"/>
      <c r="P11" s="111"/>
      <c r="Q11" s="112"/>
      <c r="R11" s="113"/>
      <c r="S11" s="111"/>
      <c r="T11" s="112"/>
      <c r="U11" s="113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x√y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i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LIN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07" t="str">
        <f>VLOOKUP(LEFT(C65,LEN(layout)+3),label,RIGHT(C65,1)+1,0)</f>
        <v>STO</v>
      </c>
      <c r="D15" s="108"/>
      <c r="E15" s="113" t="str">
        <f>SUBSTITUTE(VLOOKUP(LEFT(E65,LEN(layout)+3),label,RIGHT(E65,1)+2,0),0,"")</f>
        <v>G</v>
      </c>
      <c r="G15" s="107" t="str">
        <f>VLOOKUP(LEFT(G65,LEN(layout)+3),label,RIGHT(G65,1)+1,0)</f>
        <v>RCL</v>
      </c>
      <c r="H15" s="108"/>
      <c r="I15" s="113" t="str">
        <f>SUBSTITUTE(VLOOKUP(LEFT(I65,LEN(layout)+3),label,RIGHT(I65,1)+2,0),0,"")</f>
        <v>H</v>
      </c>
      <c r="J15" s="107" t="str">
        <f>VLOOKUP(LEFT(J65,LEN(layout)+3),label,RIGHT(J65,1)+1,0)</f>
        <v>RDN</v>
      </c>
      <c r="K15" s="108"/>
      <c r="L15" s="113" t="str">
        <f>SUBSTITUTE(VLOOKUP(LEFT(L65,LEN(layout)+3),label,RIGHT(L65,1)+2,0),0,"")</f>
        <v>I</v>
      </c>
      <c r="M15" s="107" t="str">
        <f>VLOOKUP(LEFT(M65,LEN(layout)+3),label,RIGHT(M65,1)+1,0)</f>
        <v>SIN</v>
      </c>
      <c r="N15" s="108"/>
      <c r="O15" s="113" t="str">
        <f>SUBSTITUTE(VLOOKUP(LEFT(O65,LEN(layout)+3),label,RIGHT(O65,1)+2,0),0,"")</f>
        <v>J</v>
      </c>
      <c r="P15" s="107" t="str">
        <f>VLOOKUP(LEFT(P65,LEN(layout)+3),label,RIGHT(P65,1)+1,0)</f>
        <v>COS</v>
      </c>
      <c r="Q15" s="108"/>
      <c r="R15" s="113" t="str">
        <f>SUBSTITUTE(VLOOKUP(LEFT(R65,LEN(layout)+3),label,RIGHT(R65,1)+2,0),0,"")</f>
        <v>K</v>
      </c>
      <c r="S15" s="107" t="str">
        <f>VLOOKUP(LEFT(S65,LEN(layout)+3),label,RIGHT(S65,1)+1,0)</f>
        <v>TAN</v>
      </c>
      <c r="T15" s="108"/>
      <c r="U15" s="113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09"/>
      <c r="D16" s="110"/>
      <c r="E16" s="113"/>
      <c r="G16" s="109"/>
      <c r="H16" s="110"/>
      <c r="I16" s="113"/>
      <c r="J16" s="109"/>
      <c r="K16" s="110"/>
      <c r="L16" s="113"/>
      <c r="M16" s="109"/>
      <c r="N16" s="110"/>
      <c r="O16" s="113"/>
      <c r="P16" s="109"/>
      <c r="Q16" s="110"/>
      <c r="R16" s="113"/>
      <c r="S16" s="109"/>
      <c r="T16" s="110"/>
      <c r="U16" s="113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11"/>
      <c r="D17" s="112"/>
      <c r="E17" s="113"/>
      <c r="G17" s="111"/>
      <c r="H17" s="112"/>
      <c r="I17" s="113"/>
      <c r="J17" s="111"/>
      <c r="K17" s="112"/>
      <c r="L17" s="113"/>
      <c r="M17" s="111"/>
      <c r="N17" s="112"/>
      <c r="O17" s="113"/>
      <c r="P17" s="111"/>
      <c r="Q17" s="112"/>
      <c r="R17" s="113"/>
      <c r="S17" s="111"/>
      <c r="T17" s="112"/>
      <c r="U17" s="113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18" t="str">
        <f>VLOOKUP(LEFT(C70,LEN(layout)+3),label,RIGHT(C70,1)+1,0)</f>
        <v>COMPLEX</v>
      </c>
      <c r="D20" s="118"/>
      <c r="E20" s="118"/>
      <c r="F20" s="118" t="str">
        <f>VLOOKUP(LEFT(F70,LEN(layout)+3),label,RIGHT(F70,1)+1,0)</f>
        <v>[ CPX ]</v>
      </c>
      <c r="G20" s="118"/>
      <c r="H20" s="118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 xml:space="preserve"> [ TRG ] 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07" t="str">
        <f>VLOOKUP(LEFT(C71,LEN(layout)+3),label,RIGHT(C71,1)+1,0)</f>
        <v>ENTER</v>
      </c>
      <c r="D21" s="115"/>
      <c r="E21" s="115"/>
      <c r="F21" s="119"/>
      <c r="G21" s="119"/>
      <c r="H21" s="120"/>
      <c r="I21" s="113" t="str">
        <f>SUBSTITUTE(VLOOKUP(LEFT(I71,LEN(layout)+3),label,RIGHT(I71,1)+2,0),0,"")</f>
        <v/>
      </c>
      <c r="J21" s="107" t="str">
        <f>VLOOKUP(LEFT(J71,LEN(layout)+3),label,RIGHT(J71,1)+1,0)</f>
        <v>x &lt;&gt; y</v>
      </c>
      <c r="K21" s="108"/>
      <c r="L21" s="113" t="str">
        <f>SUBSTITUTE(VLOOKUP(LEFT(L71,LEN(layout)+3),label,RIGHT(L71,1)+2,0),0,"")</f>
        <v>M</v>
      </c>
      <c r="M21" s="107" t="str">
        <f>VLOOKUP(LEFT(M71,LEN(layout)+3),label,RIGHT(M71,1)+1,0)</f>
        <v>CHS</v>
      </c>
      <c r="N21" s="108"/>
      <c r="O21" s="113" t="str">
        <f>SUBSTITUTE(VLOOKUP(LEFT(O71,LEN(layout)+3),label,RIGHT(O71,1)+2,0),0,"")</f>
        <v>N</v>
      </c>
      <c r="P21" s="107" t="str">
        <f>VLOOKUP(LEFT(P71,LEN(layout)+3),label,RIGHT(P71,1)+1,0)</f>
        <v>EEX</v>
      </c>
      <c r="Q21" s="108"/>
      <c r="R21" s="113" t="str">
        <f>SUBSTITUTE(VLOOKUP(LEFT(R71,LEN(layout)+3),label,RIGHT(R71,1)+2,0),0,"")</f>
        <v>O</v>
      </c>
      <c r="S21" s="107" t="str">
        <f>VLOOKUP(LEFT(S71,LEN(layout)+3),label,RIGHT(S71,1)+1,0)</f>
        <v>&lt;=</v>
      </c>
      <c r="T21" s="108"/>
      <c r="U21" s="113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09"/>
      <c r="D22" s="116"/>
      <c r="E22" s="116"/>
      <c r="F22" s="121"/>
      <c r="G22" s="121"/>
      <c r="H22" s="122"/>
      <c r="I22" s="113"/>
      <c r="J22" s="109"/>
      <c r="K22" s="110"/>
      <c r="L22" s="113"/>
      <c r="M22" s="109"/>
      <c r="N22" s="110"/>
      <c r="O22" s="113"/>
      <c r="P22" s="109"/>
      <c r="Q22" s="110"/>
      <c r="R22" s="113"/>
      <c r="S22" s="109"/>
      <c r="T22" s="110"/>
      <c r="U22" s="113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11"/>
      <c r="D23" s="117"/>
      <c r="E23" s="117"/>
      <c r="F23" s="123"/>
      <c r="G23" s="123"/>
      <c r="H23" s="124"/>
      <c r="I23" s="113"/>
      <c r="J23" s="111"/>
      <c r="K23" s="112"/>
      <c r="L23" s="113"/>
      <c r="M23" s="111"/>
      <c r="N23" s="112"/>
      <c r="O23" s="113"/>
      <c r="P23" s="111"/>
      <c r="Q23" s="112"/>
      <c r="R23" s="113"/>
      <c r="S23" s="111"/>
      <c r="T23" s="112"/>
      <c r="U23" s="113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PLOT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07" t="str">
        <f>VLOOKUP(LEFT(C77,LEN(layout)+3),label,RIGHT(C77,1)+1,0)</f>
        <v>Up</v>
      </c>
      <c r="D27" s="108"/>
      <c r="E27" s="113" t="str">
        <f>SUBSTITUTE(VLOOKUP(LEFT(E77,LEN(layout)+3),label,RIGHT(E77,1)+2,0),0,"")</f>
        <v/>
      </c>
      <c r="F27" s="107">
        <f>VLOOKUP(LEFT(F77,LEN(layout)+3),label,RIGHT(F77,1)+1,0)</f>
        <v>7</v>
      </c>
      <c r="G27" s="115"/>
      <c r="H27" s="108"/>
      <c r="I27" s="113" t="str">
        <f>SUBSTITUTE(VLOOKUP(LEFT(I77,LEN(layout)+3),label,RIGHT(I77,1)+2,0),0,"")</f>
        <v>P</v>
      </c>
      <c r="J27" s="107">
        <f>VLOOKUP(LEFT(J77,LEN(layout)+3),label,RIGHT(J77,1)+1,0)</f>
        <v>8</v>
      </c>
      <c r="K27" s="115"/>
      <c r="L27" s="108"/>
      <c r="M27" s="113" t="str">
        <f>SUBSTITUTE(VLOOKUP(LEFT(M77,LEN(layout)+3),label,RIGHT(M77,1)+2,0),0,"")</f>
        <v>Q</v>
      </c>
      <c r="N27" s="107">
        <f>VLOOKUP(LEFT(N77,LEN(layout)+3),label,RIGHT(N77,1)+1,0)</f>
        <v>9</v>
      </c>
      <c r="O27" s="115"/>
      <c r="P27" s="108"/>
      <c r="Q27" s="113" t="str">
        <f>SUBSTITUTE(VLOOKUP(LEFT(Q77,LEN(layout)+3),label,RIGHT(Q77,1)+2,0),0,"")</f>
        <v>R</v>
      </c>
      <c r="R27" s="107" t="str">
        <f>VLOOKUP(LEFT(R77,LEN(layout)+3),label,RIGHT(R77,1)+1,0)</f>
        <v>÷</v>
      </c>
      <c r="S27" s="115"/>
      <c r="T27" s="108"/>
      <c r="U27" s="113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09"/>
      <c r="D28" s="110"/>
      <c r="E28" s="113"/>
      <c r="F28" s="109"/>
      <c r="G28" s="116"/>
      <c r="H28" s="110"/>
      <c r="I28" s="113"/>
      <c r="J28" s="109"/>
      <c r="K28" s="116"/>
      <c r="L28" s="110"/>
      <c r="M28" s="113"/>
      <c r="N28" s="109"/>
      <c r="O28" s="116"/>
      <c r="P28" s="110"/>
      <c r="Q28" s="113"/>
      <c r="R28" s="109"/>
      <c r="S28" s="116"/>
      <c r="T28" s="110"/>
      <c r="U28" s="113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11"/>
      <c r="D29" s="112"/>
      <c r="E29" s="113"/>
      <c r="F29" s="111"/>
      <c r="G29" s="117"/>
      <c r="H29" s="112"/>
      <c r="I29" s="113"/>
      <c r="J29" s="111"/>
      <c r="K29" s="117"/>
      <c r="L29" s="112"/>
      <c r="M29" s="113"/>
      <c r="N29" s="111"/>
      <c r="O29" s="117"/>
      <c r="P29" s="112"/>
      <c r="Q29" s="113"/>
      <c r="R29" s="111"/>
      <c r="S29" s="117"/>
      <c r="T29" s="112"/>
      <c r="U29" s="113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-MNU_SUMS_C43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-MNU_SUMS_C43,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07" t="str">
        <f>VLOOKUP(LEFT(C83,LEN(layout)+3),label,RIGHT(C83,1)+1,0)</f>
        <v>Dn</v>
      </c>
      <c r="D33" s="108"/>
      <c r="E33" s="113" t="str">
        <f>SUBSTITUTE(VLOOKUP(LEFT(E83,LEN(layout)+3),label,RIGHT(E83,1)+2,0),0,"")</f>
        <v/>
      </c>
      <c r="F33" s="107">
        <f>VLOOKUP(LEFT(F83,LEN(layout)+3),label,RIGHT(F83,1)+1,0)</f>
        <v>4</v>
      </c>
      <c r="G33" s="115"/>
      <c r="H33" s="108"/>
      <c r="I33" s="113" t="str">
        <f>SUBSTITUTE(VLOOKUP(LEFT(I83,LEN(layout)+3),label,RIGHT(I83,1)+2,0),0,"")</f>
        <v>T</v>
      </c>
      <c r="J33" s="107">
        <f>VLOOKUP(LEFT(J83,LEN(layout)+3),label,RIGHT(J83,1)+1,0)</f>
        <v>5</v>
      </c>
      <c r="K33" s="115"/>
      <c r="L33" s="108"/>
      <c r="M33" s="113" t="str">
        <f>SUBSTITUTE(VLOOKUP(LEFT(M83,LEN(layout)+3),label,RIGHT(M83,1)+2,0),0,"")</f>
        <v>U</v>
      </c>
      <c r="N33" s="107">
        <f>VLOOKUP(LEFT(N83,LEN(layout)+3),label,RIGHT(N83,1)+1,0)</f>
        <v>6</v>
      </c>
      <c r="O33" s="115"/>
      <c r="P33" s="108"/>
      <c r="Q33" s="113" t="str">
        <f>SUBSTITUTE(VLOOKUP(LEFT(Q83,LEN(layout)+3),label,RIGHT(Q83,1)+2,0),0,"")</f>
        <v>V</v>
      </c>
      <c r="R33" s="107" t="str">
        <f>VLOOKUP(LEFT(R83,LEN(layout)+3),label,RIGHT(R83,1)+1,0)</f>
        <v>✕</v>
      </c>
      <c r="S33" s="115"/>
      <c r="T33" s="108"/>
      <c r="U33" s="113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486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-MNU_ANGLECONV_C43</v>
      </c>
      <c r="AK33" t="str">
        <f>VLOOKUP(AD33,Sheet3!$B:$C,2,0)</f>
        <v>-MNU_UNITCONV_C43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-MNU_ANGLECONV_C43,   -MNU_UNITCONV_C43,    ITM_5,                ITM_U,                ITM_u,                ITM_5,                ITM_5               },</v>
      </c>
    </row>
    <row r="34" spans="3:44" ht="18" customHeight="1">
      <c r="C34" s="109"/>
      <c r="D34" s="110"/>
      <c r="E34" s="113"/>
      <c r="F34" s="109"/>
      <c r="G34" s="116"/>
      <c r="H34" s="110"/>
      <c r="I34" s="113"/>
      <c r="J34" s="109"/>
      <c r="K34" s="116"/>
      <c r="L34" s="110"/>
      <c r="M34" s="113"/>
      <c r="N34" s="109"/>
      <c r="O34" s="116"/>
      <c r="P34" s="110"/>
      <c r="Q34" s="113"/>
      <c r="R34" s="109"/>
      <c r="S34" s="116"/>
      <c r="T34" s="110"/>
      <c r="U34" s="113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11"/>
      <c r="D35" s="112"/>
      <c r="E35" s="113"/>
      <c r="F35" s="111"/>
      <c r="G35" s="117"/>
      <c r="H35" s="112"/>
      <c r="I35" s="113"/>
      <c r="J35" s="111"/>
      <c r="K35" s="117"/>
      <c r="L35" s="112"/>
      <c r="M35" s="113"/>
      <c r="N35" s="111"/>
      <c r="O35" s="117"/>
      <c r="P35" s="112"/>
      <c r="Q35" s="113"/>
      <c r="R35" s="111"/>
      <c r="S35" s="117"/>
      <c r="T35" s="112"/>
      <c r="U35" s="113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alpha.FN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07" t="str">
        <f>VLOOKUP(LEFT(C89,LEN(layout)+3),label,RIGHT(C89,1)+1,0)</f>
        <v>f/g</v>
      </c>
      <c r="D39" s="108"/>
      <c r="E39" s="113" t="str">
        <f>SUBSTITUTE(VLOOKUP(LEFT(E89,LEN(layout)+3),label,RIGHT(E89,1)+2,0),0,"")</f>
        <v/>
      </c>
      <c r="F39" s="107">
        <f>VLOOKUP(LEFT(F89,LEN(layout)+3),label,RIGHT(F89,1)+1,0)</f>
        <v>1</v>
      </c>
      <c r="G39" s="115"/>
      <c r="H39" s="108"/>
      <c r="I39" s="113" t="str">
        <f>SUBSTITUTE(VLOOKUP(LEFT(I89,LEN(layout)+3),label,RIGHT(I89,1)+2,0),0,"")</f>
        <v>X</v>
      </c>
      <c r="J39" s="107">
        <f>VLOOKUP(LEFT(J89,LEN(layout)+3),label,RIGHT(J89,1)+1,0)</f>
        <v>2</v>
      </c>
      <c r="K39" s="115"/>
      <c r="L39" s="108"/>
      <c r="M39" s="113" t="str">
        <f>SUBSTITUTE(VLOOKUP(LEFT(M89,LEN(layout)+3),label,RIGHT(M89,1)+2,0),0,"")</f>
        <v>Y</v>
      </c>
      <c r="N39" s="107">
        <f>VLOOKUP(LEFT(N89,LEN(layout)+3),label,RIGHT(N89,1)+1,0)</f>
        <v>3</v>
      </c>
      <c r="O39" s="115"/>
      <c r="P39" s="108"/>
      <c r="Q39" s="113" t="str">
        <f>SUBSTITUTE(VLOOKUP(LEFT(Q89,LEN(layout)+3),label,RIGHT(Q89,1)+2,0),0,"")</f>
        <v>Z</v>
      </c>
      <c r="R39" s="107" t="str">
        <f>VLOOKUP(LEFT(R89,LEN(layout)+3),label,RIGHT(R89,1)+1,0)</f>
        <v>-</v>
      </c>
      <c r="S39" s="115"/>
      <c r="T39" s="108"/>
      <c r="U39" s="113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-MNU_PARTS_C43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09"/>
      <c r="D40" s="110"/>
      <c r="E40" s="113"/>
      <c r="F40" s="109"/>
      <c r="G40" s="116"/>
      <c r="H40" s="110"/>
      <c r="I40" s="113"/>
      <c r="J40" s="109"/>
      <c r="K40" s="116"/>
      <c r="L40" s="110"/>
      <c r="M40" s="113"/>
      <c r="N40" s="109"/>
      <c r="O40" s="116"/>
      <c r="P40" s="110"/>
      <c r="Q40" s="113"/>
      <c r="R40" s="109"/>
      <c r="S40" s="116"/>
      <c r="T40" s="110"/>
      <c r="U40" s="113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-MNU_ALPHAFN_C43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-MNU_ALPHAFN_C43,     ITM_MINUS,            ITM_UNDERSCORE,       ITM_MINUS,            ITM_MINUS,            ITM_SUB             },</v>
      </c>
    </row>
    <row r="41" spans="3:44" ht="18" customHeight="1" thickBot="1">
      <c r="C41" s="111"/>
      <c r="D41" s="112"/>
      <c r="E41" s="113"/>
      <c r="F41" s="111"/>
      <c r="G41" s="117"/>
      <c r="H41" s="112"/>
      <c r="I41" s="113"/>
      <c r="J41" s="111"/>
      <c r="K41" s="117"/>
      <c r="L41" s="112"/>
      <c r="M41" s="113"/>
      <c r="N41" s="111"/>
      <c r="O41" s="117"/>
      <c r="P41" s="112"/>
      <c r="Q41" s="113"/>
      <c r="R41" s="111"/>
      <c r="S41" s="117"/>
      <c r="T41" s="112"/>
      <c r="U41" s="113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SNAP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07" t="str">
        <f>VLOOKUP(LEFT(C95,LEN(layout)+3),label,RIGHT(C95,1)+1,0)</f>
        <v>EXIT</v>
      </c>
      <c r="D45" s="108"/>
      <c r="E45" s="113" t="str">
        <f>SUBSTITUTE(VLOOKUP(LEFT(E95,LEN(layout)+3),label,RIGHT(E95,1)+2,0),0,"")</f>
        <v/>
      </c>
      <c r="F45" s="107">
        <f>VLOOKUP(LEFT(F95,LEN(layout)+3),label,RIGHT(F95,1)+1,0)</f>
        <v>0</v>
      </c>
      <c r="G45" s="115"/>
      <c r="H45" s="108"/>
      <c r="I45" s="113" t="str">
        <f>SUBSTITUTE(VLOOKUP(LEFT(I95,LEN(layout)+3),label,RIGHT(I95,1)+2,0),0,"")</f>
        <v>:</v>
      </c>
      <c r="J45" s="107" t="str">
        <f>VLOOKUP(LEFT(J95,LEN(layout)+3),label,RIGHT(J95,1)+1,0)</f>
        <v>.</v>
      </c>
      <c r="K45" s="115"/>
      <c r="L45" s="108"/>
      <c r="M45" s="113" t="str">
        <f>SUBSTITUTE(VLOOKUP(LEFT(M95,LEN(layout)+3),label,RIGHT(M95,1)+2,0),0,"")</f>
        <v>,</v>
      </c>
      <c r="N45" s="107" t="str">
        <f>VLOOKUP(LEFT(N95,LEN(layout)+3),label,RIGHT(N95,1)+1,0)</f>
        <v>R/S</v>
      </c>
      <c r="O45" s="115"/>
      <c r="P45" s="108"/>
      <c r="Q45" s="113" t="str">
        <f>SUBSTITUTE(VLOOKUP(LEFT(Q95,LEN(layout)+3),label,RIGHT(Q95,1)+2,0),0,"")</f>
        <v>？</v>
      </c>
      <c r="R45" s="107" t="str">
        <f>VLOOKUP(LEFT(R95,LEN(layout)+3),label,RIGHT(R95,1)+1,0)</f>
        <v>+</v>
      </c>
      <c r="S45" s="115"/>
      <c r="T45" s="108"/>
      <c r="U45" s="113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09"/>
      <c r="D46" s="110"/>
      <c r="E46" s="113"/>
      <c r="F46" s="109"/>
      <c r="G46" s="116"/>
      <c r="H46" s="110"/>
      <c r="I46" s="113"/>
      <c r="J46" s="109"/>
      <c r="K46" s="116"/>
      <c r="L46" s="110"/>
      <c r="M46" s="113"/>
      <c r="N46" s="109"/>
      <c r="O46" s="116"/>
      <c r="P46" s="110"/>
      <c r="Q46" s="113"/>
      <c r="R46" s="109"/>
      <c r="S46" s="116"/>
      <c r="T46" s="110"/>
      <c r="U46" s="113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11"/>
      <c r="D47" s="112"/>
      <c r="E47" s="113"/>
      <c r="F47" s="111"/>
      <c r="G47" s="117"/>
      <c r="H47" s="112"/>
      <c r="I47" s="113"/>
      <c r="J47" s="111"/>
      <c r="K47" s="117"/>
      <c r="L47" s="112"/>
      <c r="M47" s="113"/>
      <c r="N47" s="111"/>
      <c r="O47" s="117"/>
      <c r="P47" s="112"/>
      <c r="Q47" s="113"/>
      <c r="R47" s="111"/>
      <c r="S47" s="117"/>
      <c r="T47" s="112"/>
      <c r="U47" s="113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477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439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440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441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442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442</v>
      </c>
      <c r="AC52" s="29">
        <v>0</v>
      </c>
      <c r="AD52" s="29">
        <v>0</v>
      </c>
      <c r="AE52" s="36"/>
      <c r="AF52" s="47"/>
      <c r="AG52" s="21"/>
      <c r="AI52" s="130"/>
      <c r="AJ52" s="130"/>
      <c r="AK52" s="130"/>
      <c r="AL52" s="37"/>
      <c r="AM52" s="42"/>
      <c r="AN52" s="38"/>
      <c r="AO52" s="38"/>
      <c r="AP52" s="38"/>
      <c r="AR52" s="106" t="str">
        <f>"TO_QSPI const calcKey_t kbd_std[37] = { //C47 Layout, in the default position without suffix, kbd_std"</f>
        <v>TO_QSPI const calcKey_t kbd_std[37] = { //C47 Layout, in the default position without suffix, kbd_std</v>
      </c>
    </row>
    <row r="53" spans="1:44" ht="18" customHeight="1">
      <c r="A53" s="7">
        <v>0.1</v>
      </c>
      <c r="B53" s="7">
        <v>10</v>
      </c>
      <c r="C53" s="125" t="str">
        <f>layout&amp;"."&amp;$B55+C52+$A53</f>
        <v>C47.11,1</v>
      </c>
      <c r="D53" s="120"/>
      <c r="E53" s="114"/>
      <c r="G53" s="125" t="str">
        <f>layout&amp;"."&amp;$B55+G52+$A53</f>
        <v>C47.12,1</v>
      </c>
      <c r="H53" s="120"/>
      <c r="I53" s="114"/>
      <c r="J53" s="125" t="str">
        <f>layout&amp;"."&amp;$B55+J52+$A53</f>
        <v>C47.13,1</v>
      </c>
      <c r="K53" s="120"/>
      <c r="L53" s="114"/>
      <c r="M53" s="125" t="str">
        <f>layout&amp;"."&amp;$B55+M52+$A53</f>
        <v>C47.14,1</v>
      </c>
      <c r="N53" s="120"/>
      <c r="O53" s="114"/>
      <c r="P53" s="125" t="str">
        <f>layout&amp;"."&amp;$B55+P52+$A53</f>
        <v>C47.15,1</v>
      </c>
      <c r="Q53" s="120"/>
      <c r="R53" s="114"/>
      <c r="S53" s="125" t="str">
        <f>layout&amp;"."&amp;$B55+S52+$A53</f>
        <v>C47.16,1</v>
      </c>
      <c r="T53" s="120"/>
      <c r="U53" s="114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443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4"/>
      <c r="D54" s="122"/>
      <c r="E54" s="114"/>
      <c r="G54" s="114"/>
      <c r="H54" s="122"/>
      <c r="I54" s="114"/>
      <c r="J54" s="114"/>
      <c r="K54" s="122"/>
      <c r="L54" s="114"/>
      <c r="M54" s="114"/>
      <c r="N54" s="122"/>
      <c r="O54" s="114"/>
      <c r="P54" s="114"/>
      <c r="Q54" s="122"/>
      <c r="R54" s="114"/>
      <c r="S54" s="114"/>
      <c r="T54" s="122"/>
      <c r="U54" s="114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IF(AND(AB54="XEQ",AC54="alpha"),"ITM_alpha",IF(OR(AM54="ITM_NULL",AM54="KEY_fg",AM54="SHIFT_f",AM54="SHIFT_g"),"ITM_NULL",VLOOKUP(AM54,'C43 Code'!$G:$J,3,0)))</f>
        <v>ITM_SIGMA</v>
      </c>
      <c r="AP54" t="str">
        <f>IF(AND(AB54="XEQ",AC54="alpha"),"ITM_alpha",IF(AM54="ITM_NULL","ITM_NULL",VLOOKUP(AM54,'C43 Code'!$G:$J,4,0)))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26"/>
      <c r="D55" s="124"/>
      <c r="E55" s="114"/>
      <c r="G55" s="126"/>
      <c r="H55" s="124"/>
      <c r="I55" s="114"/>
      <c r="J55" s="126"/>
      <c r="K55" s="124"/>
      <c r="L55" s="114"/>
      <c r="M55" s="126"/>
      <c r="N55" s="124"/>
      <c r="O55" s="114"/>
      <c r="P55" s="126"/>
      <c r="Q55" s="124"/>
      <c r="R55" s="114"/>
      <c r="S55" s="126"/>
      <c r="T55" s="124"/>
      <c r="U55" s="114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IF(AND(AB55="XEQ",AC55="alpha"),"ITM_alpha",IF(OR(AM55="ITM_NULL",AM55="KEY_fg",AM55="SHIFT_f",AM55="SHIFT_g"),"ITM_NULL",VLOOKUP(AM55,'C43 Code'!$G:$J,3,0)))</f>
        <v>ITM_CIRCUMFLEX</v>
      </c>
      <c r="AP55" t="str">
        <f>IF(AND(AB55="XEQ",AC55="alpha"),"ITM_alpha",IF(AM55="ITM_NULL","ITM_NULL",VLOOKUP(AM55,'C43 Code'!$G:$J,4,0)))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IF(AND(AB56="XEQ",AC56="alpha"),"ITM_alpha",IF(OR(AM56="ITM_NULL",AM56="KEY_fg",AM56="SHIFT_f",AM56="SHIFT_g"),"ITM_NULL",VLOOKUP(AM56,'C43 Code'!$G:$J,3,0)))</f>
        <v>ITM_ROOT_SIGN</v>
      </c>
      <c r="AP56" t="str">
        <f>IF(AND(AB56="XEQ",AC56="alpha"),"ITM_alpha",IF(AM56="ITM_NULL","ITM_NULL",VLOOKUP(AM56,'C43 Code'!$G:$J,4,0)))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IF(AND(AB57="XEQ",AC57="alpha"),"ITM_alpha",IF(OR(AM57="ITM_NULL",AM57="KEY_fg",AM57="SHIFT_f",AM57="SHIFT_g"),"ITM_NULL",VLOOKUP(AM57,'C43 Code'!$G:$J,3,0)))</f>
        <v>ITM_LG_SIGN</v>
      </c>
      <c r="AP57" t="str">
        <f>IF(AND(AB57="XEQ",AC57="alpha"),"ITM_alpha",IF(AM57="ITM_NULL","ITM_NULL",VLOOKUP(AM57,'C43 Code'!$G:$J,4,0)))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IF(AND(AB58="XEQ",AC58="alpha"),"ITM_alpha",IF(OR(AM58="ITM_NULL",AM58="KEY_fg",AM58="SHIFT_f",AM58="SHIFT_g"),"ITM_NULL",VLOOKUP(AM58,'C43 Code'!$G:$J,3,0)))</f>
        <v>ITM_LN_SIGN</v>
      </c>
      <c r="AP58" t="str">
        <f>IF(AND(AB58="XEQ",AC58="alpha"),"ITM_alpha",IF(AM58="ITM_NULL","ITM_NULL",VLOOKUP(AM58,'C43 Code'!$G:$J,4,0)))</f>
        <v>ITM_E</v>
      </c>
      <c r="AR58" s="41" t="str">
        <f t="shared" si="7"/>
        <v>{25,                  ITM_LN,               ITM_EXP,              ITM_LBL,   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25" t="str">
        <f>layout&amp;"."&amp;$B61+C57+$A59</f>
        <v>C47.21,1</v>
      </c>
      <c r="D59" s="120"/>
      <c r="E59" s="127" t="str">
        <f>layout&amp;"."&amp;$B59+E57+E56</f>
        <v>C47.21,4</v>
      </c>
      <c r="G59" s="125" t="str">
        <f>layout&amp;"."&amp;$B61+G57+$A59</f>
        <v>C47.22,1</v>
      </c>
      <c r="H59" s="120"/>
      <c r="I59" s="127" t="str">
        <f>layout&amp;"."&amp;$B59+I57+I56</f>
        <v>C47.22,4</v>
      </c>
      <c r="J59" s="125" t="str">
        <f>layout&amp;"."&amp;$B61+J57+$A59</f>
        <v>C47.23,1</v>
      </c>
      <c r="K59" s="120"/>
      <c r="L59" s="127" t="str">
        <f>layout&amp;"."&amp;$B59+L57+L56</f>
        <v>C47.23,4</v>
      </c>
      <c r="M59" s="125" t="str">
        <f>layout&amp;"."&amp;$B61+M57+$A59</f>
        <v>C47.24,1</v>
      </c>
      <c r="N59" s="120"/>
      <c r="O59" s="127" t="str">
        <f>layout&amp;"."&amp;$B59+O57+O56</f>
        <v>C47.24,4</v>
      </c>
      <c r="P59" s="125" t="str">
        <f>layout&amp;"."&amp;$B61+P57+$A59</f>
        <v>C47.25,1</v>
      </c>
      <c r="Q59" s="120"/>
      <c r="R59" s="127" t="str">
        <f>layout&amp;"."&amp;$B59+R57+R56</f>
        <v>C47.25,4</v>
      </c>
      <c r="S59" s="125" t="str">
        <f>layout&amp;"."&amp;$B61+S57+$A59</f>
        <v>C47.26,1</v>
      </c>
      <c r="T59" s="120"/>
      <c r="U59" s="127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IF(AND(AB59="XEQ",AC59="alpha"),"ITM_alpha",IF(OR(AM59="ITM_NULL",AM59="KEY_fg",AM59="SHIFT_f",AM59="SHIFT_g"),"ITM_NULL",VLOOKUP(AM59,'C43 Code'!$G:$J,3,0)))</f>
        <v>ITM_alpha</v>
      </c>
      <c r="AP59" t="str">
        <f>IF(AND(AB59="XEQ",AC59="alpha"),"ITM_alpha",IF(AM59="ITM_NULL","ITM_NULL",VLOOKUP(AM59,'C43 Code'!$G:$J,4,0)))</f>
        <v>ITM_alpha</v>
      </c>
      <c r="AR59" s="41" t="str">
        <f t="shared" si="7"/>
        <v>{26,                  ITM_XEQ,              ITM_AIM,              ITM_GTO,              ITM_NULL,             ITM_F,                ITM_f,                ITM_alpha,            ITM_alpha           },</v>
      </c>
    </row>
    <row r="60" spans="1:44" ht="18" customHeight="1">
      <c r="A60" s="7">
        <v>0.1</v>
      </c>
      <c r="B60" s="7">
        <v>20</v>
      </c>
      <c r="C60" s="114"/>
      <c r="D60" s="122"/>
      <c r="E60" s="127" t="e">
        <f>layout&amp;"."&amp;$B60+E59+E58</f>
        <v>#VALUE!</v>
      </c>
      <c r="G60" s="114"/>
      <c r="H60" s="122"/>
      <c r="I60" s="127" t="e">
        <f>layout&amp;"."&amp;$B60+I59+I58</f>
        <v>#VALUE!</v>
      </c>
      <c r="J60" s="114"/>
      <c r="K60" s="122"/>
      <c r="L60" s="127" t="e">
        <f>layout&amp;"."&amp;$B60+L59+L58</f>
        <v>#VALUE!</v>
      </c>
      <c r="M60" s="114"/>
      <c r="N60" s="122"/>
      <c r="O60" s="127" t="e">
        <f>layout&amp;"."&amp;$B60+O59+O58</f>
        <v>#VALUE!</v>
      </c>
      <c r="P60" s="114"/>
      <c r="Q60" s="122"/>
      <c r="R60" s="127" t="e">
        <f>layout&amp;"."&amp;$B60+R59+R58</f>
        <v>#VALUE!</v>
      </c>
      <c r="S60" s="114"/>
      <c r="T60" s="122"/>
      <c r="U60" s="127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IF(AND(AB60="XEQ",AC60="alpha"),"ITM_alpha",IF(OR(AM60="ITM_NULL",AM60="KEY_fg",AM60="SHIFT_f",AM60="SHIFT_g"),"ITM_NULL",VLOOKUP(AM60,'C43 Code'!$G:$J,3,0)))</f>
        <v>ITM_VERTICAL_BAR</v>
      </c>
      <c r="AP60" t="str">
        <f>IF(AND(AB60="XEQ",AC60="alpha"),"ITM_alpha",IF(AM60="ITM_NULL","ITM_NULL",VLOOKUP(AM60,'C43 Code'!$G:$J,4,0)))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26"/>
      <c r="D61" s="124"/>
      <c r="E61" s="127" t="e">
        <f>layout&amp;"."&amp;$B61+E60+E59</f>
        <v>#VALUE!</v>
      </c>
      <c r="G61" s="126"/>
      <c r="H61" s="124"/>
      <c r="I61" s="127" t="e">
        <f>layout&amp;"."&amp;$B61+I60+I59</f>
        <v>#VALUE!</v>
      </c>
      <c r="J61" s="126"/>
      <c r="K61" s="124"/>
      <c r="L61" s="127" t="e">
        <f>layout&amp;"."&amp;$B61+L60+L59</f>
        <v>#VALUE!</v>
      </c>
      <c r="M61" s="126"/>
      <c r="N61" s="124"/>
      <c r="O61" s="127" t="e">
        <f>layout&amp;"."&amp;$B61+O60+O59</f>
        <v>#VALUE!</v>
      </c>
      <c r="P61" s="126"/>
      <c r="Q61" s="124"/>
      <c r="R61" s="127" t="e">
        <f>layout&amp;"."&amp;$B61+R60+R59</f>
        <v>#VALUE!</v>
      </c>
      <c r="S61" s="126"/>
      <c r="T61" s="124"/>
      <c r="U61" s="127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66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ITM_XTHROOT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IF(AND(AB61="XEQ",AC61="alpha"),"ITM_alpha",IF(OR(AM61="ITM_NULL",AM61="KEY_fg",AM61="SHIFT_f",AM61="SHIFT_g"),"ITM_NULL",VLOOKUP(AM61,'C43 Code'!$G:$J,3,0)))</f>
        <v>ITM_DELTA</v>
      </c>
      <c r="AP61" t="str">
        <f>IF(AND(AB61="XEQ",AC61="alpha"),"ITM_alpha",IF(AM61="ITM_NULL","ITM_NULL",VLOOKUP(AM61,'C43 Code'!$G:$J,4,0)))</f>
        <v>ITM_HEX</v>
      </c>
      <c r="AR61" s="41" t="str">
        <f t="shared" si="7"/>
        <v>{32,                  ITM_RCL,              ITM_PC,               ITM_XTHROOT,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427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s="18" t="s">
        <v>496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IF(AND(AB62="XEQ",AC62="alpha"),"ITM_alpha",IF(OR(AM62="ITM_NULL",AM62="KEY_fg",AM62="SHIFT_f",AM62="SHIFT_g"),"ITM_NULL",VLOOKUP(AM62,'C43 Code'!$G:$J,3,0)))</f>
        <v>ITM_pi</v>
      </c>
      <c r="AP62" t="str">
        <f>IF(AND(AB62="XEQ",AC62="alpha"),"ITM_alpha",IF(AM62="ITM_NULL","ITM_NULL",VLOOKUP(AM62,'C43 Code'!$G:$J,4,0)))</f>
        <v>ITM_REG_I</v>
      </c>
      <c r="AR62" s="41" t="str">
        <f t="shared" si="7"/>
        <v>{33,                  ITM_Rdown,            ITM_CONSTpi,          ITM_op_j,   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484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ITM_LINPOL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IF(AND(AB63="XEQ",AC63="alpha"),"ITM_alpha",IF(OR(AM63="ITM_NULL",AM63="KEY_fg",AM63="SHIFT_f",AM63="SHIFT_g"),"ITM_NULL",VLOOKUP(AM63,'C43 Code'!$G:$J,3,0)))</f>
        <v>ITM_SIN_SIGN</v>
      </c>
      <c r="AP63" t="str">
        <f>IF(AND(AB63="XEQ",AC63="alpha"),"ITM_alpha",IF(AM63="ITM_NULL","ITM_NULL",VLOOKUP(AM63,'C43 Code'!$G:$J,4,0)))</f>
        <v>ITM_REG_J</v>
      </c>
      <c r="AR63" s="41" t="str">
        <f t="shared" si="7"/>
        <v>{34,                  ITM_sin,              ITM_arcsin,           ITM_LINPOL,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IF(AND(AB64="XEQ",AC64="alpha"),"ITM_alpha",IF(OR(AM64="ITM_NULL",AM64="KEY_fg",AM64="SHIFT_f",AM64="SHIFT_g"),"ITM_NULL",VLOOKUP(AM64,'C43 Code'!$G:$J,3,0)))</f>
        <v>ITM_COS_SIGN</v>
      </c>
      <c r="AP64" t="str">
        <f>IF(AND(AB64="XEQ",AC64="alpha"),"ITM_alpha",IF(AM64="ITM_NULL","ITM_NULL",VLOOKUP(AM64,'C43 Code'!$G:$J,4,0)))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25" t="str">
        <f>layout&amp;"."&amp;$B67+C63+$A65</f>
        <v>C47.31,1</v>
      </c>
      <c r="D65" s="120"/>
      <c r="E65" s="127" t="str">
        <f>layout&amp;"."&amp;$B65+E63+E62</f>
        <v>C47.31,4</v>
      </c>
      <c r="G65" s="125" t="str">
        <f>layout&amp;"."&amp;$B67+G63+$A65</f>
        <v>C47.32,1</v>
      </c>
      <c r="H65" s="120"/>
      <c r="I65" s="127" t="str">
        <f>layout&amp;"."&amp;$B65+I63+I62</f>
        <v>C47.32,4</v>
      </c>
      <c r="J65" s="125" t="str">
        <f>layout&amp;"."&amp;$B67+J63+$A65</f>
        <v>C47.33,1</v>
      </c>
      <c r="K65" s="120"/>
      <c r="L65" s="127" t="str">
        <f>layout&amp;"."&amp;$B65+L63+L62</f>
        <v>C47.33,4</v>
      </c>
      <c r="M65" s="125" t="str">
        <f>layout&amp;"."&amp;$B67+M63+$A65</f>
        <v>C47.34,1</v>
      </c>
      <c r="N65" s="120"/>
      <c r="O65" s="127" t="str">
        <f>layout&amp;"."&amp;$B65+O63+O62</f>
        <v>C47.34,4</v>
      </c>
      <c r="P65" s="125" t="str">
        <f>layout&amp;"."&amp;$B67+P63+$A65</f>
        <v>C47.35,1</v>
      </c>
      <c r="Q65" s="120"/>
      <c r="R65" s="127" t="str">
        <f>layout&amp;"."&amp;$B65+R63+R62</f>
        <v>C47.35,4</v>
      </c>
      <c r="S65" s="125" t="str">
        <f>layout&amp;"."&amp;$B67+S63+$A65</f>
        <v>C47.36,1</v>
      </c>
      <c r="T65" s="120"/>
      <c r="U65" s="127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IF(AND(AB65="XEQ",AC65="alpha"),"ITM_alpha",IF(OR(AM65="ITM_NULL",AM65="KEY_fg",AM65="SHIFT_f",AM65="SHIFT_g"),"ITM_NULL",VLOOKUP(AM65,'C43 Code'!$G:$J,3,0)))</f>
        <v>ITM_TAN_SIGN</v>
      </c>
      <c r="AP65" t="str">
        <f>IF(AND(AB65="XEQ",AC65="alpha"),"ITM_alpha",IF(AM65="ITM_NULL","ITM_NULL",VLOOKUP(AM65,'C43 Code'!$G:$J,4,0)))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4"/>
      <c r="D66" s="122"/>
      <c r="E66" s="127" t="e">
        <f>layout&amp;"."&amp;$B66+E65+E64</f>
        <v>#VALUE!</v>
      </c>
      <c r="G66" s="114"/>
      <c r="H66" s="122"/>
      <c r="I66" s="127" t="e">
        <f>layout&amp;"."&amp;$B66+I65+I64</f>
        <v>#VALUE!</v>
      </c>
      <c r="J66" s="114"/>
      <c r="K66" s="122"/>
      <c r="L66" s="127" t="e">
        <f>layout&amp;"."&amp;$B66+L65+L64</f>
        <v>#VALUE!</v>
      </c>
      <c r="M66" s="114"/>
      <c r="N66" s="122"/>
      <c r="O66" s="127" t="e">
        <f>layout&amp;"."&amp;$B66+O65+O64</f>
        <v>#VALUE!</v>
      </c>
      <c r="P66" s="114"/>
      <c r="Q66" s="122"/>
      <c r="R66" s="127" t="e">
        <f>layout&amp;"."&amp;$B66+R65+R64</f>
        <v>#VALUE!</v>
      </c>
      <c r="S66" s="114"/>
      <c r="T66" s="122"/>
      <c r="U66" s="127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IF(AND(AB66="XEQ",AC66="alpha"),"ITM_alpha",IF(OR(AM66="ITM_NULL",AM66="KEY_fg",AM66="SHIFT_f",AM66="SHIFT_g"),"ITM_NULL",VLOOKUP(AM66,'C43 Code'!$G:$J,3,0)))</f>
        <v>ITM_XPARSE</v>
      </c>
      <c r="AP66" t="str">
        <f>IF(AND(AB66="XEQ",AC66="alpha"),"ITM_alpha",IF(AM66="ITM_NULL","ITM_NULL",VLOOKUP(AM66,'C43 Code'!$G:$J,4,0)))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26"/>
      <c r="D67" s="124"/>
      <c r="E67" s="127" t="e">
        <f>layout&amp;"."&amp;$B67+E66+E65</f>
        <v>#VALUE!</v>
      </c>
      <c r="G67" s="126"/>
      <c r="H67" s="124"/>
      <c r="I67" s="127" t="e">
        <f>layout&amp;"."&amp;$B67+I66+I65</f>
        <v>#VALUE!</v>
      </c>
      <c r="J67" s="126"/>
      <c r="K67" s="124"/>
      <c r="L67" s="127" t="e">
        <f>layout&amp;"."&amp;$B67+L66+L65</f>
        <v>#VALUE!</v>
      </c>
      <c r="M67" s="126"/>
      <c r="N67" s="124"/>
      <c r="O67" s="127" t="e">
        <f>layout&amp;"."&amp;$B67+O66+O65</f>
        <v>#VALUE!</v>
      </c>
      <c r="P67" s="126"/>
      <c r="Q67" s="124"/>
      <c r="R67" s="127" t="e">
        <f>layout&amp;"."&amp;$B67+R66+R65</f>
        <v>#VALUE!</v>
      </c>
      <c r="S67" s="126"/>
      <c r="T67" s="124"/>
      <c r="U67" s="127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IF(AND(AB67="XEQ",AC67="alpha"),"ITM_alpha",IF(OR(AM67="ITM_NULL",AM67="KEY_fg",AM67="SHIFT_f",AM67="SHIFT_g"),"ITM_NULL",VLOOKUP(AM67,'C43 Code'!$G:$J,3,0)))</f>
        <v>ITM_ex</v>
      </c>
      <c r="AP67" t="str">
        <f>IF(AND(AB67="XEQ",AC67="alpha"),"ITM_alpha",IF(AM67="ITM_NULL","ITM_NULL",VLOOKUP(AM67,'C43 Code'!$G:$J,4,0)))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105" t="s">
        <v>491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-MNU_TRG_C47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IF(AND(AB68="XEQ",AC68="alpha"),"ITM_alpha",IF(OR(AM68="ITM_NULL",AM68="KEY_fg",AM68="SHIFT_f",AM68="SHIFT_g"),"ITM_NULL",VLOOKUP(AM68,'C43 Code'!$G:$J,3,0)))</f>
        <v>ITM_PLUS_MINUS</v>
      </c>
      <c r="AP68" t="str">
        <f>IF(AND(AB68="XEQ",AC68="alpha"),"ITM_alpha",IF(AM68="ITM_NULL","ITM_NULL",VLOOKUP(AM68,'C43 Code'!$G:$J,4,0)))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IF(AND(AB69="XEQ",AC69="alpha"),"ITM_alpha",IF(OR(AM69="ITM_NULL",AM69="KEY_fg",AM69="SHIFT_f",AM69="SHIFT_g"),"ITM_NULL",VLOOKUP(AM69,'C43 Code'!$G:$J,3,0)))</f>
        <v>ITM_NULL</v>
      </c>
      <c r="AP69" t="str">
        <f>IF(AND(AB69="XEQ",AC69="alpha"),"ITM_alpha",IF(AM69="ITM_NULL","ITM_NULL",VLOOKUP(AM69,'C43 Code'!$G:$J,4,0)))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8" t="str">
        <f>layout&amp;"."&amp;$B70+C69+C68</f>
        <v>C47.41,2</v>
      </c>
      <c r="D70" s="128">
        <f t="shared" ref="D70:E70" si="10">$B70+D69+D68</f>
        <v>41.2</v>
      </c>
      <c r="E70" s="128">
        <f t="shared" si="10"/>
        <v>41.2</v>
      </c>
      <c r="F70" s="128" t="str">
        <f>layout&amp;"."&amp;$B70+F69+F68</f>
        <v>C47.41,3</v>
      </c>
      <c r="G70" s="128">
        <f t="shared" ref="G70" si="11">$B70+G69+G68</f>
        <v>41.3</v>
      </c>
      <c r="H70" s="128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IF(AND(AB70="XEQ",AC70="alpha"),"ITM_alpha",IF(OR(AM70="ITM_NULL",AM70="KEY_fg",AM70="SHIFT_f",AM70="SHIFT_g"),"ITM_NULL",VLOOKUP(AM70,'C43 Code'!$G:$J,3,0)))</f>
        <v>ITM_CLA</v>
      </c>
      <c r="AP70" t="str">
        <f>IF(AND(AB70="XEQ",AC70="alpha"),"ITM_alpha",IF(AM70="ITM_NULL","ITM_NULL",VLOOKUP(AM70,'C43 Code'!$G:$J,4,0)))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25" t="str">
        <f>layout&amp;"."&amp;$B73+C69+$A71</f>
        <v>C47.41,1</v>
      </c>
      <c r="D71" s="119"/>
      <c r="E71" s="119">
        <f t="shared" ref="E71" si="13">$B73+E69+$A71</f>
        <v>41.1</v>
      </c>
      <c r="F71" s="119"/>
      <c r="G71" s="119">
        <f t="shared" ref="G71" si="14">$B73+G69+$A71</f>
        <v>41.1</v>
      </c>
      <c r="H71" s="120"/>
      <c r="I71" s="129" t="str">
        <f>layout&amp;"."&amp;$B71+I69+I68</f>
        <v>C47.41,4</v>
      </c>
      <c r="J71" s="125" t="str">
        <f>layout&amp;"."&amp;$B73+J69+$A71</f>
        <v>C47.42,1</v>
      </c>
      <c r="K71" s="120"/>
      <c r="L71" s="129" t="str">
        <f>layout&amp;"."&amp;$B71+L69+L68</f>
        <v>C47.42,4</v>
      </c>
      <c r="M71" s="125" t="str">
        <f>layout&amp;"."&amp;$B73+M69+$A71</f>
        <v>C47.43,1</v>
      </c>
      <c r="N71" s="120"/>
      <c r="O71" s="129" t="str">
        <f>layout&amp;"."&amp;$B71+O69+O68</f>
        <v>C47.43,4</v>
      </c>
      <c r="P71" s="125" t="str">
        <f>layout&amp;"."&amp;$B73+P69+$A71</f>
        <v>C47.44,1</v>
      </c>
      <c r="Q71" s="120"/>
      <c r="R71" s="129" t="str">
        <f>layout&amp;"."&amp;$B71+R69+R68</f>
        <v>C47.44,4</v>
      </c>
      <c r="S71" s="125" t="str">
        <f>layout&amp;"."&amp;$B73+S69+$A71</f>
        <v>C47.45,1</v>
      </c>
      <c r="T71" s="120"/>
      <c r="U71" s="127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IF(AND(AB71="XEQ",AC71="alpha"),"ITM_alpha",IF(OR(AM71="ITM_NULL",AM71="KEY_fg",AM71="SHIFT_f",AM71="SHIFT_g"),"ITM_NULL",VLOOKUP(AM71,'C43 Code'!$G:$J,3,0)))</f>
        <v>ITM_UP_ARROW</v>
      </c>
      <c r="AP71" t="str">
        <f>IF(AND(AB71="XEQ",AC71="alpha"),"ITM_alpha",IF(AM71="ITM_NULL","ITM_NULL",VLOOKUP(AM71,'C43 Code'!$G:$J,4,0)))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4"/>
      <c r="D72" s="121"/>
      <c r="E72" s="121"/>
      <c r="F72" s="121"/>
      <c r="G72" s="121"/>
      <c r="H72" s="122"/>
      <c r="I72" s="129" t="e">
        <f>layout&amp;"."&amp;$B72+I71+I70</f>
        <v>#VALUE!</v>
      </c>
      <c r="J72" s="114"/>
      <c r="K72" s="122"/>
      <c r="L72" s="129" t="e">
        <f>layout&amp;"."&amp;$B72+L71+L70</f>
        <v>#VALUE!</v>
      </c>
      <c r="M72" s="114"/>
      <c r="N72" s="122"/>
      <c r="O72" s="129" t="e">
        <f>layout&amp;"."&amp;$B72+O71+O70</f>
        <v>#VALUE!</v>
      </c>
      <c r="P72" s="114"/>
      <c r="Q72" s="122"/>
      <c r="R72" s="129" t="e">
        <f>layout&amp;"."&amp;$B72+R71+R70</f>
        <v>#VALUE!</v>
      </c>
      <c r="S72" s="114"/>
      <c r="T72" s="122"/>
      <c r="U72" s="127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IF(AND(AB72="XEQ",AC72="alpha"),"ITM_alpha",IF(OR(AM72="ITM_NULL",AM72="KEY_fg",AM72="SHIFT_f",AM72="SHIFT_g"),"ITM_NULL",VLOOKUP(AM72,'C43 Code'!$G:$J,3,0)))</f>
        <v>ITM_7</v>
      </c>
      <c r="AP72" t="str">
        <f>IF(AND(AB72="XEQ",AC72="alpha"),"ITM_alpha",IF(AM72="ITM_NULL","ITM_NULL",VLOOKUP(AM72,'C43 Code'!$G:$J,4,0)))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26"/>
      <c r="D73" s="123"/>
      <c r="E73" s="123"/>
      <c r="F73" s="123"/>
      <c r="G73" s="123"/>
      <c r="H73" s="124"/>
      <c r="I73" s="129" t="e">
        <f>layout&amp;"."&amp;$B73+I72+I71</f>
        <v>#VALUE!</v>
      </c>
      <c r="J73" s="126"/>
      <c r="K73" s="124"/>
      <c r="L73" s="129" t="e">
        <f>layout&amp;"."&amp;$B73+L72+L71</f>
        <v>#VALUE!</v>
      </c>
      <c r="M73" s="126"/>
      <c r="N73" s="124"/>
      <c r="O73" s="129" t="e">
        <f>layout&amp;"."&amp;$B73+O72+O71</f>
        <v>#VALUE!</v>
      </c>
      <c r="P73" s="126"/>
      <c r="Q73" s="124"/>
      <c r="R73" s="129" t="e">
        <f>layout&amp;"."&amp;$B73+R72+R71</f>
        <v>#VALUE!</v>
      </c>
      <c r="S73" s="126"/>
      <c r="T73" s="124"/>
      <c r="U73" s="127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115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IF(AND(AB73="XEQ",AC73="alpha"),"ITM_alpha",IF(OR(AM73="ITM_NULL",AM73="KEY_fg",AM73="SHIFT_f",AM73="SHIFT_g"),"ITM_NULL",VLOOKUP(AM73,'C43 Code'!$G:$J,3,0)))</f>
        <v>ITM_8</v>
      </c>
      <c r="AP73" t="str">
        <f>IF(AND(AB73="XEQ",AC73="alpha"),"ITM_alpha",IF(AM73="ITM_NULL","ITM_NULL",VLOOKUP(AM73,'C43 Code'!$G:$J,4,0)))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IF(AND(AB74="XEQ",AC74="alpha"),"ITM_alpha",IF(OR(AM74="ITM_NULL",AM74="KEY_fg",AM74="SHIFT_f",AM74="SHIFT_g"),"ITM_NULL",VLOOKUP(AM74,'C43 Code'!$G:$J,3,0)))</f>
        <v>ITM_9</v>
      </c>
      <c r="AP74" t="str">
        <f>IF(AND(AB74="XEQ",AC74="alpha"),"ITM_alpha",IF(AM74="ITM_NULL","ITM_NULL",VLOOKUP(AM74,'C43 Code'!$G:$J,4,0)))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493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-MNU_PLOTTING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IF(AND(AB75="XEQ",AC75="alpha"),"ITM_alpha",IF(OR(AM75="ITM_NULL",AM75="KEY_fg",AM75="SHIFT_f",AM75="SHIFT_g"),"ITM_NULL",VLOOKUP(AM75,'C43 Code'!$G:$J,3,0)))</f>
        <v>ITM_OBELUS</v>
      </c>
      <c r="AP75" t="str">
        <f>IF(AND(AB75="XEQ",AC75="alpha"),"ITM_alpha",IF(AM75="ITM_NULL","ITM_NULL",VLOOKUP(AM75,'C43 Code'!$G:$J,4,0)))</f>
        <v>ITM_DIV</v>
      </c>
      <c r="AR75" s="41" t="str">
        <f t="shared" si="7"/>
        <v>{55,                  ITM_DIV,              -MNU_STAT,            -MNU_PLOTTING,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IF(AND(AB76="XEQ",AC76="alpha"),"ITM_alpha",IF(OR(AM76="ITM_NULL",AM76="KEY_fg",AM76="SHIFT_f",AM76="SHIFT_g"),"ITM_NULL",VLOOKUP(AM76,'C43 Code'!$G:$J,3,0)))</f>
        <v>ITM_DOWN_ARROW</v>
      </c>
      <c r="AP76" t="str">
        <f>IF(AND(AB76="XEQ",AC76="alpha"),"ITM_alpha",IF(AM76="ITM_NULL","ITM_NULL",VLOOKUP(AM76,'C43 Code'!$G:$J,4,0)))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25" t="str">
        <f>layout&amp;"."&amp;$B79+C75+$A77</f>
        <v>C47.51,1</v>
      </c>
      <c r="D77" s="120"/>
      <c r="E77" s="129" t="str">
        <f>layout&amp;"."&amp;$B77+E75+E74</f>
        <v>C47.51,4</v>
      </c>
      <c r="F77" s="125" t="str">
        <f>layout&amp;"."&amp;$B77+F75+$A77</f>
        <v>C47.52,1</v>
      </c>
      <c r="G77" s="119">
        <f t="shared" ref="G77" si="15">$B79+G75+$A77</f>
        <v>52.1</v>
      </c>
      <c r="H77" s="120"/>
      <c r="I77" s="129" t="str">
        <f>layout&amp;"."&amp;$B77+I75+I74</f>
        <v>C47.52,4</v>
      </c>
      <c r="J77" s="125" t="str">
        <f>layout&amp;"."&amp;$B77+J75+$A77</f>
        <v>C47.53,1</v>
      </c>
      <c r="K77" s="119">
        <f t="shared" ref="K77" si="16">$B79+K75+$A77</f>
        <v>53.1</v>
      </c>
      <c r="L77" s="120"/>
      <c r="M77" s="129" t="str">
        <f>layout&amp;"."&amp;$B77+M75+M74</f>
        <v>C47.53,4</v>
      </c>
      <c r="N77" s="125" t="str">
        <f>layout&amp;"."&amp;$B77+N75+$A77</f>
        <v>C47.54,1</v>
      </c>
      <c r="O77" s="119">
        <f t="shared" ref="O77" si="17">$B79+O75+$A77</f>
        <v>54.1</v>
      </c>
      <c r="P77" s="120"/>
      <c r="Q77" s="129" t="str">
        <f>layout&amp;"."&amp;$B77+Q75+Q74</f>
        <v>C47.54,4</v>
      </c>
      <c r="R77" s="125" t="str">
        <f>layout&amp;"."&amp;$B77+R75+$A77</f>
        <v>C47.55,1</v>
      </c>
      <c r="S77" s="119">
        <f t="shared" ref="S77" si="18">$B79+S75+$A77</f>
        <v>55.1</v>
      </c>
      <c r="T77" s="120"/>
      <c r="U77" s="127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IF(AND(AB77="XEQ",AC77="alpha"),"ITM_alpha",IF(OR(AM77="ITM_NULL",AM77="KEY_fg",AM77="SHIFT_f",AM77="SHIFT_g"),"ITM_NULL",VLOOKUP(AM77,'C43 Code'!$G:$J,3,0)))</f>
        <v>ITM_4</v>
      </c>
      <c r="AP77" t="str">
        <f>IF(AND(AB77="XEQ",AC77="alpha"),"ITM_alpha",IF(AM77="ITM_NULL","ITM_NULL",VLOOKUP(AM77,'C43 Code'!$G:$J,4,0)))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4"/>
      <c r="D78" s="122"/>
      <c r="E78" s="129" t="e">
        <f>layout&amp;"."&amp;$B78+E77+E76</f>
        <v>#VALUE!</v>
      </c>
      <c r="F78" s="114"/>
      <c r="G78" s="121"/>
      <c r="H78" s="122"/>
      <c r="I78" s="129" t="e">
        <f>layout&amp;"."&amp;$B78+I77+I76</f>
        <v>#VALUE!</v>
      </c>
      <c r="J78" s="114"/>
      <c r="K78" s="121"/>
      <c r="L78" s="122"/>
      <c r="M78" s="129" t="e">
        <f>layout&amp;"."&amp;$B78+M77+M76</f>
        <v>#VALUE!</v>
      </c>
      <c r="N78" s="114"/>
      <c r="O78" s="121"/>
      <c r="P78" s="122"/>
      <c r="Q78" s="129" t="e">
        <f>layout&amp;"."&amp;$B78+Q77+Q76</f>
        <v>#VALUE!</v>
      </c>
      <c r="R78" s="114"/>
      <c r="S78" s="121"/>
      <c r="T78" s="122"/>
      <c r="U78" s="127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t="str">
        <f>VLOOKUP(AC78,Sheet3!$B:$C,2,0)</f>
        <v>-MNU_UNITCONV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IF(AND(AB78="XEQ",AC78="alpha"),"ITM_alpha",IF(OR(AM78="ITM_NULL",AM78="KEY_fg",AM78="SHIFT_f",AM78="SHIFT_g"),"ITM_NULL",VLOOKUP(AM78,'C43 Code'!$G:$J,3,0)))</f>
        <v>ITM_5</v>
      </c>
      <c r="AP78" t="str">
        <f>IF(AND(AB78="XEQ",AC78="alpha"),"ITM_alpha",IF(AM78="ITM_NULL","ITM_NULL",VLOOKUP(AM78,'C43 Code'!$G:$J,4,0)))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26"/>
      <c r="D79" s="124"/>
      <c r="E79" s="129" t="e">
        <f>layout&amp;"."&amp;$B79+E78+E77</f>
        <v>#VALUE!</v>
      </c>
      <c r="F79" s="126"/>
      <c r="G79" s="123"/>
      <c r="H79" s="124"/>
      <c r="I79" s="129" t="e">
        <f>layout&amp;"."&amp;$B79+I78+I77</f>
        <v>#VALUE!</v>
      </c>
      <c r="J79" s="126"/>
      <c r="K79" s="123"/>
      <c r="L79" s="124"/>
      <c r="M79" s="129" t="e">
        <f>layout&amp;"."&amp;$B79+M78+M77</f>
        <v>#VALUE!</v>
      </c>
      <c r="N79" s="126"/>
      <c r="O79" s="123"/>
      <c r="P79" s="124"/>
      <c r="Q79" s="129" t="e">
        <f>layout&amp;"."&amp;$B79+Q78+Q77</f>
        <v>#VALUE!</v>
      </c>
      <c r="R79" s="126"/>
      <c r="S79" s="123"/>
      <c r="T79" s="124"/>
      <c r="U79" s="127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478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IF(AND(AB79="XEQ",AC79="alpha"),"ITM_alpha",IF(OR(AM79="ITM_NULL",AM79="KEY_fg",AM79="SHIFT_f",AM79="SHIFT_g"),"ITM_NULL",VLOOKUP(AM79,'C43 Code'!$G:$J,3,0)))</f>
        <v>ITM_6</v>
      </c>
      <c r="AP79" t="str">
        <f>IF(AND(AB79="XEQ",AC79="alpha"),"ITM_alpha",IF(AM79="ITM_NULL","ITM_NULL",VLOOKUP(AM79,'C43 Code'!$G:$J,4,0)))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IF(AND(AB80="XEQ",AC80="alpha"),"ITM_alpha",IF(OR(AM80="ITM_NULL",AM80="KEY_fg",AM80="SHIFT_f",AM80="SHIFT_g"),"ITM_NULL",VLOOKUP(AM80,'C43 Code'!$G:$J,3,0)))</f>
        <v>ITM_CROSS</v>
      </c>
      <c r="AP80" t="str">
        <f>IF(AND(AB80="XEQ",AC80="alpha"),"ITM_alpha",IF(AM80="ITM_NULL","ITM_NULL",VLOOKUP(AM80,'C43 Code'!$G:$J,4,0)))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IF(AND(AB81="XEQ",AC81="alpha"),"ITM_alpha",IF(OR(AM81="ITM_NULL",AM81="KEY_fg",AM81="SHIFT_f",AM81="SHIFT_g"),"ITM_NULL",VLOOKUP(AM81,'C43 Code'!$G:$J,3,0)))</f>
        <v>ITM_NULL</v>
      </c>
      <c r="AP81" t="str">
        <f>IF(AND(AB81="XEQ",AC81="alpha"),"ITM_alpha",IF(AM81="ITM_NULL","ITM_NULL",VLOOKUP(AM81,'C43 Code'!$G:$J,4,0)))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IF(AND(AB82="XEQ",AC82="alpha"),"ITM_alpha",IF(OR(AM82="ITM_NULL",AM82="KEY_fg",AM82="SHIFT_f",AM82="SHIFT_g"),"ITM_NULL",VLOOKUP(AM82,'C43 Code'!$G:$J,3,0)))</f>
        <v>ITM_1</v>
      </c>
      <c r="AP82" t="str">
        <f>IF(AND(AB82="XEQ",AC82="alpha"),"ITM_alpha",IF(AM82="ITM_NULL","ITM_NULL",VLOOKUP(AM82,'C43 Code'!$G:$J,4,0)))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25" t="str">
        <f>layout&amp;"."&amp;$B85+C81+$A83</f>
        <v>C47.61,1</v>
      </c>
      <c r="D83" s="120"/>
      <c r="E83" s="129" t="str">
        <f>layout&amp;"."&amp;$B83+E81+E80</f>
        <v>C47.61,4</v>
      </c>
      <c r="F83" s="125" t="str">
        <f>layout&amp;"."&amp;$B83+F81+$A83</f>
        <v>C47.62,1</v>
      </c>
      <c r="G83" s="119">
        <f t="shared" ref="G83" si="19">$B85+G81+$A83</f>
        <v>62.1</v>
      </c>
      <c r="H83" s="120"/>
      <c r="I83" s="129" t="str">
        <f>layout&amp;"."&amp;$B83+I81+I80</f>
        <v>C47.62,4</v>
      </c>
      <c r="J83" s="125" t="str">
        <f>layout&amp;"."&amp;$B83+J81+$A83</f>
        <v>C47.63,1</v>
      </c>
      <c r="K83" s="119">
        <f t="shared" ref="K83" si="20">$B85+K81+$A83</f>
        <v>63.1</v>
      </c>
      <c r="L83" s="120"/>
      <c r="M83" s="129" t="str">
        <f>layout&amp;"."&amp;$B83+M81+M80</f>
        <v>C47.63,4</v>
      </c>
      <c r="N83" s="125" t="str">
        <f>layout&amp;"."&amp;$B83+N81+$A83</f>
        <v>C47.64,1</v>
      </c>
      <c r="O83" s="119">
        <f t="shared" ref="O83" si="21">$B85+O81+$A83</f>
        <v>64.099999999999994</v>
      </c>
      <c r="P83" s="120"/>
      <c r="Q83" s="129" t="str">
        <f>layout&amp;"."&amp;$B83+Q81+Q80</f>
        <v>C47.64,4</v>
      </c>
      <c r="R83" s="125" t="str">
        <f>layout&amp;"."&amp;$B83+R81+$A83</f>
        <v>C47.65,1</v>
      </c>
      <c r="S83" s="119">
        <f t="shared" ref="S83" si="22">$B85+S81+$A83</f>
        <v>65.099999999999994</v>
      </c>
      <c r="T83" s="120"/>
      <c r="U83" s="127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452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IF(AND(AB83="XEQ",AC83="alpha"),"ITM_alpha",IF(OR(AM83="ITM_NULL",AM83="KEY_fg",AM83="SHIFT_f",AM83="SHIFT_g"),"ITM_NULL",VLOOKUP(AM83,'C43 Code'!$G:$J,3,0)))</f>
        <v>ITM_2</v>
      </c>
      <c r="AP83" t="str">
        <f>IF(AND(AB83="XEQ",AC83="alpha"),"ITM_alpha",IF(AM83="ITM_NULL","ITM_NULL",VLOOKUP(AM83,'C43 Code'!$G:$J,4,0)))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4"/>
      <c r="D84" s="122"/>
      <c r="E84" s="129" t="e">
        <f>layout&amp;"."&amp;$B84+E83+E82</f>
        <v>#VALUE!</v>
      </c>
      <c r="F84" s="114"/>
      <c r="G84" s="121"/>
      <c r="H84" s="122"/>
      <c r="I84" s="129" t="e">
        <f>layout&amp;"."&amp;$B84+I83+I82</f>
        <v>#VALUE!</v>
      </c>
      <c r="J84" s="114"/>
      <c r="K84" s="121"/>
      <c r="L84" s="122"/>
      <c r="M84" s="129" t="e">
        <f>layout&amp;"."&amp;$B84+M83+M82</f>
        <v>#VALUE!</v>
      </c>
      <c r="N84" s="114"/>
      <c r="O84" s="121"/>
      <c r="P84" s="122"/>
      <c r="Q84" s="129" t="e">
        <f>layout&amp;"."&amp;$B84+Q83+Q82</f>
        <v>#VALUE!</v>
      </c>
      <c r="R84" s="114"/>
      <c r="S84" s="121"/>
      <c r="T84" s="122"/>
      <c r="U84" s="127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IF(AND(AB84="XEQ",AC84="alpha"),"ITM_alpha",IF(OR(AM84="ITM_NULL",AM84="KEY_fg",AM84="SHIFT_f",AM84="SHIFT_g"),"ITM_NULL",VLOOKUP(AM84,'C43 Code'!$G:$J,3,0)))</f>
        <v>ITM_3</v>
      </c>
      <c r="AP84" t="str">
        <f>IF(AND(AB84="XEQ",AC84="alpha"),"ITM_alpha",IF(AM84="ITM_NULL","ITM_NULL",VLOOKUP(AM84,'C43 Code'!$G:$J,4,0)))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26"/>
      <c r="D85" s="124"/>
      <c r="E85" s="129" t="e">
        <f>layout&amp;"."&amp;$B85+E84+E83</f>
        <v>#VALUE!</v>
      </c>
      <c r="F85" s="126"/>
      <c r="G85" s="123"/>
      <c r="H85" s="124"/>
      <c r="I85" s="129" t="e">
        <f>layout&amp;"."&amp;$B85+I84+I83</f>
        <v>#VALUE!</v>
      </c>
      <c r="J85" s="126"/>
      <c r="K85" s="123"/>
      <c r="L85" s="124"/>
      <c r="M85" s="129" t="e">
        <f>layout&amp;"."&amp;$B85+M84+M83</f>
        <v>#VALUE!</v>
      </c>
      <c r="N85" s="126"/>
      <c r="O85" s="123"/>
      <c r="P85" s="124"/>
      <c r="Q85" s="129" t="e">
        <f>layout&amp;"."&amp;$B85+Q84+Q83</f>
        <v>#VALUE!</v>
      </c>
      <c r="R85" s="126"/>
      <c r="S85" s="123"/>
      <c r="T85" s="124"/>
      <c r="U85" s="127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472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t="str">
        <f>VLOOKUP(AC85,Sheet3!$B:$C,2,0)</f>
        <v>-MNU_PRINT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IF(AND(AB85="XEQ",AC85="alpha"),"ITM_alpha",IF(OR(AM85="ITM_NULL",AM85="KEY_fg",AM85="SHIFT_f",AM85="SHIFT_g"),"ITM_NULL",VLOOKUP(AM85,'C43 Code'!$G:$J,3,0)))</f>
        <v>ITM_MINUS</v>
      </c>
      <c r="AP85" t="str">
        <f>IF(AND(AB85="XEQ",AC85="alpha"),"ITM_alpha",IF(AM85="ITM_NULL","ITM_NULL",VLOOKUP(AM85,'C43 Code'!$G:$J,4,0)))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456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31" t="s">
        <v>479</v>
      </c>
      <c r="AP86" t="str">
        <f>IF(AND(AB86="XEQ",AC86="alpha"),"ITM_alpha",IF(AM86="ITM_NULL","ITM_NULL",VLOOKUP(AM86,'C43 Code'!$G:$J,4,0)))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IF(AND(AB87="XEQ",AC87="alpha"),"ITM_alpha",IF(OR(AM87="ITM_NULL",AM87="KEY_fg",AM87="SHIFT_f",AM87="SHIFT_g"),"ITM_NULL",VLOOKUP(AM87,'C43 Code'!$G:$J,3,0)))</f>
        <v>ITM_0</v>
      </c>
      <c r="AP87" t="str">
        <f>IF(AND(AB87="XEQ",AC87="alpha"),"ITM_alpha",IF(AM87="ITM_NULL","ITM_NULL",VLOOKUP(AM87,'C43 Code'!$G:$J,4,0)))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IF(AND(AB88="XEQ",AC88="alpha"),"ITM_alpha",IF(OR(AM88="ITM_NULL",AM88="KEY_fg",AM88="SHIFT_f",AM88="SHIFT_g"),"ITM_NULL",VLOOKUP(AM88,'C43 Code'!$G:$J,3,0)))</f>
        <v>ITM_PERIOD</v>
      </c>
      <c r="AP88" t="str">
        <f>IF(AND(AB88="XEQ",AC88="alpha"),"ITM_alpha",IF(AM88="ITM_NULL","ITM_NULL",VLOOKUP(AM88,'C43 Code'!$G:$J,4,0)))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25" t="str">
        <f>layout&amp;"."&amp;$B91+C87+$A89</f>
        <v>C47.71,1</v>
      </c>
      <c r="D89" s="120"/>
      <c r="E89" s="129" t="str">
        <f>layout&amp;"."&amp;$B89+E87+E86</f>
        <v>C47.71,4</v>
      </c>
      <c r="F89" s="125" t="str">
        <f>layout&amp;"."&amp;$B89+F87+$A89</f>
        <v>C47.72,1</v>
      </c>
      <c r="G89" s="119">
        <f t="shared" ref="G89" si="23">$B91+G87+$A89</f>
        <v>72.099999999999994</v>
      </c>
      <c r="H89" s="120"/>
      <c r="I89" s="129" t="str">
        <f>layout&amp;"."&amp;$B89+I87+I86</f>
        <v>C47.72,4</v>
      </c>
      <c r="J89" s="125" t="str">
        <f>layout&amp;"."&amp;$B89+J87+$A89</f>
        <v>C47.73,1</v>
      </c>
      <c r="K89" s="119">
        <f t="shared" ref="K89" si="24">$B91+K87+$A89</f>
        <v>73.099999999999994</v>
      </c>
      <c r="L89" s="120"/>
      <c r="M89" s="129" t="str">
        <f>layout&amp;"."&amp;$B89+M87+M86</f>
        <v>C47.73,4</v>
      </c>
      <c r="N89" s="125" t="str">
        <f>layout&amp;"."&amp;$B89+N87+$A89</f>
        <v>C47.74,1</v>
      </c>
      <c r="O89" s="119">
        <f t="shared" ref="O89" si="25">$B91+O87+$A89</f>
        <v>74.099999999999994</v>
      </c>
      <c r="P89" s="120"/>
      <c r="Q89" s="129" t="str">
        <f>layout&amp;"."&amp;$B89+Q87+Q86</f>
        <v>C47.74,4</v>
      </c>
      <c r="R89" s="125" t="str">
        <f>layout&amp;"."&amp;$B89+R87+$A89</f>
        <v>C47.75,1</v>
      </c>
      <c r="S89" s="119">
        <f t="shared" ref="S89" si="26">$B91+S87+$A89</f>
        <v>75.099999999999994</v>
      </c>
      <c r="T89" s="120"/>
      <c r="U89" s="127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IF(AND(AB89="XEQ",AC89="alpha"),"ITM_alpha",IF(OR(AM89="ITM_NULL",AM89="KEY_fg",AM89="SHIFT_f",AM89="SHIFT_g"),"ITM_NULL",VLOOKUP(AM89,'C43 Code'!$G:$J,3,0)))</f>
        <v>ITM_SLASH</v>
      </c>
      <c r="AP89" t="str">
        <f>IF(AND(AB89="XEQ",AC89="alpha"),"ITM_alpha",IF(AM89="ITM_NULL","ITM_NULL",VLOOKUP(AM89,'C43 Code'!$G:$J,4,0)))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4"/>
      <c r="D90" s="122"/>
      <c r="E90" s="129" t="e">
        <f>layout&amp;"."&amp;$B90+E89+E88</f>
        <v>#VALUE!</v>
      </c>
      <c r="F90" s="114"/>
      <c r="G90" s="121"/>
      <c r="H90" s="122"/>
      <c r="I90" s="129" t="e">
        <f>layout&amp;"."&amp;$B90+I89+I88</f>
        <v>#VALUE!</v>
      </c>
      <c r="J90" s="114"/>
      <c r="K90" s="121"/>
      <c r="L90" s="122"/>
      <c r="M90" s="129" t="e">
        <f>layout&amp;"."&amp;$B90+M89+M88</f>
        <v>#VALUE!</v>
      </c>
      <c r="N90" s="114"/>
      <c r="O90" s="121"/>
      <c r="P90" s="122"/>
      <c r="Q90" s="129" t="e">
        <f>layout&amp;"."&amp;$B90+Q89+Q88</f>
        <v>#VALUE!</v>
      </c>
      <c r="R90" s="114"/>
      <c r="S90" s="121"/>
      <c r="T90" s="122"/>
      <c r="U90" s="127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118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IF(AND(AB90="XEQ",AC90="alpha"),"ITM_alpha",IF(OR(AM90="ITM_NULL",AM90="KEY_fg",AM90="SHIFT_f",AM90="SHIFT_g"),"ITM_NULL",VLOOKUP(AM90,'C43 Code'!$G:$J,3,0)))</f>
        <v>ITM_PLUS</v>
      </c>
      <c r="AP90" t="str">
        <f>IF(AND(AB90="XEQ",AC90="alpha"),"ITM_alpha",IF(AM90="ITM_NULL","ITM_NULL",VLOOKUP(AM90,'C43 Code'!$G:$J,4,0)))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26"/>
      <c r="D91" s="124"/>
      <c r="E91" s="129" t="e">
        <f>layout&amp;"."&amp;$B91+E90+E89</f>
        <v>#VALUE!</v>
      </c>
      <c r="F91" s="126"/>
      <c r="G91" s="123"/>
      <c r="H91" s="124"/>
      <c r="I91" s="129" t="e">
        <f>layout&amp;"."&amp;$B91+I90+I89</f>
        <v>#VALUE!</v>
      </c>
      <c r="J91" s="126"/>
      <c r="K91" s="123"/>
      <c r="L91" s="124"/>
      <c r="M91" s="129" t="e">
        <f>layout&amp;"."&amp;$B91+M90+M89</f>
        <v>#VALUE!</v>
      </c>
      <c r="N91" s="126"/>
      <c r="O91" s="123"/>
      <c r="P91" s="124"/>
      <c r="Q91" s="129" t="e">
        <f>layout&amp;"."&amp;$B91+Q90+Q89</f>
        <v>#VALUE!</v>
      </c>
      <c r="R91" s="126"/>
      <c r="S91" s="123"/>
      <c r="T91" s="124"/>
      <c r="U91" s="127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439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440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25" t="str">
        <f>layout&amp;"."&amp;$B97+C93+$A95</f>
        <v>C47.81,1</v>
      </c>
      <c r="D95" s="120"/>
      <c r="E95" s="129" t="str">
        <f>layout&amp;"."&amp;$B95+E93+E92</f>
        <v>C47.81,4</v>
      </c>
      <c r="F95" s="125" t="str">
        <f>layout&amp;"."&amp;$B95+F93+$A95</f>
        <v>C47.82,1</v>
      </c>
      <c r="G95" s="119">
        <f t="shared" ref="G95" si="27">$B97+G93+$A95</f>
        <v>82.1</v>
      </c>
      <c r="H95" s="120"/>
      <c r="I95" s="129" t="str">
        <f>layout&amp;"."&amp;$B95+I93+I92</f>
        <v>C47.82,4</v>
      </c>
      <c r="J95" s="125" t="str">
        <f>layout&amp;"."&amp;$B95+J93+$A95</f>
        <v>C47.83,1</v>
      </c>
      <c r="K95" s="119">
        <f t="shared" ref="K95" si="28">$B97+K93+$A95</f>
        <v>83.1</v>
      </c>
      <c r="L95" s="120"/>
      <c r="M95" s="129" t="str">
        <f>layout&amp;"."&amp;$B95+M93+M92</f>
        <v>C47.83,4</v>
      </c>
      <c r="N95" s="125" t="str">
        <f>layout&amp;"."&amp;$B95+N93+$A95</f>
        <v>C47.84,1</v>
      </c>
      <c r="O95" s="119">
        <f t="shared" ref="O95" si="29">$B97+O93+$A95</f>
        <v>84.1</v>
      </c>
      <c r="P95" s="120"/>
      <c r="Q95" s="129" t="str">
        <f>layout&amp;"."&amp;$B95+Q93+Q92</f>
        <v>C47.84,4</v>
      </c>
      <c r="R95" s="125" t="str">
        <f>layout&amp;"."&amp;$B95+R93+$A95</f>
        <v>C47.85,1</v>
      </c>
      <c r="S95" s="119">
        <f t="shared" ref="S95" si="30">$B97+S93+$A95</f>
        <v>85.1</v>
      </c>
      <c r="T95" s="120"/>
      <c r="U95" s="127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441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4"/>
      <c r="D96" s="122"/>
      <c r="E96" s="129" t="e">
        <f>layout&amp;"."&amp;$B96+E95+E94</f>
        <v>#VALUE!</v>
      </c>
      <c r="F96" s="114"/>
      <c r="G96" s="121"/>
      <c r="H96" s="122"/>
      <c r="I96" s="129" t="e">
        <f>layout&amp;"."&amp;$B96+I95+I94</f>
        <v>#VALUE!</v>
      </c>
      <c r="J96" s="114"/>
      <c r="K96" s="121"/>
      <c r="L96" s="122"/>
      <c r="M96" s="129" t="e">
        <f>layout&amp;"."&amp;$B96+M95+M94</f>
        <v>#VALUE!</v>
      </c>
      <c r="N96" s="114"/>
      <c r="O96" s="121"/>
      <c r="P96" s="122"/>
      <c r="Q96" s="129" t="e">
        <f>layout&amp;"."&amp;$B96+Q95+Q94</f>
        <v>#VALUE!</v>
      </c>
      <c r="R96" s="114"/>
      <c r="S96" s="121"/>
      <c r="T96" s="122"/>
      <c r="U96" s="127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442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26"/>
      <c r="D97" s="124"/>
      <c r="E97" s="129" t="e">
        <f>layout&amp;"."&amp;$B97+E96+E95</f>
        <v>#VALUE!</v>
      </c>
      <c r="F97" s="126"/>
      <c r="G97" s="123"/>
      <c r="H97" s="124"/>
      <c r="I97" s="129" t="e">
        <f>layout&amp;"."&amp;$B97+I96+I95</f>
        <v>#VALUE!</v>
      </c>
      <c r="J97" s="126"/>
      <c r="K97" s="123"/>
      <c r="L97" s="124"/>
      <c r="M97" s="129" t="e">
        <f>layout&amp;"."&amp;$B97+M96+M95</f>
        <v>#VALUE!</v>
      </c>
      <c r="N97" s="126"/>
      <c r="O97" s="123"/>
      <c r="P97" s="124"/>
      <c r="Q97" s="129" t="e">
        <f>layout&amp;"."&amp;$B97+Q96+Q95</f>
        <v>#VALUE!</v>
      </c>
      <c r="R97" s="126"/>
      <c r="S97" s="123"/>
      <c r="T97" s="124"/>
      <c r="U97" s="127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442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443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444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445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446</v>
      </c>
      <c r="AC101" s="30" t="s">
        <v>447</v>
      </c>
      <c r="AD101" s="31" t="s">
        <v>448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449</v>
      </c>
      <c r="AC102" s="30" t="s">
        <v>30</v>
      </c>
      <c r="AD102" s="31" t="s">
        <v>450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451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452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453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454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455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456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457</v>
      </c>
      <c r="AD111" s="31" t="s">
        <v>458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459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460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461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462</v>
      </c>
      <c r="AD116" s="31" t="s">
        <v>463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464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465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466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467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468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469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470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471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472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473</v>
      </c>
      <c r="AD134" s="31" t="s">
        <v>474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475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439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440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441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442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442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443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-MNU_UNITCONV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-MNU_UNITCONV, 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-MNU_SUMS_C43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-MNU_SUMS_C43,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-MNU_UNITCONV_C43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-MNU_UNITCONV_C43,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-MNU_PARTS_C43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-MNU_PARTS_C43,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-MNU_ALPHAFN_C43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-MNU_ALPHAFN_C43,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439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440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441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442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442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443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-MNU_UNITCONV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-MNU_UNITCONV, 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-MNU_SUMS_C43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-MNU_SUMS_C43,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-MNU_UNITCONV_C43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-MNU_UNITCONV_C43,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-MNU_ALPHAFN_C43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-MNU_ALPHAFN_C43,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-MNU_PARTS_C43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-MNU_PARTS_C43,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439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440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441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442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442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443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493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-MNU_PLOTTING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-MNU_PLOTTING,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-MNU_UNITCONV</v>
      </c>
      <c r="AK258" t="str">
        <f>VLOOKUP(AD258,Sheet3!$B:$C,2,0)</f>
        <v>-MNU_UNITCONV_C43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-MNU_UNITCONV,        -MNU_UNITCONV_C43,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-MNU_ALPHAFN_C43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-MNU_ALPHAFN_C43,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-MNU_PARTS_C43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-MNU_PARTS_C43,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439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440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441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442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442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443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-MNU_UNITCONV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-MNU_UNITCONV, 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-MNU_SUMS_C43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-MNU_SUMS_C43,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-MNU_UNITCONV_C43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-MNU_UNITCONV_C43,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-MNU_PARTS_C43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-MNU_PARTS_C43,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-MNU_ALPHAFN_C43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-MNU_ALPHAFN_C43,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439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440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441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442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442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443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-MNU_UNITCONV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-MNU_UNITCONV, 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-MNU_SUMS_C43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-MNU_SUMS_C43,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-MNU_UNITCONV_C43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-MNU_UNITCONV_C43,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-MNU_PARTS_C43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-MNU_PARTS_C43,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-MNU_ALPHAFN_C43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-MNU_ALPHAFN_C43,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439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440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441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442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442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443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-MNU_UNITCONV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-MNU_UNITCONV, 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493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-MNU_PLOTTING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-MNU_PLOTTING,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-MNU_UNITCONV_C43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-MNU_UNITCONV_C43,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-MNU_PARTS_C43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-MNU_PARTS_C43,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-MNU_ALPHAFN_C43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-MNU_ALPHAFN_C43,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436</v>
      </c>
      <c r="Y408" s="10">
        <v>1</v>
      </c>
      <c r="Z408" s="10">
        <v>1</v>
      </c>
      <c r="AA408" s="6" t="str">
        <f t="shared" si="45"/>
        <v>N43.11</v>
      </c>
      <c r="AB408" s="5" t="s">
        <v>439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436</v>
      </c>
      <c r="Y409" s="11">
        <v>1</v>
      </c>
      <c r="Z409" s="11">
        <v>2</v>
      </c>
      <c r="AA409" s="6" t="str">
        <f t="shared" si="45"/>
        <v>N43.12</v>
      </c>
      <c r="AB409" s="5" t="s">
        <v>440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436</v>
      </c>
      <c r="Y410" s="11">
        <v>1</v>
      </c>
      <c r="Z410" s="11">
        <v>3</v>
      </c>
      <c r="AA410" s="6" t="str">
        <f t="shared" si="45"/>
        <v>N43.13</v>
      </c>
      <c r="AB410" s="5" t="s">
        <v>441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">
        <v>436</v>
      </c>
      <c r="Y411" s="11">
        <v>1</v>
      </c>
      <c r="Z411" s="11">
        <v>4</v>
      </c>
      <c r="AA411" s="6" t="str">
        <f t="shared" si="45"/>
        <v>N43.14</v>
      </c>
      <c r="AB411" s="5" t="s">
        <v>442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436</v>
      </c>
      <c r="Y412" s="11">
        <v>1</v>
      </c>
      <c r="Z412" s="11">
        <v>5</v>
      </c>
      <c r="AA412" s="6" t="str">
        <f t="shared" si="45"/>
        <v>N43.15</v>
      </c>
      <c r="AB412" s="5" t="s">
        <v>442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">
        <v>436</v>
      </c>
      <c r="Y413" s="11">
        <v>1</v>
      </c>
      <c r="Z413" s="11">
        <v>6</v>
      </c>
      <c r="AA413" s="6" t="str">
        <f t="shared" si="45"/>
        <v>N43.16</v>
      </c>
      <c r="AB413" s="5" t="s">
        <v>443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436</v>
      </c>
      <c r="Y414" s="10">
        <v>2</v>
      </c>
      <c r="Z414" s="10">
        <v>1</v>
      </c>
      <c r="AA414" s="6" t="str">
        <f t="shared" si="45"/>
        <v>N43.21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436</v>
      </c>
      <c r="Y415" s="11">
        <v>2</v>
      </c>
      <c r="Z415" s="11">
        <v>2</v>
      </c>
      <c r="AA415" s="6" t="str">
        <f t="shared" si="45"/>
        <v>N43.22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436</v>
      </c>
      <c r="Y416" s="11">
        <v>2</v>
      </c>
      <c r="Z416" s="11">
        <v>3</v>
      </c>
      <c r="AA416" s="6" t="str">
        <f t="shared" si="45"/>
        <v>N43.23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436</v>
      </c>
      <c r="Y417" s="11">
        <v>2</v>
      </c>
      <c r="Z417" s="11">
        <v>4</v>
      </c>
      <c r="AA417" s="6" t="str">
        <f t="shared" si="45"/>
        <v>N43.24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436</v>
      </c>
      <c r="Y418" s="11">
        <v>2</v>
      </c>
      <c r="Z418" s="11">
        <v>5</v>
      </c>
      <c r="AA418" s="6" t="str">
        <f t="shared" si="45"/>
        <v>N43.25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436</v>
      </c>
      <c r="Y419" s="11">
        <v>2</v>
      </c>
      <c r="Z419" s="11">
        <v>6</v>
      </c>
      <c r="AA419" s="6" t="str">
        <f t="shared" si="45"/>
        <v>N43.26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436</v>
      </c>
      <c r="Y420" s="10">
        <v>3</v>
      </c>
      <c r="Z420" s="10">
        <v>1</v>
      </c>
      <c r="AA420" s="6" t="str">
        <f t="shared" si="45"/>
        <v>N43.31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436</v>
      </c>
      <c r="Y421" s="11">
        <v>3</v>
      </c>
      <c r="Z421" s="11">
        <v>2</v>
      </c>
      <c r="AA421" s="6" t="str">
        <f t="shared" si="45"/>
        <v>N43.32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436</v>
      </c>
      <c r="Y422" s="11">
        <v>3</v>
      </c>
      <c r="Z422" s="11">
        <v>3</v>
      </c>
      <c r="AA422" s="6" t="str">
        <f t="shared" si="45"/>
        <v>N43.33</v>
      </c>
      <c r="AB422" s="5" t="s">
        <v>9</v>
      </c>
      <c r="AC422" s="30" t="s">
        <v>66</v>
      </c>
      <c r="AD422" s="31" t="s">
        <v>476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436</v>
      </c>
      <c r="Y423" s="11">
        <v>3</v>
      </c>
      <c r="Z423" s="11">
        <v>4</v>
      </c>
      <c r="AA423" s="6" t="str">
        <f t="shared" si="45"/>
        <v>N43.34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436</v>
      </c>
      <c r="Y424" s="11">
        <v>3</v>
      </c>
      <c r="Z424" s="11">
        <v>5</v>
      </c>
      <c r="AA424" s="6" t="str">
        <f t="shared" si="45"/>
        <v>N43.35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436</v>
      </c>
      <c r="Y425" s="11">
        <v>3</v>
      </c>
      <c r="Z425" s="11">
        <v>6</v>
      </c>
      <c r="AA425" s="6" t="str">
        <f t="shared" si="45"/>
        <v>N43.36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436</v>
      </c>
      <c r="Y426" s="10">
        <v>4</v>
      </c>
      <c r="Z426" s="10">
        <v>1</v>
      </c>
      <c r="AA426" s="6" t="str">
        <f t="shared" si="45"/>
        <v>N43.41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436</v>
      </c>
      <c r="Y427" s="11">
        <v>4</v>
      </c>
      <c r="Z427" s="11">
        <v>2</v>
      </c>
      <c r="AA427" s="6" t="str">
        <f t="shared" si="45"/>
        <v>N43.42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436</v>
      </c>
      <c r="Y428" s="11">
        <v>4</v>
      </c>
      <c r="Z428" s="11">
        <v>3</v>
      </c>
      <c r="AA428" s="6" t="str">
        <f t="shared" si="45"/>
        <v>N43.43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436</v>
      </c>
      <c r="Y429" s="11">
        <v>4</v>
      </c>
      <c r="Z429" s="11">
        <v>4</v>
      </c>
      <c r="AA429" s="6" t="str">
        <f t="shared" si="45"/>
        <v>N43.44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436</v>
      </c>
      <c r="Y430" s="11">
        <v>4</v>
      </c>
      <c r="Z430" s="11">
        <v>5</v>
      </c>
      <c r="AA430" s="6" t="str">
        <f t="shared" si="45"/>
        <v>N43.45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436</v>
      </c>
      <c r="Y431" s="10">
        <v>5</v>
      </c>
      <c r="Z431" s="10">
        <v>1</v>
      </c>
      <c r="AA431" s="6" t="str">
        <f t="shared" si="45"/>
        <v>N43.51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436</v>
      </c>
      <c r="Y432" s="11">
        <v>5</v>
      </c>
      <c r="Z432" s="11">
        <v>2</v>
      </c>
      <c r="AA432" s="6" t="str">
        <f t="shared" si="45"/>
        <v>N43.52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436</v>
      </c>
      <c r="Y433" s="11">
        <v>5</v>
      </c>
      <c r="Z433" s="11">
        <v>3</v>
      </c>
      <c r="AA433" s="6" t="str">
        <f t="shared" si="45"/>
        <v>N43.53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436</v>
      </c>
      <c r="Y434" s="11">
        <v>5</v>
      </c>
      <c r="Z434" s="11">
        <v>4</v>
      </c>
      <c r="AA434" s="6" t="str">
        <f t="shared" si="45"/>
        <v>N43.54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436</v>
      </c>
      <c r="Y435" s="11">
        <v>5</v>
      </c>
      <c r="Z435" s="11">
        <v>5</v>
      </c>
      <c r="AA435" s="6" t="str">
        <f t="shared" si="45"/>
        <v>N43.55</v>
      </c>
      <c r="AB435" s="27" t="s">
        <v>394</v>
      </c>
      <c r="AC435" s="30" t="s">
        <v>109</v>
      </c>
      <c r="AD435" s="31" t="s">
        <v>493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-MNU_PLOTTING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-MNU_PLOTTING,        ITM_OBELUS,           ITM_S,                ITM_s,                ITM_OBELUS,           ITM_DIV             },</v>
      </c>
    </row>
    <row r="436" spans="24:44" ht="18" customHeight="1">
      <c r="X436" s="73" t="s">
        <v>436</v>
      </c>
      <c r="Y436" s="10">
        <v>6</v>
      </c>
      <c r="Z436" s="10">
        <v>1</v>
      </c>
      <c r="AA436" s="6" t="str">
        <f t="shared" si="45"/>
        <v>N43.61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436</v>
      </c>
      <c r="Y437" s="11">
        <v>6</v>
      </c>
      <c r="Z437" s="11">
        <v>2</v>
      </c>
      <c r="AA437" s="6" t="str">
        <f t="shared" si="45"/>
        <v>N43.62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436</v>
      </c>
      <c r="Y438" s="11">
        <v>6</v>
      </c>
      <c r="Z438" s="11">
        <v>3</v>
      </c>
      <c r="AA438" s="6" t="str">
        <f t="shared" si="45"/>
        <v>N43.63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-MNU_UNITCONV_C43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-MNU_UNITCONV_C43,    ITM_5,                ITM_U,                ITM_u,                ITM_5,                ITM_5               },</v>
      </c>
    </row>
    <row r="439" spans="24:44" ht="18" customHeight="1">
      <c r="X439" s="73" t="s">
        <v>436</v>
      </c>
      <c r="Y439" s="11">
        <v>6</v>
      </c>
      <c r="Z439" s="11">
        <v>4</v>
      </c>
      <c r="AA439" s="6" t="str">
        <f t="shared" si="45"/>
        <v>N43.64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436</v>
      </c>
      <c r="Y440" s="11">
        <v>6</v>
      </c>
      <c r="Z440" s="11">
        <v>5</v>
      </c>
      <c r="AA440" s="6" t="str">
        <f t="shared" si="45"/>
        <v>N43.65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436</v>
      </c>
      <c r="Y441" s="10">
        <v>7</v>
      </c>
      <c r="Z441" s="10">
        <v>1</v>
      </c>
      <c r="AA441" s="6" t="str">
        <f t="shared" si="45"/>
        <v>N43.71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436</v>
      </c>
      <c r="Y442" s="11">
        <v>7</v>
      </c>
      <c r="Z442" s="11">
        <v>2</v>
      </c>
      <c r="AA442" s="6" t="str">
        <f t="shared" si="45"/>
        <v>N43.72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436</v>
      </c>
      <c r="Y443" s="11">
        <v>7</v>
      </c>
      <c r="Z443" s="11">
        <v>3</v>
      </c>
      <c r="AA443" s="6" t="str">
        <f t="shared" si="45"/>
        <v>N43.73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436</v>
      </c>
      <c r="Y444" s="11">
        <v>7</v>
      </c>
      <c r="Z444" s="11">
        <v>4</v>
      </c>
      <c r="AA444" s="6" t="str">
        <f t="shared" si="45"/>
        <v>N43.74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-MNU_PARTS_C43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-MNU_PARTS_C43,       -MNU_TEST,            ITM_3,                ITM_Z,                ITM_z,                ITM_3,                ITM_3               },</v>
      </c>
    </row>
    <row r="445" spans="24:44" ht="18" customHeight="1">
      <c r="X445" s="73" t="s">
        <v>436</v>
      </c>
      <c r="Y445" s="11">
        <v>7</v>
      </c>
      <c r="Z445" s="11">
        <v>5</v>
      </c>
      <c r="AA445" s="6" t="str">
        <f t="shared" si="45"/>
        <v>N43.75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-MNU_ALPHAFN_C43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-MNU_ALPHAFN_C43,     ITM_MINUS,            ITM_UNDERSCORE,       ITM_MINUS,            ITM_MINUS,            ITM_SUB             },</v>
      </c>
    </row>
    <row r="446" spans="24:44" ht="18" customHeight="1">
      <c r="X446" s="73" t="s">
        <v>436</v>
      </c>
      <c r="Y446" s="10">
        <v>8</v>
      </c>
      <c r="Z446" s="10">
        <v>1</v>
      </c>
      <c r="AA446" s="6" t="str">
        <f t="shared" si="45"/>
        <v>N43.81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436</v>
      </c>
      <c r="Y447" s="11">
        <v>8</v>
      </c>
      <c r="Z447" s="11">
        <v>2</v>
      </c>
      <c r="AA447" s="6" t="str">
        <f t="shared" si="45"/>
        <v>N43.82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436</v>
      </c>
      <c r="Y448" s="11">
        <v>8</v>
      </c>
      <c r="Z448" s="11">
        <v>3</v>
      </c>
      <c r="AA448" s="6" t="str">
        <f t="shared" si="45"/>
        <v>N43.83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436</v>
      </c>
      <c r="Y449" s="11">
        <v>8</v>
      </c>
      <c r="Z449" s="11">
        <v>4</v>
      </c>
      <c r="AA449" s="6" t="str">
        <f t="shared" si="45"/>
        <v>N43.84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436</v>
      </c>
      <c r="Y450" s="11">
        <v>8</v>
      </c>
      <c r="Z450" s="11">
        <v>5</v>
      </c>
      <c r="AA450" s="6" t="str">
        <f t="shared" si="45"/>
        <v>N43.85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437</v>
      </c>
      <c r="Y453" s="10">
        <v>1</v>
      </c>
      <c r="Z453" s="10">
        <v>1</v>
      </c>
      <c r="AA453" s="6" t="str">
        <f t="shared" si="49"/>
        <v>N43 R.11</v>
      </c>
      <c r="AB453" s="5" t="s">
        <v>439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437</v>
      </c>
      <c r="Y454" s="11">
        <v>1</v>
      </c>
      <c r="Z454" s="11">
        <v>2</v>
      </c>
      <c r="AA454" s="6" t="str">
        <f t="shared" si="49"/>
        <v>N43 R.12</v>
      </c>
      <c r="AB454" s="5" t="s">
        <v>440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437</v>
      </c>
      <c r="Y455" s="11">
        <v>1</v>
      </c>
      <c r="Z455" s="11">
        <v>3</v>
      </c>
      <c r="AA455" s="6" t="str">
        <f t="shared" si="49"/>
        <v>N43 R.13</v>
      </c>
      <c r="AB455" s="5" t="s">
        <v>441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437</v>
      </c>
      <c r="Y456" s="11">
        <v>1</v>
      </c>
      <c r="Z456" s="11">
        <v>4</v>
      </c>
      <c r="AA456" s="6" t="str">
        <f t="shared" si="49"/>
        <v>N43 R.14</v>
      </c>
      <c r="AB456" s="5" t="s">
        <v>442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437</v>
      </c>
      <c r="Y457" s="11">
        <v>1</v>
      </c>
      <c r="Z457" s="11">
        <v>5</v>
      </c>
      <c r="AA457" s="6" t="str">
        <f t="shared" si="49"/>
        <v>N43 R.15</v>
      </c>
      <c r="AB457" s="5" t="s">
        <v>442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437</v>
      </c>
      <c r="Y458" s="11">
        <v>1</v>
      </c>
      <c r="Z458" s="11">
        <v>6</v>
      </c>
      <c r="AA458" s="6" t="str">
        <f t="shared" si="49"/>
        <v>N43 R.16</v>
      </c>
      <c r="AB458" s="5" t="s">
        <v>443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437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437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437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437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437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437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437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437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437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437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437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437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437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437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437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437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437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437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437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437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437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437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-MNU_SUMS_C43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-MNU_SUMS_C43,        ITM_OBELUS,           ITM_R,                ITM_r,                ITM_9,                ITM_9               },</v>
      </c>
    </row>
    <row r="481" spans="24:44" ht="18" customHeight="1">
      <c r="X481" s="75" t="s">
        <v>437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437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437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-MNU_UNITCONV</v>
      </c>
      <c r="AK483" t="str">
        <f>VLOOKUP(AD483,Sheet3!$B:$C,2,0)</f>
        <v>-MNU_UNITCONV_C43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-MNU_UNITCONV,        -MNU_UNITCONV_C43,    ITM_5,                ITM_T,                ITM_t,                ITM_4,                ITM_4               },</v>
      </c>
    </row>
    <row r="484" spans="24:44" ht="18" customHeight="1">
      <c r="X484" s="75" t="s">
        <v>437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437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437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437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437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437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-MNU_PARTS_C43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-MNU_PARTS_C43,       -MNU_TEST,            ITM_3,                ITM_Y,                ITM_y,                ITM_2,                ITM_2               },</v>
      </c>
    </row>
    <row r="490" spans="24:44" ht="18" customHeight="1">
      <c r="X490" s="75" t="s">
        <v>437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-MNU_ALPHAFN_C43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-MNU_ALPHAFN_C43,     ITM_MINUS,            ITM_Z,                ITM_z,                ITM_3,                ITM_3               },</v>
      </c>
    </row>
    <row r="491" spans="24:44" ht="18" customHeight="1">
      <c r="X491" s="75" t="s">
        <v>437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437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437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437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437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438</v>
      </c>
      <c r="Y498" s="83">
        <v>1</v>
      </c>
      <c r="Z498" s="83">
        <v>1</v>
      </c>
      <c r="AA498" s="84" t="str">
        <f t="shared" si="49"/>
        <v>D47.11</v>
      </c>
      <c r="AB498" s="85" t="s">
        <v>439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438</v>
      </c>
      <c r="Y499" s="90">
        <v>1</v>
      </c>
      <c r="Z499" s="90">
        <v>2</v>
      </c>
      <c r="AA499" s="84" t="str">
        <f t="shared" si="49"/>
        <v>D47.12</v>
      </c>
      <c r="AB499" s="85" t="s">
        <v>440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438</v>
      </c>
      <c r="Y500" s="90">
        <v>1</v>
      </c>
      <c r="Z500" s="90">
        <v>3</v>
      </c>
      <c r="AA500" s="84" t="str">
        <f t="shared" si="49"/>
        <v>D47.13</v>
      </c>
      <c r="AB500" s="85" t="s">
        <v>441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438</v>
      </c>
      <c r="Y501" s="90">
        <v>1</v>
      </c>
      <c r="Z501" s="90">
        <v>4</v>
      </c>
      <c r="AA501" s="84" t="str">
        <f t="shared" si="49"/>
        <v>D47.14</v>
      </c>
      <c r="AB501" s="85" t="s">
        <v>442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438</v>
      </c>
      <c r="Y502" s="90">
        <v>1</v>
      </c>
      <c r="Z502" s="90">
        <v>5</v>
      </c>
      <c r="AA502" s="84" t="str">
        <f t="shared" si="49"/>
        <v>D47.15</v>
      </c>
      <c r="AB502" s="85" t="s">
        <v>442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438</v>
      </c>
      <c r="Y503" s="90">
        <v>1</v>
      </c>
      <c r="Z503" s="90">
        <v>6</v>
      </c>
      <c r="AA503" s="84" t="str">
        <f t="shared" si="49"/>
        <v>D47.16</v>
      </c>
      <c r="AB503" s="85" t="s">
        <v>443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438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438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438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438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438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438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438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438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438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438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438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438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438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438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438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438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438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438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438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438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438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438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493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-MNU_PLOTTING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-MNU_PLOTTING,        ITM_OBELUS,           ITM_Q,                ITM_q,                ITM_OBELUS,           ITM_DIV             },</v>
      </c>
    </row>
    <row r="526" spans="24:44" ht="18" customHeight="1">
      <c r="X526" s="89" t="s">
        <v>438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438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-MNU_ALPHAFN_C43</v>
      </c>
      <c r="AK527" t="str">
        <f>VLOOKUP(AD527,Sheet3!$B:$C,2,0)</f>
        <v>-MNU_PARTS_C43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-MNU_ALPHAFN_C43,     -MNU_PARTS_C43,       ITM_4,                ITM_R,                ITM_r,                ITM_4,                ITM_4               },</v>
      </c>
    </row>
    <row r="528" spans="24:44" ht="18" customHeight="1">
      <c r="X528" s="89" t="s">
        <v>438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438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438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438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438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438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438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438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-MNU_UNITCONV_C43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-MNU_UNITCONV_C43,    -MNU_CONST,           ITM_MINUS,            ITM_Y,                ITM_y,                ITM_MINUS,            ITM_SUB             },</v>
      </c>
    </row>
    <row r="536" spans="24:44" ht="18" customHeight="1">
      <c r="X536" s="89" t="s">
        <v>438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438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438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438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438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</mergeCells>
  <conditionalFormatting sqref="F20:H20">
    <cfRule type="expression" dxfId="279" priority="172">
      <formula>F20&lt;&gt;" "</formula>
    </cfRule>
    <cfRule type="expression" dxfId="278" priority="501" stopIfTrue="1">
      <formula>LEFT(F20,1)="["</formula>
    </cfRule>
  </conditionalFormatting>
  <conditionalFormatting sqref="D8">
    <cfRule type="expression" dxfId="277" priority="314">
      <formula>D8&lt;&gt;" "</formula>
    </cfRule>
    <cfRule type="expression" dxfId="276" priority="469">
      <formula>LEFT(D8,1)="["</formula>
    </cfRule>
  </conditionalFormatting>
  <conditionalFormatting sqref="C20:E20">
    <cfRule type="expression" dxfId="275" priority="173">
      <formula>C20&lt;&gt;" "</formula>
    </cfRule>
    <cfRule type="expression" dxfId="274" priority="463">
      <formula>LEFT(C20,1)="["</formula>
    </cfRule>
  </conditionalFormatting>
  <conditionalFormatting sqref="C8">
    <cfRule type="expression" dxfId="273" priority="315">
      <formula>C8&lt;&gt;" "</formula>
    </cfRule>
    <cfRule type="expression" dxfId="272" priority="462">
      <formula>LEFT(C8,1)="["</formula>
    </cfRule>
  </conditionalFormatting>
  <conditionalFormatting sqref="C39:D41">
    <cfRule type="expression" dxfId="271" priority="388" stopIfTrue="1">
      <formula>C39=" g "</formula>
    </cfRule>
    <cfRule type="expression" dxfId="270" priority="389">
      <formula>OR(C39=" f ",C39="f/g")</formula>
    </cfRule>
  </conditionalFormatting>
  <conditionalFormatting sqref="F27:H29">
    <cfRule type="expression" dxfId="269" priority="346" stopIfTrue="1">
      <formula>F27=" g "</formula>
    </cfRule>
    <cfRule type="expression" dxfId="268" priority="347" stopIfTrue="1">
      <formula>OR(F27=" f ",F27="f/g")</formula>
    </cfRule>
  </conditionalFormatting>
  <conditionalFormatting sqref="H8">
    <cfRule type="expression" dxfId="267" priority="310">
      <formula>H8&lt;&gt;" "</formula>
    </cfRule>
    <cfRule type="expression" dxfId="266" priority="313">
      <formula>LEFT(H8,1)="["</formula>
    </cfRule>
  </conditionalFormatting>
  <conditionalFormatting sqref="G8">
    <cfRule type="expression" dxfId="265" priority="311">
      <formula>G8&lt;&gt;" "</formula>
    </cfRule>
    <cfRule type="expression" dxfId="264" priority="312">
      <formula>LEFT(G8,1)="["</formula>
    </cfRule>
  </conditionalFormatting>
  <conditionalFormatting sqref="K8">
    <cfRule type="expression" dxfId="263" priority="306">
      <formula>K8&lt;&gt;" "</formula>
    </cfRule>
    <cfRule type="expression" dxfId="262" priority="309">
      <formula>LEFT(K8,1)="["</formula>
    </cfRule>
  </conditionalFormatting>
  <conditionalFormatting sqref="J8">
    <cfRule type="expression" dxfId="261" priority="307">
      <formula>J8&lt;&gt;" "</formula>
    </cfRule>
    <cfRule type="expression" dxfId="260" priority="308">
      <formula>LEFT(J8,1)="["</formula>
    </cfRule>
  </conditionalFormatting>
  <conditionalFormatting sqref="N8">
    <cfRule type="expression" dxfId="259" priority="302">
      <formula>N8&lt;&gt;" "</formula>
    </cfRule>
    <cfRule type="expression" dxfId="258" priority="305">
      <formula>LEFT(N8,1)="["</formula>
    </cfRule>
  </conditionalFormatting>
  <conditionalFormatting sqref="M8">
    <cfRule type="expression" dxfId="257" priority="303">
      <formula>M8&lt;&gt;" "</formula>
    </cfRule>
    <cfRule type="expression" dxfId="256" priority="304">
      <formula>LEFT(M8,1)="["</formula>
    </cfRule>
  </conditionalFormatting>
  <conditionalFormatting sqref="Q8">
    <cfRule type="expression" dxfId="255" priority="298">
      <formula>Q8&lt;&gt;" "</formula>
    </cfRule>
    <cfRule type="expression" dxfId="254" priority="301">
      <formula>LEFT(Q8,1)="["</formula>
    </cfRule>
  </conditionalFormatting>
  <conditionalFormatting sqref="P8">
    <cfRule type="expression" dxfId="253" priority="299">
      <formula>P8&lt;&gt;" "</formula>
    </cfRule>
    <cfRule type="expression" dxfId="252" priority="300">
      <formula>LEFT(P8,1)="["</formula>
    </cfRule>
  </conditionalFormatting>
  <conditionalFormatting sqref="T8">
    <cfRule type="expression" dxfId="251" priority="294">
      <formula>T8&lt;&gt;" "</formula>
    </cfRule>
    <cfRule type="expression" dxfId="250" priority="297">
      <formula>LEFT(T8,1)="["</formula>
    </cfRule>
  </conditionalFormatting>
  <conditionalFormatting sqref="S8">
    <cfRule type="expression" dxfId="249" priority="295">
      <formula>S8&lt;&gt;" "</formula>
    </cfRule>
    <cfRule type="expression" dxfId="248" priority="296">
      <formula>LEFT(S8,1)="["</formula>
    </cfRule>
  </conditionalFormatting>
  <conditionalFormatting sqref="D14">
    <cfRule type="expression" dxfId="247" priority="290">
      <formula>D14&lt;&gt;" "</formula>
    </cfRule>
    <cfRule type="expression" dxfId="246" priority="293">
      <formula>LEFT(D14,1)="["</formula>
    </cfRule>
  </conditionalFormatting>
  <conditionalFormatting sqref="C14">
    <cfRule type="expression" dxfId="245" priority="291">
      <formula>C14&lt;&gt;" "</formula>
    </cfRule>
    <cfRule type="expression" dxfId="244" priority="292">
      <formula>LEFT(C14,1)="["</formula>
    </cfRule>
  </conditionalFormatting>
  <conditionalFormatting sqref="H14">
    <cfRule type="expression" dxfId="243" priority="286">
      <formula>H14&lt;&gt;" "</formula>
    </cfRule>
    <cfRule type="expression" dxfId="242" priority="289">
      <formula>LEFT(H14,1)="["</formula>
    </cfRule>
  </conditionalFormatting>
  <conditionalFormatting sqref="G14">
    <cfRule type="expression" dxfId="241" priority="287">
      <formula>G14&lt;&gt;" "</formula>
    </cfRule>
    <cfRule type="expression" dxfId="240" priority="288">
      <formula>LEFT(G14,1)="["</formula>
    </cfRule>
  </conditionalFormatting>
  <conditionalFormatting sqref="K14">
    <cfRule type="expression" dxfId="239" priority="282">
      <formula>K14&lt;&gt;" "</formula>
    </cfRule>
    <cfRule type="expression" dxfId="238" priority="285">
      <formula>LEFT(K14,1)="["</formula>
    </cfRule>
  </conditionalFormatting>
  <conditionalFormatting sqref="J14">
    <cfRule type="expression" dxfId="237" priority="283">
      <formula>J14&lt;&gt;" "</formula>
    </cfRule>
    <cfRule type="expression" dxfId="236" priority="284">
      <formula>LEFT(J14,1)="["</formula>
    </cfRule>
  </conditionalFormatting>
  <conditionalFormatting sqref="N14">
    <cfRule type="expression" dxfId="235" priority="278">
      <formula>N14&lt;&gt;" "</formula>
    </cfRule>
    <cfRule type="expression" dxfId="234" priority="281">
      <formula>LEFT(N14,1)="["</formula>
    </cfRule>
  </conditionalFormatting>
  <conditionalFormatting sqref="M14">
    <cfRule type="expression" dxfId="233" priority="279">
      <formula>M14&lt;&gt;" "</formula>
    </cfRule>
    <cfRule type="expression" dxfId="232" priority="280">
      <formula>LEFT(M14,1)="["</formula>
    </cfRule>
  </conditionalFormatting>
  <conditionalFormatting sqref="Q14">
    <cfRule type="expression" dxfId="231" priority="274">
      <formula>Q14&lt;&gt;" "</formula>
    </cfRule>
    <cfRule type="expression" dxfId="230" priority="277">
      <formula>LEFT(Q14,1)="["</formula>
    </cfRule>
  </conditionalFormatting>
  <conditionalFormatting sqref="P14">
    <cfRule type="expression" dxfId="229" priority="275">
      <formula>P14&lt;&gt;" "</formula>
    </cfRule>
    <cfRule type="expression" dxfId="228" priority="276">
      <formula>LEFT(P14,1)="["</formula>
    </cfRule>
  </conditionalFormatting>
  <conditionalFormatting sqref="T14">
    <cfRule type="expression" dxfId="227" priority="270">
      <formula>T14&lt;&gt;" "</formula>
    </cfRule>
    <cfRule type="expression" dxfId="226" priority="273">
      <formula>LEFT(T14,1)="["</formula>
    </cfRule>
  </conditionalFormatting>
  <conditionalFormatting sqref="S14">
    <cfRule type="expression" dxfId="225" priority="271">
      <formula>S14&lt;&gt;" "</formula>
    </cfRule>
    <cfRule type="expression" dxfId="224" priority="272">
      <formula>LEFT(S14,1)="["</formula>
    </cfRule>
  </conditionalFormatting>
  <conditionalFormatting sqref="K20">
    <cfRule type="expression" dxfId="223" priority="266">
      <formula>K20&lt;&gt;" "</formula>
    </cfRule>
    <cfRule type="expression" dxfId="222" priority="269">
      <formula>LEFT(K20,1)="["</formula>
    </cfRule>
  </conditionalFormatting>
  <conditionalFormatting sqref="J20">
    <cfRule type="expression" dxfId="221" priority="267">
      <formula>J20&lt;&gt;" "</formula>
    </cfRule>
    <cfRule type="expression" dxfId="220" priority="268">
      <formula>LEFT(J20,1)="["</formula>
    </cfRule>
  </conditionalFormatting>
  <conditionalFormatting sqref="N20">
    <cfRule type="expression" dxfId="219" priority="262">
      <formula>N20&lt;&gt;" "</formula>
    </cfRule>
    <cfRule type="expression" dxfId="218" priority="265">
      <formula>LEFT(N20,1)="["</formula>
    </cfRule>
  </conditionalFormatting>
  <conditionalFormatting sqref="M20">
    <cfRule type="expression" dxfId="217" priority="263">
      <formula>M20&lt;&gt;" "</formula>
    </cfRule>
    <cfRule type="expression" dxfId="216" priority="264">
      <formula>LEFT(M20,1)="["</formula>
    </cfRule>
  </conditionalFormatting>
  <conditionalFormatting sqref="Q20">
    <cfRule type="expression" dxfId="215" priority="258">
      <formula>Q20&lt;&gt;" "</formula>
    </cfRule>
    <cfRule type="expression" dxfId="214" priority="261">
      <formula>LEFT(Q20,1)="["</formula>
    </cfRule>
  </conditionalFormatting>
  <conditionalFormatting sqref="P20">
    <cfRule type="expression" dxfId="213" priority="259">
      <formula>P20&lt;&gt;" "</formula>
    </cfRule>
    <cfRule type="expression" dxfId="212" priority="260">
      <formula>LEFT(P20,1)="["</formula>
    </cfRule>
  </conditionalFormatting>
  <conditionalFormatting sqref="T20">
    <cfRule type="expression" dxfId="211" priority="254">
      <formula>T20&lt;&gt;" "</formula>
    </cfRule>
    <cfRule type="expression" dxfId="210" priority="257">
      <formula>LEFT(T20,1)="["</formula>
    </cfRule>
  </conditionalFormatting>
  <conditionalFormatting sqref="S20">
    <cfRule type="expression" dxfId="209" priority="255">
      <formula>S20&lt;&gt;" "</formula>
    </cfRule>
    <cfRule type="expression" dxfId="208" priority="256">
      <formula>LEFT(S20,1)="["</formula>
    </cfRule>
  </conditionalFormatting>
  <conditionalFormatting sqref="D26">
    <cfRule type="expression" dxfId="207" priority="250">
      <formula>D26&lt;&gt;" "</formula>
    </cfRule>
    <cfRule type="expression" dxfId="206" priority="253">
      <formula>LEFT(D26,1)="["</formula>
    </cfRule>
  </conditionalFormatting>
  <conditionalFormatting sqref="C26">
    <cfRule type="expression" dxfId="205" priority="251">
      <formula>C26&lt;&gt;" "</formula>
    </cfRule>
    <cfRule type="expression" dxfId="204" priority="252">
      <formula>LEFT(C26,1)="["</formula>
    </cfRule>
  </conditionalFormatting>
  <conditionalFormatting sqref="D32">
    <cfRule type="expression" dxfId="203" priority="246">
      <formula>D32&lt;&gt;" "</formula>
    </cfRule>
    <cfRule type="expression" dxfId="202" priority="249">
      <formula>LEFT(D32,1)="["</formula>
    </cfRule>
  </conditionalFormatting>
  <conditionalFormatting sqref="C32">
    <cfRule type="expression" dxfId="201" priority="247">
      <formula>C32&lt;&gt;" "</formula>
    </cfRule>
    <cfRule type="expression" dxfId="200" priority="248">
      <formula>LEFT(C32,1)="["</formula>
    </cfRule>
  </conditionalFormatting>
  <conditionalFormatting sqref="D38">
    <cfRule type="expression" dxfId="199" priority="242">
      <formula>D38&lt;&gt;" "</formula>
    </cfRule>
    <cfRule type="expression" dxfId="198" priority="245">
      <formula>LEFT(D38,1)="["</formula>
    </cfRule>
  </conditionalFormatting>
  <conditionalFormatting sqref="C38">
    <cfRule type="expression" dxfId="197" priority="243">
      <formula>C38&lt;&gt;" "</formula>
    </cfRule>
    <cfRule type="expression" dxfId="196" priority="244">
      <formula>LEFT(C38,1)="["</formula>
    </cfRule>
  </conditionalFormatting>
  <conditionalFormatting sqref="D44">
    <cfRule type="expression" dxfId="195" priority="238">
      <formula>D44&lt;&gt;" "</formula>
    </cfRule>
    <cfRule type="expression" dxfId="194" priority="241">
      <formula>LEFT(D44,1)="["</formula>
    </cfRule>
  </conditionalFormatting>
  <conditionalFormatting sqref="C44">
    <cfRule type="expression" dxfId="193" priority="239">
      <formula>C44&lt;&gt;" "</formula>
    </cfRule>
    <cfRule type="expression" dxfId="192" priority="240">
      <formula>LEFT(C44,1)="["</formula>
    </cfRule>
  </conditionalFormatting>
  <conditionalFormatting sqref="F26">
    <cfRule type="expression" dxfId="191" priority="236">
      <formula>F26&lt;&gt;" "</formula>
    </cfRule>
    <cfRule type="expression" dxfId="190" priority="237">
      <formula>LEFT(F26,1)="["</formula>
    </cfRule>
  </conditionalFormatting>
  <conditionalFormatting sqref="H26">
    <cfRule type="expression" dxfId="189" priority="234">
      <formula>H26&lt;&gt;" "</formula>
    </cfRule>
    <cfRule type="expression" dxfId="188" priority="235">
      <formula>LEFT(H26,1)="["</formula>
    </cfRule>
  </conditionalFormatting>
  <conditionalFormatting sqref="J26">
    <cfRule type="expression" dxfId="187" priority="232">
      <formula>J26&lt;&gt;" "</formula>
    </cfRule>
    <cfRule type="expression" dxfId="186" priority="233">
      <formula>LEFT(J26,1)="["</formula>
    </cfRule>
  </conditionalFormatting>
  <conditionalFormatting sqref="L26">
    <cfRule type="expression" dxfId="185" priority="230">
      <formula>L26&lt;&gt;" "</formula>
    </cfRule>
    <cfRule type="expression" dxfId="184" priority="231">
      <formula>LEFT(L26,1)="["</formula>
    </cfRule>
  </conditionalFormatting>
  <conditionalFormatting sqref="N26">
    <cfRule type="expression" dxfId="183" priority="228">
      <formula>N26&lt;&gt;" "</formula>
    </cfRule>
    <cfRule type="expression" dxfId="182" priority="229">
      <formula>LEFT(N26,1)="["</formula>
    </cfRule>
  </conditionalFormatting>
  <conditionalFormatting sqref="P26">
    <cfRule type="expression" dxfId="181" priority="226">
      <formula>P26&lt;&gt;" "</formula>
    </cfRule>
    <cfRule type="expression" dxfId="180" priority="227">
      <formula>LEFT(P26,1)="["</formula>
    </cfRule>
  </conditionalFormatting>
  <conditionalFormatting sqref="R26">
    <cfRule type="expression" dxfId="179" priority="224">
      <formula>R26&lt;&gt;" "</formula>
    </cfRule>
    <cfRule type="expression" dxfId="178" priority="225">
      <formula>LEFT(R26,1)="["</formula>
    </cfRule>
  </conditionalFormatting>
  <conditionalFormatting sqref="T26">
    <cfRule type="expression" dxfId="177" priority="222">
      <formula>T26&lt;&gt;" "</formula>
    </cfRule>
    <cfRule type="expression" dxfId="176" priority="223">
      <formula>LEFT(T26,1)="["</formula>
    </cfRule>
  </conditionalFormatting>
  <conditionalFormatting sqref="F32">
    <cfRule type="expression" dxfId="175" priority="220">
      <formula>F32&lt;&gt;" "</formula>
    </cfRule>
    <cfRule type="expression" dxfId="174" priority="221">
      <formula>LEFT(F32,1)="["</formula>
    </cfRule>
  </conditionalFormatting>
  <conditionalFormatting sqref="H32">
    <cfRule type="expression" dxfId="173" priority="218">
      <formula>H32&lt;&gt;" "</formula>
    </cfRule>
    <cfRule type="expression" dxfId="172" priority="219">
      <formula>LEFT(H32,1)="["</formula>
    </cfRule>
  </conditionalFormatting>
  <conditionalFormatting sqref="J32">
    <cfRule type="expression" dxfId="171" priority="216">
      <formula>J32&lt;&gt;" "</formula>
    </cfRule>
    <cfRule type="expression" dxfId="170" priority="217">
      <formula>LEFT(J32,1)="["</formula>
    </cfRule>
  </conditionalFormatting>
  <conditionalFormatting sqref="L32">
    <cfRule type="expression" dxfId="169" priority="214">
      <formula>L32&lt;&gt;" "</formula>
    </cfRule>
    <cfRule type="expression" dxfId="168" priority="215">
      <formula>LEFT(L32,1)="["</formula>
    </cfRule>
  </conditionalFormatting>
  <conditionalFormatting sqref="N32">
    <cfRule type="expression" dxfId="167" priority="212">
      <formula>N32&lt;&gt;" "</formula>
    </cfRule>
    <cfRule type="expression" dxfId="166" priority="213">
      <formula>LEFT(N32,1)="["</formula>
    </cfRule>
  </conditionalFormatting>
  <conditionalFormatting sqref="P32">
    <cfRule type="expression" dxfId="165" priority="210">
      <formula>P32&lt;&gt;" "</formula>
    </cfRule>
    <cfRule type="expression" dxfId="164" priority="211">
      <formula>LEFT(P32,1)="["</formula>
    </cfRule>
  </conditionalFormatting>
  <conditionalFormatting sqref="R32">
    <cfRule type="expression" dxfId="163" priority="208">
      <formula>R32&lt;&gt;" "</formula>
    </cfRule>
    <cfRule type="expression" dxfId="162" priority="209">
      <formula>LEFT(R32,1)="["</formula>
    </cfRule>
  </conditionalFormatting>
  <conditionalFormatting sqref="T32">
    <cfRule type="expression" dxfId="161" priority="206">
      <formula>T32&lt;&gt;" "</formula>
    </cfRule>
    <cfRule type="expression" dxfId="160" priority="207">
      <formula>LEFT(T32,1)="["</formula>
    </cfRule>
  </conditionalFormatting>
  <conditionalFormatting sqref="F38">
    <cfRule type="expression" dxfId="159" priority="204">
      <formula>F38&lt;&gt;" "</formula>
    </cfRule>
    <cfRule type="expression" dxfId="158" priority="205">
      <formula>LEFT(F38,1)="["</formula>
    </cfRule>
  </conditionalFormatting>
  <conditionalFormatting sqref="H38">
    <cfRule type="expression" dxfId="157" priority="202">
      <formula>H38&lt;&gt;" "</formula>
    </cfRule>
    <cfRule type="expression" dxfId="156" priority="203">
      <formula>LEFT(H38,1)="["</formula>
    </cfRule>
  </conditionalFormatting>
  <conditionalFormatting sqref="J38">
    <cfRule type="expression" dxfId="155" priority="200">
      <formula>J38&lt;&gt;" "</formula>
    </cfRule>
    <cfRule type="expression" dxfId="154" priority="201">
      <formula>LEFT(J38,1)="["</formula>
    </cfRule>
  </conditionalFormatting>
  <conditionalFormatting sqref="L38">
    <cfRule type="expression" dxfId="153" priority="198">
      <formula>L38&lt;&gt;" "</formula>
    </cfRule>
    <cfRule type="expression" dxfId="152" priority="199">
      <formula>LEFT(L38,1)="["</formula>
    </cfRule>
  </conditionalFormatting>
  <conditionalFormatting sqref="N38">
    <cfRule type="expression" dxfId="151" priority="196">
      <formula>N38&lt;&gt;" "</formula>
    </cfRule>
    <cfRule type="expression" dxfId="150" priority="197">
      <formula>LEFT(N38,1)="["</formula>
    </cfRule>
  </conditionalFormatting>
  <conditionalFormatting sqref="P38">
    <cfRule type="expression" dxfId="149" priority="194">
      <formula>P38&lt;&gt;" "</formula>
    </cfRule>
    <cfRule type="expression" dxfId="148" priority="195">
      <formula>LEFT(P38,1)="["</formula>
    </cfRule>
  </conditionalFormatting>
  <conditionalFormatting sqref="R38">
    <cfRule type="expression" dxfId="147" priority="192">
      <formula>R38&lt;&gt;" "</formula>
    </cfRule>
    <cfRule type="expression" dxfId="146" priority="193">
      <formula>LEFT(R38,1)="["</formula>
    </cfRule>
  </conditionalFormatting>
  <conditionalFormatting sqref="T38">
    <cfRule type="expression" dxfId="145" priority="190">
      <formula>T38&lt;&gt;" "</formula>
    </cfRule>
    <cfRule type="expression" dxfId="144" priority="191">
      <formula>LEFT(T38,1)="["</formula>
    </cfRule>
  </conditionalFormatting>
  <conditionalFormatting sqref="F44">
    <cfRule type="expression" dxfId="143" priority="188">
      <formula>F44&lt;&gt;" "</formula>
    </cfRule>
    <cfRule type="expression" dxfId="142" priority="189">
      <formula>LEFT(F44,1)="["</formula>
    </cfRule>
  </conditionalFormatting>
  <conditionalFormatting sqref="H44">
    <cfRule type="expression" dxfId="141" priority="186">
      <formula>H44&lt;&gt;" "</formula>
    </cfRule>
    <cfRule type="expression" dxfId="140" priority="187">
      <formula>LEFT(H44,1)="["</formula>
    </cfRule>
  </conditionalFormatting>
  <conditionalFormatting sqref="J44">
    <cfRule type="expression" dxfId="139" priority="184">
      <formula>J44&lt;&gt;" "</formula>
    </cfRule>
    <cfRule type="expression" dxfId="138" priority="185">
      <formula>LEFT(J44,1)="["</formula>
    </cfRule>
  </conditionalFormatting>
  <conditionalFormatting sqref="L44">
    <cfRule type="expression" dxfId="137" priority="182">
      <formula>L44&lt;&gt;" "</formula>
    </cfRule>
    <cfRule type="expression" dxfId="136" priority="183">
      <formula>LEFT(L44,1)="["</formula>
    </cfRule>
  </conditionalFormatting>
  <conditionalFormatting sqref="N44">
    <cfRule type="expression" dxfId="135" priority="180">
      <formula>N44&lt;&gt;" "</formula>
    </cfRule>
    <cfRule type="expression" dxfId="134" priority="181">
      <formula>LEFT(N44,1)="["</formula>
    </cfRule>
  </conditionalFormatting>
  <conditionalFormatting sqref="P44">
    <cfRule type="expression" dxfId="133" priority="178">
      <formula>P44&lt;&gt;" "</formula>
    </cfRule>
    <cfRule type="expression" dxfId="132" priority="179">
      <formula>LEFT(P44,1)="["</formula>
    </cfRule>
  </conditionalFormatting>
  <conditionalFormatting sqref="R44">
    <cfRule type="expression" dxfId="131" priority="176">
      <formula>R44&lt;&gt;" "</formula>
    </cfRule>
    <cfRule type="expression" dxfId="130" priority="177">
      <formula>LEFT(R44,1)="["</formula>
    </cfRule>
  </conditionalFormatting>
  <conditionalFormatting sqref="T44">
    <cfRule type="expression" dxfId="129" priority="174">
      <formula>T44&lt;&gt;" "</formula>
    </cfRule>
    <cfRule type="expression" dxfId="128" priority="175">
      <formula>LEFT(T44,1)="["</formula>
    </cfRule>
  </conditionalFormatting>
  <conditionalFormatting sqref="I21:I23">
    <cfRule type="expression" dxfId="127" priority="158">
      <formula>AND(I21&lt;&gt;" ",I21&lt;&gt;"")</formula>
    </cfRule>
  </conditionalFormatting>
  <conditionalFormatting sqref="C3:D5">
    <cfRule type="expression" dxfId="126" priority="130" stopIfTrue="1">
      <formula>C3=" g "</formula>
    </cfRule>
    <cfRule type="expression" dxfId="125" priority="131">
      <formula>OR(C3=" f ",C3="f/g")</formula>
    </cfRule>
  </conditionalFormatting>
  <conditionalFormatting sqref="G3:H5">
    <cfRule type="expression" dxfId="124" priority="128" stopIfTrue="1">
      <formula>G3=" g "</formula>
    </cfRule>
    <cfRule type="expression" dxfId="123" priority="129">
      <formula>OR(G3=" f ",G3="f/g")</formula>
    </cfRule>
  </conditionalFormatting>
  <conditionalFormatting sqref="J3:K5">
    <cfRule type="expression" dxfId="122" priority="126" stopIfTrue="1">
      <formula>J3=" g "</formula>
    </cfRule>
    <cfRule type="expression" dxfId="121" priority="127">
      <formula>OR(J3=" f ",J3="f/g")</formula>
    </cfRule>
  </conditionalFormatting>
  <conditionalFormatting sqref="M3:N5">
    <cfRule type="expression" dxfId="120" priority="124" stopIfTrue="1">
      <formula>M3=" g "</formula>
    </cfRule>
    <cfRule type="expression" dxfId="119" priority="125">
      <formula>OR(M3=" f ",M3="f/g")</formula>
    </cfRule>
  </conditionalFormatting>
  <conditionalFormatting sqref="P3:Q5">
    <cfRule type="expression" dxfId="118" priority="122" stopIfTrue="1">
      <formula>P3=" g "</formula>
    </cfRule>
    <cfRule type="expression" dxfId="117" priority="123">
      <formula>OR(P3=" f ",P3="f/g")</formula>
    </cfRule>
  </conditionalFormatting>
  <conditionalFormatting sqref="S3:T5">
    <cfRule type="expression" dxfId="116" priority="120" stopIfTrue="1">
      <formula>S3=" g "</formula>
    </cfRule>
    <cfRule type="expression" dxfId="115" priority="121">
      <formula>OR(S3=" f ",S3="f/g")</formula>
    </cfRule>
  </conditionalFormatting>
  <conditionalFormatting sqref="C9:D11">
    <cfRule type="expression" dxfId="114" priority="118" stopIfTrue="1">
      <formula>C9=" g "</formula>
    </cfRule>
    <cfRule type="expression" dxfId="113" priority="119">
      <formula>OR(C9=" f ",C9="f/g")</formula>
    </cfRule>
  </conditionalFormatting>
  <conditionalFormatting sqref="G9:H11">
    <cfRule type="expression" dxfId="112" priority="116" stopIfTrue="1">
      <formula>G9=" g "</formula>
    </cfRule>
    <cfRule type="expression" dxfId="111" priority="117">
      <formula>OR(G9=" f ",G9="f/g")</formula>
    </cfRule>
  </conditionalFormatting>
  <conditionalFormatting sqref="J9:K11">
    <cfRule type="expression" dxfId="110" priority="114" stopIfTrue="1">
      <formula>J9=" g "</formula>
    </cfRule>
    <cfRule type="expression" dxfId="109" priority="115">
      <formula>OR(J9=" f ",J9="f/g")</formula>
    </cfRule>
  </conditionalFormatting>
  <conditionalFormatting sqref="M9:N11">
    <cfRule type="expression" dxfId="108" priority="112" stopIfTrue="1">
      <formula>M9=" g "</formula>
    </cfRule>
    <cfRule type="expression" dxfId="107" priority="113">
      <formula>OR(M9=" f ",M9="f/g")</formula>
    </cfRule>
  </conditionalFormatting>
  <conditionalFormatting sqref="P9:Q11">
    <cfRule type="expression" dxfId="106" priority="110" stopIfTrue="1">
      <formula>P9=" g "</formula>
    </cfRule>
    <cfRule type="expression" dxfId="105" priority="111">
      <formula>OR(P9=" f ",P9="f/g")</formula>
    </cfRule>
  </conditionalFormatting>
  <conditionalFormatting sqref="S9:T11">
    <cfRule type="expression" dxfId="104" priority="108" stopIfTrue="1">
      <formula>S9=" g "</formula>
    </cfRule>
    <cfRule type="expression" dxfId="103" priority="109">
      <formula>OR(S9=" f ",S9="f/g")</formula>
    </cfRule>
  </conditionalFormatting>
  <conditionalFormatting sqref="C15:D17">
    <cfRule type="expression" dxfId="102" priority="106" stopIfTrue="1">
      <formula>C15=" g "</formula>
    </cfRule>
    <cfRule type="expression" dxfId="101" priority="107">
      <formula>OR(C15=" f ",C15="f/g")</formula>
    </cfRule>
  </conditionalFormatting>
  <conditionalFormatting sqref="G15:H17">
    <cfRule type="expression" dxfId="100" priority="104" stopIfTrue="1">
      <formula>G15=" g "</formula>
    </cfRule>
    <cfRule type="expression" dxfId="99" priority="105">
      <formula>OR(G15=" f ",G15="f/g")</formula>
    </cfRule>
  </conditionalFormatting>
  <conditionalFormatting sqref="J15:K17">
    <cfRule type="expression" dxfId="98" priority="102" stopIfTrue="1">
      <formula>J15=" g "</formula>
    </cfRule>
    <cfRule type="expression" dxfId="97" priority="103">
      <formula>OR(J15=" f ",J15="f/g")</formula>
    </cfRule>
  </conditionalFormatting>
  <conditionalFormatting sqref="M15:N17">
    <cfRule type="expression" dxfId="96" priority="100" stopIfTrue="1">
      <formula>M15=" g "</formula>
    </cfRule>
    <cfRule type="expression" dxfId="95" priority="101">
      <formula>OR(M15=" f ",M15="f/g")</formula>
    </cfRule>
  </conditionalFormatting>
  <conditionalFormatting sqref="P15:Q17">
    <cfRule type="expression" dxfId="94" priority="98" stopIfTrue="1">
      <formula>P15=" g "</formula>
    </cfRule>
    <cfRule type="expression" dxfId="93" priority="99">
      <formula>OR(P15=" f ",P15="f/g")</formula>
    </cfRule>
  </conditionalFormatting>
  <conditionalFormatting sqref="S15:T17">
    <cfRule type="expression" dxfId="92" priority="96" stopIfTrue="1">
      <formula>S15=" g "</formula>
    </cfRule>
    <cfRule type="expression" dxfId="91" priority="97">
      <formula>OR(S15=" f ",S15="f/g")</formula>
    </cfRule>
  </conditionalFormatting>
  <conditionalFormatting sqref="S21:T23">
    <cfRule type="expression" dxfId="90" priority="94" stopIfTrue="1">
      <formula>S21=" g "</formula>
    </cfRule>
    <cfRule type="expression" dxfId="89" priority="95">
      <formula>OR(S21=" f ",S21="f/g")</formula>
    </cfRule>
  </conditionalFormatting>
  <conditionalFormatting sqref="P21:Q23">
    <cfRule type="expression" dxfId="88" priority="92" stopIfTrue="1">
      <formula>P21=" g "</formula>
    </cfRule>
    <cfRule type="expression" dxfId="87" priority="93">
      <formula>OR(P21=" f ",P21="f/g")</formula>
    </cfRule>
  </conditionalFormatting>
  <conditionalFormatting sqref="M21:N23">
    <cfRule type="expression" dxfId="86" priority="90" stopIfTrue="1">
      <formula>M21=" g "</formula>
    </cfRule>
    <cfRule type="expression" dxfId="85" priority="91">
      <formula>OR(M21=" f ",M21="f/g")</formula>
    </cfRule>
  </conditionalFormatting>
  <conditionalFormatting sqref="J21:K23">
    <cfRule type="expression" dxfId="84" priority="88" stopIfTrue="1">
      <formula>J21=" g "</formula>
    </cfRule>
    <cfRule type="expression" dxfId="83" priority="89">
      <formula>OR(J21=" f ",J21="f/g")</formula>
    </cfRule>
  </conditionalFormatting>
  <conditionalFormatting sqref="C27:D29">
    <cfRule type="expression" dxfId="82" priority="86" stopIfTrue="1">
      <formula>C27=" g "</formula>
    </cfRule>
    <cfRule type="expression" dxfId="81" priority="87">
      <formula>OR(C27=" f ",C27="f/g")</formula>
    </cfRule>
  </conditionalFormatting>
  <conditionalFormatting sqref="C33:D35">
    <cfRule type="expression" dxfId="80" priority="84" stopIfTrue="1">
      <formula>C33=" g "</formula>
    </cfRule>
    <cfRule type="expression" dxfId="79" priority="85">
      <formula>OR(C33=" f ",C33="f/g")</formula>
    </cfRule>
  </conditionalFormatting>
  <conditionalFormatting sqref="C45:D47">
    <cfRule type="expression" dxfId="78" priority="82" stopIfTrue="1">
      <formula>C45=" g "</formula>
    </cfRule>
    <cfRule type="expression" dxfId="77" priority="83">
      <formula>OR(C45=" f ",C45="f/g")</formula>
    </cfRule>
  </conditionalFormatting>
  <conditionalFormatting sqref="J27:L29">
    <cfRule type="expression" dxfId="76" priority="80" stopIfTrue="1">
      <formula>J27=" g "</formula>
    </cfRule>
    <cfRule type="expression" dxfId="75" priority="81" stopIfTrue="1">
      <formula>OR(J27=" f ",J27="f/g")</formula>
    </cfRule>
  </conditionalFormatting>
  <conditionalFormatting sqref="N27:P29">
    <cfRule type="expression" dxfId="74" priority="78" stopIfTrue="1">
      <formula>N27=" g "</formula>
    </cfRule>
    <cfRule type="expression" dxfId="73" priority="79" stopIfTrue="1">
      <formula>OR(N27=" f ",N27="f/g")</formula>
    </cfRule>
  </conditionalFormatting>
  <conditionalFormatting sqref="R27:T29">
    <cfRule type="expression" dxfId="72" priority="76" stopIfTrue="1">
      <formula>R27=" g "</formula>
    </cfRule>
    <cfRule type="expression" dxfId="71" priority="77" stopIfTrue="1">
      <formula>OR(R27=" f ",R27="f/g")</formula>
    </cfRule>
  </conditionalFormatting>
  <conditionalFormatting sqref="R33:T35">
    <cfRule type="expression" dxfId="70" priority="74" stopIfTrue="1">
      <formula>R33=" g "</formula>
    </cfRule>
    <cfRule type="expression" dxfId="69" priority="75" stopIfTrue="1">
      <formula>OR(R33=" f ",R33="f/g")</formula>
    </cfRule>
  </conditionalFormatting>
  <conditionalFormatting sqref="N33:P35">
    <cfRule type="expression" dxfId="68" priority="72" stopIfTrue="1">
      <formula>N33=" g "</formula>
    </cfRule>
    <cfRule type="expression" dxfId="67" priority="73" stopIfTrue="1">
      <formula>OR(N33=" f ",N33="f/g")</formula>
    </cfRule>
  </conditionalFormatting>
  <conditionalFormatting sqref="J33:L35">
    <cfRule type="expression" dxfId="66" priority="70" stopIfTrue="1">
      <formula>J33=" g "</formula>
    </cfRule>
    <cfRule type="expression" dxfId="65" priority="71" stopIfTrue="1">
      <formula>OR(J33=" f ",J33="f/g")</formula>
    </cfRule>
  </conditionalFormatting>
  <conditionalFormatting sqref="F33:H35">
    <cfRule type="expression" dxfId="64" priority="68" stopIfTrue="1">
      <formula>F33=" g "</formula>
    </cfRule>
    <cfRule type="expression" dxfId="63" priority="69" stopIfTrue="1">
      <formula>OR(F33=" f ",F33="f/g")</formula>
    </cfRule>
  </conditionalFormatting>
  <conditionalFormatting sqref="F39:H41">
    <cfRule type="expression" dxfId="62" priority="66" stopIfTrue="1">
      <formula>F39=" g "</formula>
    </cfRule>
    <cfRule type="expression" dxfId="61" priority="67" stopIfTrue="1">
      <formula>OR(F39=" f ",F39="f/g")</formula>
    </cfRule>
  </conditionalFormatting>
  <conditionalFormatting sqref="J39:L41">
    <cfRule type="expression" dxfId="60" priority="64" stopIfTrue="1">
      <formula>J39=" g "</formula>
    </cfRule>
    <cfRule type="expression" dxfId="59" priority="65" stopIfTrue="1">
      <formula>OR(J39=" f ",J39="f/g")</formula>
    </cfRule>
  </conditionalFormatting>
  <conditionalFormatting sqref="N39:P41">
    <cfRule type="expression" dxfId="58" priority="62" stopIfTrue="1">
      <formula>N39=" g "</formula>
    </cfRule>
    <cfRule type="expression" dxfId="57" priority="63" stopIfTrue="1">
      <formula>OR(N39=" f ",N39="f/g")</formula>
    </cfRule>
  </conditionalFormatting>
  <conditionalFormatting sqref="R39:T41">
    <cfRule type="expression" dxfId="56" priority="60" stopIfTrue="1">
      <formula>R39=" g "</formula>
    </cfRule>
    <cfRule type="expression" dxfId="55" priority="61" stopIfTrue="1">
      <formula>OR(R39=" f ",R39="f/g")</formula>
    </cfRule>
  </conditionalFormatting>
  <conditionalFormatting sqref="R45:T47">
    <cfRule type="expression" dxfId="54" priority="58" stopIfTrue="1">
      <formula>R45=" g "</formula>
    </cfRule>
    <cfRule type="expression" dxfId="53" priority="59" stopIfTrue="1">
      <formula>OR(R45=" f ",R45="f/g")</formula>
    </cfRule>
  </conditionalFormatting>
  <conditionalFormatting sqref="N45:P47">
    <cfRule type="expression" dxfId="52" priority="56" stopIfTrue="1">
      <formula>N45=" g "</formula>
    </cfRule>
    <cfRule type="expression" dxfId="51" priority="57" stopIfTrue="1">
      <formula>OR(N45=" f ",N45="f/g")</formula>
    </cfRule>
  </conditionalFormatting>
  <conditionalFormatting sqref="J45:L47">
    <cfRule type="expression" dxfId="50" priority="54" stopIfTrue="1">
      <formula>J45=" g "</formula>
    </cfRule>
    <cfRule type="expression" dxfId="49" priority="55" stopIfTrue="1">
      <formula>OR(J45=" f ",J45="f/g")</formula>
    </cfRule>
  </conditionalFormatting>
  <conditionalFormatting sqref="F45:H47">
    <cfRule type="expression" dxfId="48" priority="52" stopIfTrue="1">
      <formula>F45=" g "</formula>
    </cfRule>
    <cfRule type="expression" dxfId="47" priority="53" stopIfTrue="1">
      <formula>OR(F45=" f ",F45="f/g")</formula>
    </cfRule>
  </conditionalFormatting>
  <conditionalFormatting sqref="AR5:AR408 AR500:AR1018 AR410:AR497">
    <cfRule type="expression" dxfId="46" priority="49">
      <formula>ISNA(AR5)</formula>
    </cfRule>
  </conditionalFormatting>
  <conditionalFormatting sqref="L21:L23">
    <cfRule type="expression" dxfId="45" priority="47">
      <formula>AND(L21&lt;&gt;" ",L21&lt;&gt;"")</formula>
    </cfRule>
  </conditionalFormatting>
  <conditionalFormatting sqref="O21:O23">
    <cfRule type="expression" dxfId="44" priority="46">
      <formula>AND(O21&lt;&gt;" ",O21&lt;&gt;"")</formula>
    </cfRule>
  </conditionalFormatting>
  <conditionalFormatting sqref="R21:R23">
    <cfRule type="expression" dxfId="43" priority="45">
      <formula>AND(R21&lt;&gt;" ",R21&lt;&gt;"")</formula>
    </cfRule>
  </conditionalFormatting>
  <conditionalFormatting sqref="U21:U23">
    <cfRule type="expression" dxfId="42" priority="44">
      <formula>AND(U21&lt;&gt;" ",U21&lt;&gt;"")</formula>
    </cfRule>
  </conditionalFormatting>
  <conditionalFormatting sqref="U15:U17">
    <cfRule type="expression" dxfId="41" priority="43">
      <formula>AND(U15&lt;&gt;" ",U15&lt;&gt;"")</formula>
    </cfRule>
  </conditionalFormatting>
  <conditionalFormatting sqref="R15:R17">
    <cfRule type="expression" dxfId="40" priority="42">
      <formula>AND(R15&lt;&gt;" ",R15&lt;&gt;"")</formula>
    </cfRule>
  </conditionalFormatting>
  <conditionalFormatting sqref="O15:O17">
    <cfRule type="expression" dxfId="39" priority="41">
      <formula>AND(O15&lt;&gt;" ",O15&lt;&gt;"")</formula>
    </cfRule>
  </conditionalFormatting>
  <conditionalFormatting sqref="L15:L17">
    <cfRule type="expression" dxfId="38" priority="40">
      <formula>AND(L15&lt;&gt;" ",L15&lt;&gt;"")</formula>
    </cfRule>
  </conditionalFormatting>
  <conditionalFormatting sqref="I15:I17">
    <cfRule type="expression" dxfId="37" priority="39">
      <formula>AND(I15&lt;&gt;" ",I15&lt;&gt;"")</formula>
    </cfRule>
  </conditionalFormatting>
  <conditionalFormatting sqref="E15:E17">
    <cfRule type="expression" dxfId="36" priority="38">
      <formula>AND(E15&lt;&gt;" ",E15&lt;&gt;"")</formula>
    </cfRule>
  </conditionalFormatting>
  <conditionalFormatting sqref="E9:E11">
    <cfRule type="expression" dxfId="35" priority="37">
      <formula>AND(E9&lt;&gt;" ",E9&lt;&gt;"")</formula>
    </cfRule>
  </conditionalFormatting>
  <conditionalFormatting sqref="I9:I11">
    <cfRule type="expression" dxfId="34" priority="36">
      <formula>AND(I9&lt;&gt;" ",I9&lt;&gt;"")</formula>
    </cfRule>
  </conditionalFormatting>
  <conditionalFormatting sqref="L9:L11">
    <cfRule type="expression" dxfId="33" priority="35">
      <formula>AND(L9&lt;&gt;" ",L9&lt;&gt;"")</formula>
    </cfRule>
  </conditionalFormatting>
  <conditionalFormatting sqref="O9:O11">
    <cfRule type="expression" dxfId="32" priority="34">
      <formula>AND(O9&lt;&gt;" ",O9&lt;&gt;"")</formula>
    </cfRule>
  </conditionalFormatting>
  <conditionalFormatting sqref="R9:R11">
    <cfRule type="expression" dxfId="31" priority="33">
      <formula>AND(R9&lt;&gt;" ",R9&lt;&gt;"")</formula>
    </cfRule>
  </conditionalFormatting>
  <conditionalFormatting sqref="U9:U11">
    <cfRule type="expression" dxfId="30" priority="32">
      <formula>AND(U9&lt;&gt;" ",U9&lt;&gt;"")</formula>
    </cfRule>
  </conditionalFormatting>
  <conditionalFormatting sqref="U27:U29">
    <cfRule type="expression" dxfId="29" priority="31">
      <formula>AND(U27&lt;&gt;" ",U27&lt;&gt;"")</formula>
    </cfRule>
  </conditionalFormatting>
  <conditionalFormatting sqref="Q27:Q29">
    <cfRule type="expression" dxfId="28" priority="30">
      <formula>AND(Q27&lt;&gt;" ",Q27&lt;&gt;"")</formula>
    </cfRule>
  </conditionalFormatting>
  <conditionalFormatting sqref="M27:M29">
    <cfRule type="expression" dxfId="27" priority="29">
      <formula>AND(M27&lt;&gt;" ",M27&lt;&gt;"")</formula>
    </cfRule>
  </conditionalFormatting>
  <conditionalFormatting sqref="I27:I29">
    <cfRule type="expression" dxfId="26" priority="28">
      <formula>AND(I27&lt;&gt;" ",I27&lt;&gt;"")</formula>
    </cfRule>
  </conditionalFormatting>
  <conditionalFormatting sqref="E27:E29">
    <cfRule type="expression" dxfId="25" priority="27">
      <formula>AND(E27&lt;&gt;" ",E27&lt;&gt;"")</formula>
    </cfRule>
  </conditionalFormatting>
  <conditionalFormatting sqref="E33:E35">
    <cfRule type="expression" dxfId="24" priority="26">
      <formula>AND(E33&lt;&gt;" ",E33&lt;&gt;"")</formula>
    </cfRule>
  </conditionalFormatting>
  <conditionalFormatting sqref="I33:I35">
    <cfRule type="expression" dxfId="23" priority="25">
      <formula>AND(I33&lt;&gt;" ",I33&lt;&gt;"")</formula>
    </cfRule>
  </conditionalFormatting>
  <conditionalFormatting sqref="M33:M35">
    <cfRule type="expression" dxfId="22" priority="24">
      <formula>AND(M33&lt;&gt;" ",M33&lt;&gt;"")</formula>
    </cfRule>
  </conditionalFormatting>
  <conditionalFormatting sqref="Q33:Q35">
    <cfRule type="expression" dxfId="21" priority="23">
      <formula>AND(Q33&lt;&gt;" ",Q33&lt;&gt;"")</formula>
    </cfRule>
  </conditionalFormatting>
  <conditionalFormatting sqref="U33:U35">
    <cfRule type="expression" dxfId="20" priority="22">
      <formula>AND(U33&lt;&gt;" ",U33&lt;&gt;"")</formula>
    </cfRule>
  </conditionalFormatting>
  <conditionalFormatting sqref="U39:U41">
    <cfRule type="expression" dxfId="19" priority="21">
      <formula>AND(U39&lt;&gt;" ",U39&lt;&gt;"")</formula>
    </cfRule>
  </conditionalFormatting>
  <conditionalFormatting sqref="Q39:Q41">
    <cfRule type="expression" dxfId="18" priority="20">
      <formula>AND(Q39&lt;&gt;" ",Q39&lt;&gt;"")</formula>
    </cfRule>
  </conditionalFormatting>
  <conditionalFormatting sqref="M39:M41">
    <cfRule type="expression" dxfId="17" priority="19">
      <formula>AND(M39&lt;&gt;" ",M39&lt;&gt;"")</formula>
    </cfRule>
  </conditionalFormatting>
  <conditionalFormatting sqref="I39:I41">
    <cfRule type="expression" dxfId="16" priority="18">
      <formula>AND(I39&lt;&gt;" ",I39&lt;&gt;"")</formula>
    </cfRule>
  </conditionalFormatting>
  <conditionalFormatting sqref="E39:E41">
    <cfRule type="expression" dxfId="15" priority="17">
      <formula>AND(E39&lt;&gt;" ",E39&lt;&gt;"")</formula>
    </cfRule>
  </conditionalFormatting>
  <conditionalFormatting sqref="E45:E47">
    <cfRule type="expression" dxfId="14" priority="16">
      <formula>AND(E45&lt;&gt;" ",E45&lt;&gt;"")</formula>
    </cfRule>
  </conditionalFormatting>
  <conditionalFormatting sqref="I45:I47">
    <cfRule type="expression" dxfId="13" priority="15">
      <formula>AND(I45&lt;&gt;" ",I45&lt;&gt;"")</formula>
    </cfRule>
  </conditionalFormatting>
  <conditionalFormatting sqref="M45:M47">
    <cfRule type="expression" dxfId="12" priority="14">
      <formula>AND(M45&lt;&gt;" ",M45&lt;&gt;"")</formula>
    </cfRule>
  </conditionalFormatting>
  <conditionalFormatting sqref="Q45:Q47">
    <cfRule type="expression" dxfId="11" priority="13">
      <formula>AND(Q45&lt;&gt;" ",Q45&lt;&gt;"")</formula>
    </cfRule>
  </conditionalFormatting>
  <conditionalFormatting sqref="U45:U47">
    <cfRule type="expression" dxfId="10" priority="12">
      <formula>AND(U45&lt;&gt;" ",U45&lt;&gt;"")</formula>
    </cfRule>
  </conditionalFormatting>
  <conditionalFormatting sqref="AF1:AF497 AF541:AF1048576">
    <cfRule type="expression" dxfId="9" priority="11" stopIfTrue="1">
      <formula>AF1=" "</formula>
    </cfRule>
  </conditionalFormatting>
  <conditionalFormatting sqref="AB1:AB497 AB541:AB1048576">
    <cfRule type="expression" dxfId="8" priority="9">
      <formula xml:space="preserve"> AB1 = " "</formula>
    </cfRule>
  </conditionalFormatting>
  <conditionalFormatting sqref="AC1:AC497 AC541:AC1048576">
    <cfRule type="expression" dxfId="7" priority="8" stopIfTrue="1">
      <formula xml:space="preserve"> AC1 = " "</formula>
    </cfRule>
  </conditionalFormatting>
  <conditionalFormatting sqref="AD541:AD1048576 AD1:AD497">
    <cfRule type="expression" dxfId="6" priority="7">
      <formula xml:space="preserve"> AD1 = " "</formula>
    </cfRule>
  </conditionalFormatting>
  <conditionalFormatting sqref="AF498:AF540">
    <cfRule type="expression" dxfId="5" priority="3">
      <formula>AF498=" "</formula>
    </cfRule>
  </conditionalFormatting>
  <conditionalFormatting sqref="AB498:AB540">
    <cfRule type="expression" dxfId="4" priority="4">
      <formula>AB498 = " "</formula>
    </cfRule>
  </conditionalFormatting>
  <conditionalFormatting sqref="AC498:AC540">
    <cfRule type="expression" dxfId="3" priority="5">
      <formula>AC498 = " "</formula>
    </cfRule>
  </conditionalFormatting>
  <conditionalFormatting sqref="AD498:AD540">
    <cfRule type="expression" dxfId="2" priority="6">
      <formula>AD498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1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AH424:AP503 AH9:AP413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71"/>
  <sheetViews>
    <sheetView topLeftCell="A44" workbookViewId="0">
      <selection activeCell="C67" sqref="C67"/>
    </sheetView>
  </sheetViews>
  <sheetFormatPr baseColWidth="10" defaultColWidth="10.83203125" defaultRowHeight="16"/>
  <cols>
    <col min="2" max="2" width="16.5" style="17" bestFit="1" customWidth="1"/>
    <col min="3" max="3" width="21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4">
      <c r="B65" s="17" t="s">
        <v>110</v>
      </c>
      <c r="C65" s="17" t="s">
        <v>372</v>
      </c>
    </row>
    <row r="66" spans="2:4">
      <c r="B66" s="17" t="s">
        <v>111</v>
      </c>
      <c r="C66" s="17" t="s">
        <v>375</v>
      </c>
    </row>
    <row r="67" spans="2:4">
      <c r="B67" s="104" t="s">
        <v>486</v>
      </c>
      <c r="C67" s="17" t="s">
        <v>492</v>
      </c>
      <c r="D67" s="104" t="s">
        <v>487</v>
      </c>
    </row>
    <row r="68" spans="2:4">
      <c r="B68" s="17" t="s">
        <v>112</v>
      </c>
      <c r="C68" s="17" t="s">
        <v>376</v>
      </c>
    </row>
    <row r="69" spans="2:4">
      <c r="B69" s="17" t="s">
        <v>113</v>
      </c>
      <c r="C69" s="17" t="s">
        <v>378</v>
      </c>
    </row>
    <row r="70" spans="2:4">
      <c r="B70" s="20"/>
      <c r="C70" s="17" t="s">
        <v>153</v>
      </c>
    </row>
    <row r="71" spans="2:4">
      <c r="B71" s="17" t="s">
        <v>82</v>
      </c>
      <c r="C71" s="17" t="s">
        <v>320</v>
      </c>
    </row>
    <row r="72" spans="2:4">
      <c r="B72" s="17" t="s">
        <v>83</v>
      </c>
      <c r="C72" s="17" t="s">
        <v>325</v>
      </c>
    </row>
    <row r="73" spans="2:4">
      <c r="B73" s="17" t="s">
        <v>114</v>
      </c>
      <c r="C73" s="17" t="s">
        <v>481</v>
      </c>
    </row>
    <row r="74" spans="2:4">
      <c r="B74" s="17" t="s">
        <v>115</v>
      </c>
      <c r="C74" s="17" t="s">
        <v>384</v>
      </c>
    </row>
    <row r="75" spans="2:4">
      <c r="B75" s="17" t="s">
        <v>84</v>
      </c>
      <c r="C75" s="17" t="s">
        <v>338</v>
      </c>
    </row>
    <row r="76" spans="2:4">
      <c r="B76" s="17" t="s">
        <v>86</v>
      </c>
      <c r="C76" s="17" t="s">
        <v>342</v>
      </c>
    </row>
    <row r="77" spans="2:4">
      <c r="B77" s="17" t="s">
        <v>88</v>
      </c>
      <c r="C77" s="17" t="s">
        <v>347</v>
      </c>
    </row>
    <row r="78" spans="2:4">
      <c r="B78" s="17" t="s">
        <v>89</v>
      </c>
      <c r="C78" s="17" t="s">
        <v>351</v>
      </c>
    </row>
    <row r="79" spans="2:4">
      <c r="B79" s="17" t="s">
        <v>116</v>
      </c>
      <c r="C79" s="17" t="s">
        <v>388</v>
      </c>
    </row>
    <row r="80" spans="2:4">
      <c r="B80" s="17" t="s">
        <v>24</v>
      </c>
      <c r="C80" s="17" t="s">
        <v>152</v>
      </c>
    </row>
    <row r="81" spans="2:3">
      <c r="B81" s="17" t="s">
        <v>26</v>
      </c>
      <c r="C81" s="17" t="s">
        <v>162</v>
      </c>
    </row>
    <row r="82" spans="2:3">
      <c r="B82" s="17" t="s">
        <v>28</v>
      </c>
      <c r="C82" s="17" t="s">
        <v>171</v>
      </c>
    </row>
    <row r="83" spans="2:3">
      <c r="B83" s="17" t="s">
        <v>30</v>
      </c>
      <c r="C83" s="17" t="s">
        <v>179</v>
      </c>
    </row>
    <row r="84" spans="2:3">
      <c r="B84" s="17" t="s">
        <v>137</v>
      </c>
      <c r="C84" s="17" t="s">
        <v>187</v>
      </c>
    </row>
    <row r="85" spans="2:3">
      <c r="B85" s="17" t="s">
        <v>138</v>
      </c>
      <c r="C85" s="17" t="s">
        <v>194</v>
      </c>
    </row>
    <row r="86" spans="2:3">
      <c r="B86" s="17" t="s">
        <v>62</v>
      </c>
      <c r="C86" s="17" t="s">
        <v>200</v>
      </c>
    </row>
    <row r="87" spans="2:3">
      <c r="B87" s="17" t="s">
        <v>64</v>
      </c>
      <c r="C87" s="17" t="s">
        <v>207</v>
      </c>
    </row>
    <row r="88" spans="2:3">
      <c r="B88" s="17" t="s">
        <v>66</v>
      </c>
      <c r="C88" s="17" t="s">
        <v>215</v>
      </c>
    </row>
    <row r="89" spans="2:3">
      <c r="B89" s="17" t="s">
        <v>68</v>
      </c>
      <c r="C89" s="17" t="s">
        <v>223</v>
      </c>
    </row>
    <row r="90" spans="2:3">
      <c r="B90" s="17" t="s">
        <v>70</v>
      </c>
      <c r="C90" s="17" t="s">
        <v>231</v>
      </c>
    </row>
    <row r="91" spans="2:3">
      <c r="B91" s="17" t="s">
        <v>72</v>
      </c>
      <c r="C91" s="17" t="s">
        <v>239</v>
      </c>
    </row>
    <row r="92" spans="2:3">
      <c r="B92" s="17" t="s">
        <v>99</v>
      </c>
      <c r="C92" s="17" t="s">
        <v>358</v>
      </c>
    </row>
    <row r="93" spans="2:3">
      <c r="B93" s="17" t="s">
        <v>104</v>
      </c>
      <c r="C93" s="17" t="s">
        <v>252</v>
      </c>
    </row>
    <row r="94" spans="2:3">
      <c r="B94" s="17" t="s">
        <v>101</v>
      </c>
      <c r="C94" s="17" t="s">
        <v>360</v>
      </c>
    </row>
    <row r="95" spans="2:3">
      <c r="B95" s="17" t="s">
        <v>103</v>
      </c>
      <c r="C95" s="17" t="s">
        <v>362</v>
      </c>
    </row>
    <row r="96" spans="2:3">
      <c r="B96" s="17" t="s">
        <v>105</v>
      </c>
      <c r="C96" s="17" t="s">
        <v>363</v>
      </c>
    </row>
    <row r="97" spans="2:3">
      <c r="B97" s="17" t="s">
        <v>77</v>
      </c>
      <c r="C97" s="17" t="s">
        <v>273</v>
      </c>
    </row>
    <row r="98" spans="2:3">
      <c r="B98" s="17" t="s">
        <v>117</v>
      </c>
      <c r="C98" s="17" t="s">
        <v>365</v>
      </c>
    </row>
    <row r="99" spans="2:3">
      <c r="B99" s="17" t="s">
        <v>118</v>
      </c>
      <c r="C99" s="17" t="s">
        <v>367</v>
      </c>
    </row>
    <row r="100" spans="2:3">
      <c r="B100" s="17" t="s">
        <v>119</v>
      </c>
      <c r="C100" s="17" t="s">
        <v>369</v>
      </c>
    </row>
    <row r="101" spans="2:3">
      <c r="B101" s="17" t="s">
        <v>120</v>
      </c>
      <c r="C101" s="17" t="s">
        <v>495</v>
      </c>
    </row>
    <row r="102" spans="2:3">
      <c r="B102" s="17" t="s">
        <v>79</v>
      </c>
      <c r="C102" s="17" t="s">
        <v>296</v>
      </c>
    </row>
    <row r="103" spans="2:3">
      <c r="B103" s="17" t="s">
        <v>121</v>
      </c>
      <c r="C103" s="17" t="s">
        <v>373</v>
      </c>
    </row>
    <row r="104" spans="2:3">
      <c r="B104" s="17" t="s">
        <v>122</v>
      </c>
      <c r="C104" s="17" t="s">
        <v>480</v>
      </c>
    </row>
    <row r="105" spans="2:3">
      <c r="B105" s="17" t="s">
        <v>123</v>
      </c>
      <c r="C105" s="17" t="s">
        <v>377</v>
      </c>
    </row>
    <row r="106" spans="2:3">
      <c r="B106" s="17" t="s">
        <v>124</v>
      </c>
      <c r="C106" s="17" t="s">
        <v>379</v>
      </c>
    </row>
    <row r="107" spans="2:3">
      <c r="B107" s="20"/>
      <c r="C107" s="17" t="s">
        <v>153</v>
      </c>
    </row>
    <row r="108" spans="2:3">
      <c r="B108" s="17" t="s">
        <v>125</v>
      </c>
      <c r="C108" s="17" t="s">
        <v>380</v>
      </c>
    </row>
    <row r="109" spans="2:3">
      <c r="B109" s="17" t="s">
        <v>126</v>
      </c>
      <c r="C109" s="17" t="s">
        <v>381</v>
      </c>
    </row>
    <row r="110" spans="2:3">
      <c r="B110" s="17" t="s">
        <v>127</v>
      </c>
      <c r="C110" s="17" t="s">
        <v>383</v>
      </c>
    </row>
    <row r="111" spans="2:3">
      <c r="B111" s="17" t="s">
        <v>128</v>
      </c>
      <c r="C111" s="17" t="s">
        <v>485</v>
      </c>
    </row>
    <row r="112" spans="2:3">
      <c r="B112" s="17" t="s">
        <v>452</v>
      </c>
      <c r="C112" s="17" t="s">
        <v>385</v>
      </c>
    </row>
    <row r="113" spans="2:3">
      <c r="B113" s="17" t="s">
        <v>85</v>
      </c>
      <c r="C113" s="17" t="s">
        <v>339</v>
      </c>
    </row>
    <row r="114" spans="2:3">
      <c r="B114" s="17" t="s">
        <v>87</v>
      </c>
      <c r="C114" s="17" t="s">
        <v>343</v>
      </c>
    </row>
    <row r="115" spans="2:3">
      <c r="B115" s="17" t="s">
        <v>129</v>
      </c>
      <c r="C115" s="17" t="s">
        <v>386</v>
      </c>
    </row>
    <row r="116" spans="2:3">
      <c r="B116" s="17" t="s">
        <v>130</v>
      </c>
      <c r="C116" s="17" t="s">
        <v>387</v>
      </c>
    </row>
    <row r="117" spans="2:3">
      <c r="B117" s="17" t="s">
        <v>131</v>
      </c>
      <c r="C117" s="17" t="s">
        <v>389</v>
      </c>
    </row>
    <row r="118" spans="2:3">
      <c r="B118" s="17" t="s">
        <v>33</v>
      </c>
      <c r="C118" s="17" t="s">
        <v>154</v>
      </c>
    </row>
    <row r="119" spans="2:3">
      <c r="B119" s="17" t="s">
        <v>34</v>
      </c>
      <c r="C119" s="17" t="s">
        <v>164</v>
      </c>
    </row>
    <row r="120" spans="2:3">
      <c r="B120" s="17" t="s">
        <v>35</v>
      </c>
      <c r="C120" s="17" t="s">
        <v>173</v>
      </c>
    </row>
    <row r="121" spans="2:3">
      <c r="B121" s="17" t="s">
        <v>36</v>
      </c>
      <c r="C121" s="17" t="s">
        <v>180</v>
      </c>
    </row>
    <row r="122" spans="2:3">
      <c r="B122" s="17" t="s">
        <v>37</v>
      </c>
      <c r="C122" s="17" t="s">
        <v>188</v>
      </c>
    </row>
    <row r="123" spans="2:3">
      <c r="B123" s="17" t="s">
        <v>38</v>
      </c>
      <c r="C123" s="17" t="s">
        <v>195</v>
      </c>
    </row>
    <row r="124" spans="2:3">
      <c r="B124" s="17" t="s">
        <v>39</v>
      </c>
      <c r="C124" s="17" t="s">
        <v>201</v>
      </c>
    </row>
    <row r="125" spans="2:3">
      <c r="B125" s="17" t="s">
        <v>40</v>
      </c>
      <c r="C125" s="17" t="s">
        <v>208</v>
      </c>
    </row>
    <row r="126" spans="2:3">
      <c r="B126" s="17" t="s">
        <v>41</v>
      </c>
      <c r="C126" s="17" t="s">
        <v>216</v>
      </c>
    </row>
    <row r="127" spans="2:3">
      <c r="B127" s="17" t="s">
        <v>42</v>
      </c>
      <c r="C127" s="17" t="s">
        <v>224</v>
      </c>
    </row>
    <row r="128" spans="2:3">
      <c r="B128" s="17" t="s">
        <v>43</v>
      </c>
      <c r="C128" s="17" t="s">
        <v>232</v>
      </c>
    </row>
    <row r="129" spans="2:3">
      <c r="B129" s="17" t="s">
        <v>44</v>
      </c>
      <c r="C129" s="17" t="s">
        <v>240</v>
      </c>
    </row>
    <row r="130" spans="2:3">
      <c r="B130" s="17" t="s">
        <v>133</v>
      </c>
      <c r="C130" s="17" t="s">
        <v>245</v>
      </c>
    </row>
    <row r="131" spans="2:3">
      <c r="B131" s="17" t="s">
        <v>45</v>
      </c>
      <c r="C131" s="17" t="s">
        <v>254</v>
      </c>
    </row>
    <row r="132" spans="2:3">
      <c r="B132" s="17" t="s">
        <v>46</v>
      </c>
      <c r="C132" s="17" t="s">
        <v>259</v>
      </c>
    </row>
    <row r="133" spans="2:3">
      <c r="B133" s="17" t="s">
        <v>47</v>
      </c>
      <c r="C133" s="17" t="s">
        <v>263</v>
      </c>
    </row>
    <row r="134" spans="2:3">
      <c r="B134" s="17" t="s">
        <v>133</v>
      </c>
      <c r="C134" s="17" t="s">
        <v>267</v>
      </c>
    </row>
    <row r="135" spans="2:3">
      <c r="B135" s="17" t="s">
        <v>133</v>
      </c>
      <c r="C135" s="17" t="s">
        <v>271</v>
      </c>
    </row>
    <row r="136" spans="2:3">
      <c r="B136" s="17" t="s">
        <v>48</v>
      </c>
      <c r="C136" s="17" t="s">
        <v>278</v>
      </c>
    </row>
    <row r="137" spans="2:3">
      <c r="B137" s="17" t="s">
        <v>49</v>
      </c>
      <c r="C137" s="17" t="s">
        <v>282</v>
      </c>
    </row>
    <row r="138" spans="2:3">
      <c r="B138" s="17" t="s">
        <v>50</v>
      </c>
      <c r="C138" s="17" t="s">
        <v>286</v>
      </c>
    </row>
    <row r="139" spans="2:3">
      <c r="B139" s="17" t="s">
        <v>51</v>
      </c>
      <c r="C139" s="17" t="s">
        <v>291</v>
      </c>
    </row>
    <row r="140" spans="2:3">
      <c r="B140" s="17" t="s">
        <v>133</v>
      </c>
      <c r="C140" s="17" t="s">
        <v>294</v>
      </c>
    </row>
    <row r="141" spans="2:3">
      <c r="B141" s="17" t="s">
        <v>52</v>
      </c>
      <c r="C141" s="17" t="s">
        <v>301</v>
      </c>
    </row>
    <row r="142" spans="2:3">
      <c r="B142" s="17" t="s">
        <v>53</v>
      </c>
      <c r="C142" s="17" t="s">
        <v>305</v>
      </c>
    </row>
    <row r="143" spans="2:3">
      <c r="B143" s="17" t="s">
        <v>54</v>
      </c>
      <c r="C143" s="17" t="s">
        <v>309</v>
      </c>
    </row>
    <row r="144" spans="2:3">
      <c r="B144" s="17" t="s">
        <v>132</v>
      </c>
      <c r="C144" s="17" t="s">
        <v>314</v>
      </c>
    </row>
    <row r="145" spans="2:5">
      <c r="B145" s="17" t="s">
        <v>133</v>
      </c>
      <c r="C145" s="17" t="s">
        <v>317</v>
      </c>
    </row>
    <row r="146" spans="2:5">
      <c r="B146" s="17" t="s">
        <v>55</v>
      </c>
      <c r="C146" s="17" t="s">
        <v>321</v>
      </c>
    </row>
    <row r="147" spans="2:5">
      <c r="B147" s="17" t="s">
        <v>56</v>
      </c>
      <c r="C147" s="17" t="s">
        <v>326</v>
      </c>
    </row>
    <row r="148" spans="2:5">
      <c r="B148" s="17" t="s">
        <v>57</v>
      </c>
      <c r="C148" s="17" t="s">
        <v>330</v>
      </c>
    </row>
    <row r="149" spans="2:5">
      <c r="B149" s="17" t="s">
        <v>58</v>
      </c>
      <c r="C149" s="17" t="s">
        <v>335</v>
      </c>
    </row>
    <row r="150" spans="2:5">
      <c r="B150" s="17" t="s">
        <v>133</v>
      </c>
      <c r="C150" s="17" t="s">
        <v>337</v>
      </c>
    </row>
    <row r="151" spans="2:5">
      <c r="B151" s="17" t="s">
        <v>17</v>
      </c>
      <c r="C151" s="17" t="s">
        <v>344</v>
      </c>
    </row>
    <row r="152" spans="2:5">
      <c r="B152" s="17" t="s">
        <v>59</v>
      </c>
      <c r="C152" s="17" t="s">
        <v>348</v>
      </c>
    </row>
    <row r="153" spans="2:5" ht="21">
      <c r="B153" s="28" t="s">
        <v>395</v>
      </c>
      <c r="C153" s="17" t="s">
        <v>352</v>
      </c>
    </row>
    <row r="154" spans="2:5">
      <c r="B154" s="17" t="s">
        <v>60</v>
      </c>
      <c r="C154" s="17" t="s">
        <v>357</v>
      </c>
    </row>
    <row r="155" spans="2:5">
      <c r="B155" s="20" t="s">
        <v>396</v>
      </c>
      <c r="C155" s="20" t="s">
        <v>391</v>
      </c>
    </row>
    <row r="156" spans="2:5">
      <c r="B156" s="20" t="s">
        <v>397</v>
      </c>
      <c r="C156" s="20" t="s">
        <v>392</v>
      </c>
    </row>
    <row r="157" spans="2:5">
      <c r="B157" s="33" t="s">
        <v>134</v>
      </c>
      <c r="C157" s="43" t="s">
        <v>408</v>
      </c>
    </row>
    <row r="158" spans="2:5">
      <c r="B158" s="57" t="s">
        <v>399</v>
      </c>
      <c r="C158" s="58" t="s">
        <v>412</v>
      </c>
      <c r="D158" s="58"/>
      <c r="E158" s="58" t="s">
        <v>406</v>
      </c>
    </row>
    <row r="159" spans="2:5">
      <c r="B159" s="17" t="s">
        <v>136</v>
      </c>
      <c r="C159" s="17" t="s">
        <v>407</v>
      </c>
      <c r="E159" s="17" t="s">
        <v>406</v>
      </c>
    </row>
    <row r="160" spans="2:5">
      <c r="B160" s="58" t="s">
        <v>398</v>
      </c>
      <c r="C160" s="58" t="s">
        <v>413</v>
      </c>
      <c r="D160" s="58"/>
      <c r="E160" s="58" t="s">
        <v>406</v>
      </c>
    </row>
    <row r="162" spans="2:4">
      <c r="B162" s="104" t="s">
        <v>478</v>
      </c>
      <c r="C162" s="104" t="s">
        <v>382</v>
      </c>
    </row>
    <row r="163" spans="2:4">
      <c r="B163" s="104" t="s">
        <v>456</v>
      </c>
      <c r="C163" s="104" t="s">
        <v>479</v>
      </c>
    </row>
    <row r="165" spans="2:4">
      <c r="B165" s="17" t="s">
        <v>490</v>
      </c>
      <c r="C165" s="17" t="s">
        <v>488</v>
      </c>
    </row>
    <row r="166" spans="2:4">
      <c r="B166" s="104" t="s">
        <v>491</v>
      </c>
      <c r="C166" s="104" t="s">
        <v>489</v>
      </c>
      <c r="D166" s="104" t="s">
        <v>487</v>
      </c>
    </row>
    <row r="168" spans="2:4">
      <c r="B168" s="17" t="s">
        <v>484</v>
      </c>
      <c r="C168" s="17" t="s">
        <v>482</v>
      </c>
    </row>
    <row r="170" spans="2:4">
      <c r="B170" s="17" t="s">
        <v>472</v>
      </c>
      <c r="C170" s="17" t="s">
        <v>483</v>
      </c>
    </row>
    <row r="171" spans="2:4">
      <c r="B171" s="17" t="s">
        <v>493</v>
      </c>
      <c r="C171" s="17" t="s">
        <v>494</v>
      </c>
    </row>
  </sheetData>
  <autoFilter ref="B2:C166" xr:uid="{89AF6F66-D354-5846-96ED-473E9195623A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2023-03-08T11:42:10Z</dcterms:modified>
</cp:coreProperties>
</file>