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1C4E6ED-410A-9448-8F06-4826B9BDEC0E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92" i="1" l="1"/>
  <c r="W1992" i="1" s="1"/>
  <c r="S1992" i="1"/>
  <c r="G237" i="15"/>
  <c r="H237" i="15" s="1"/>
  <c r="G236" i="15"/>
  <c r="H236" i="15" s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A125" i="1"/>
  <c r="A125" i="4" s="1"/>
  <c r="C122" i="7"/>
  <c r="A123" i="7" s="1"/>
  <c r="B122" i="7"/>
  <c r="D122" i="7" s="1"/>
  <c r="A126" i="1"/>
  <c r="A126" i="4" s="1"/>
  <c r="T125" i="1" l="1"/>
  <c r="W125" i="1" s="1"/>
  <c r="E61" i="15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l="1"/>
  <c r="B238" i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W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A689" i="1" s="1"/>
  <c r="A689" i="4" s="1"/>
  <c r="C685" i="7"/>
  <c r="A686" i="7" s="1"/>
  <c r="B685" i="7"/>
  <c r="D685" i="7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A708" i="1" s="1"/>
  <c r="A708" i="4" s="1"/>
  <c r="B704" i="7"/>
  <c r="D704" i="7" s="1"/>
  <c r="C704" i="7"/>
  <c r="A705" i="7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A793" i="1" s="1"/>
  <c r="A793" i="4" s="1"/>
  <c r="B789" i="7"/>
  <c r="D789" i="7" s="1"/>
  <c r="C789" i="7"/>
  <c r="A790" i="7" s="1"/>
  <c r="B794" i="1" l="1"/>
  <c r="A794" i="1" s="1"/>
  <c r="A794" i="4" s="1"/>
  <c r="C790" i="7"/>
  <c r="A791" i="7" s="1"/>
  <c r="B790" i="7"/>
  <c r="D790" i="7" s="1"/>
  <c r="B795" i="1" l="1"/>
  <c r="A795" i="1" s="1"/>
  <c r="A795" i="4" s="1"/>
  <c r="C791" i="7"/>
  <c r="A792" i="7" s="1"/>
  <c r="B791" i="7"/>
  <c r="D791" i="7" s="1"/>
  <c r="B796" i="1" l="1"/>
  <c r="A796" i="1" s="1"/>
  <c r="A796" i="4" s="1"/>
  <c r="B792" i="7"/>
  <c r="D792" i="7" s="1"/>
  <c r="C792" i="7"/>
  <c r="A793" i="7" s="1"/>
  <c r="B797" i="1" l="1"/>
  <c r="A797" i="1" s="1"/>
  <c r="A797" i="4" s="1"/>
  <c r="C793" i="7"/>
  <c r="A794" i="7" s="1"/>
  <c r="B793" i="7"/>
  <c r="D793" i="7" s="1"/>
  <c r="B798" i="1" l="1"/>
  <c r="A798" i="1" s="1"/>
  <c r="A798" i="4" s="1"/>
  <c r="C794" i="7"/>
  <c r="A795" i="7" s="1"/>
  <c r="B794" i="7"/>
  <c r="D794" i="7" s="1"/>
  <c r="B799" i="1" l="1"/>
  <c r="A799" i="1" s="1"/>
  <c r="A799" i="4" s="1"/>
  <c r="B795" i="7"/>
  <c r="D795" i="7" s="1"/>
  <c r="C795" i="7"/>
  <c r="A796" i="7" s="1"/>
  <c r="B800" i="1" l="1"/>
  <c r="A800" i="1" s="1"/>
  <c r="A800" i="4" s="1"/>
  <c r="C796" i="7"/>
  <c r="A797" i="7" s="1"/>
  <c r="B796" i="7"/>
  <c r="D796" i="7" s="1"/>
  <c r="B801" i="1" l="1"/>
  <c r="A801" i="1" s="1"/>
  <c r="A801" i="4" s="1"/>
  <c r="C797" i="7"/>
  <c r="A798" i="7" s="1"/>
  <c r="B797" i="7"/>
  <c r="D797" i="7" s="1"/>
  <c r="B802" i="1" l="1"/>
  <c r="A802" i="1" s="1"/>
  <c r="A802" i="4" s="1"/>
  <c r="B798" i="7"/>
  <c r="D798" i="7" s="1"/>
  <c r="C798" i="7"/>
  <c r="A799" i="7" s="1"/>
  <c r="B803" i="1" l="1"/>
  <c r="A803" i="1" s="1"/>
  <c r="A803" i="4" s="1"/>
  <c r="B799" i="7"/>
  <c r="D799" i="7" s="1"/>
  <c r="C799" i="7"/>
  <c r="A800" i="7" s="1"/>
  <c r="B804" i="1" l="1"/>
  <c r="A804" i="1" s="1"/>
  <c r="A804" i="4" s="1"/>
  <c r="C800" i="7"/>
  <c r="A801" i="7" s="1"/>
  <c r="B800" i="7"/>
  <c r="D800" i="7" s="1"/>
  <c r="B805" i="1" l="1"/>
  <c r="A805" i="1" s="1"/>
  <c r="A805" i="4" s="1"/>
  <c r="B801" i="7"/>
  <c r="D801" i="7" s="1"/>
  <c r="C801" i="7"/>
  <c r="A802" i="7" s="1"/>
  <c r="B806" i="1" l="1"/>
  <c r="A806" i="1" s="1"/>
  <c r="A806" i="4" s="1"/>
  <c r="C802" i="7"/>
  <c r="A803" i="7" s="1"/>
  <c r="B802" i="7"/>
  <c r="D802" i="7" s="1"/>
  <c r="B807" i="1" l="1"/>
  <c r="A807" i="1" s="1"/>
  <c r="A807" i="4" s="1"/>
  <c r="C803" i="7"/>
  <c r="A804" i="7" s="1"/>
  <c r="B803" i="7"/>
  <c r="D803" i="7" s="1"/>
  <c r="B808" i="1" l="1"/>
  <c r="A808" i="1" s="1"/>
  <c r="A808" i="4" s="1"/>
  <c r="B804" i="7"/>
  <c r="D804" i="7" s="1"/>
  <c r="C804" i="7"/>
  <c r="A805" i="7" s="1"/>
  <c r="B809" i="1" l="1"/>
  <c r="A809" i="1" s="1"/>
  <c r="A809" i="4" s="1"/>
  <c r="C805" i="7"/>
  <c r="A806" i="7" s="1"/>
  <c r="B805" i="7"/>
  <c r="D805" i="7" s="1"/>
  <c r="B810" i="1" l="1"/>
  <c r="A810" i="1" s="1"/>
  <c r="A810" i="4" s="1"/>
  <c r="C806" i="7"/>
  <c r="A807" i="7" s="1"/>
  <c r="B806" i="7"/>
  <c r="D806" i="7" s="1"/>
  <c r="B811" i="1" l="1"/>
  <c r="A811" i="1" s="1"/>
  <c r="A811" i="4" s="1"/>
  <c r="B807" i="7"/>
  <c r="D807" i="7" s="1"/>
  <c r="C807" i="7"/>
  <c r="A808" i="7" s="1"/>
  <c r="B812" i="1" l="1"/>
  <c r="A812" i="1" s="1"/>
  <c r="A812" i="4" s="1"/>
  <c r="C808" i="7"/>
  <c r="A809" i="7" s="1"/>
  <c r="B808" i="7"/>
  <c r="D808" i="7" s="1"/>
  <c r="B813" i="1" l="1"/>
  <c r="A813" i="1" s="1"/>
  <c r="A813" i="4" s="1"/>
  <c r="C809" i="7"/>
  <c r="A810" i="7" s="1"/>
  <c r="B809" i="7"/>
  <c r="D809" i="7" s="1"/>
  <c r="B814" i="1" l="1"/>
  <c r="A814" i="1" s="1"/>
  <c r="A814" i="4" s="1"/>
  <c r="B810" i="7"/>
  <c r="D810" i="7" s="1"/>
  <c r="C810" i="7"/>
  <c r="A811" i="7" s="1"/>
  <c r="B815" i="1" l="1"/>
  <c r="A815" i="1" s="1"/>
  <c r="A815" i="4" s="1"/>
  <c r="C811" i="7"/>
  <c r="A812" i="7" s="1"/>
  <c r="B811" i="7"/>
  <c r="D811" i="7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A819" i="1" s="1"/>
  <c r="A819" i="4" s="1"/>
  <c r="C815" i="7"/>
  <c r="A816" i="7" s="1"/>
  <c r="B815" i="7"/>
  <c r="D815" i="7" s="1"/>
  <c r="B820" i="1" l="1"/>
  <c r="A820" i="1" s="1"/>
  <c r="A820" i="4" s="1"/>
  <c r="B816" i="7"/>
  <c r="D816" i="7" s="1"/>
  <c r="C816" i="7"/>
  <c r="A817" i="7" s="1"/>
  <c r="B821" i="1" l="1"/>
  <c r="A821" i="1" s="1"/>
  <c r="A821" i="4" s="1"/>
  <c r="C817" i="7"/>
  <c r="A818" i="7" s="1"/>
  <c r="B817" i="7"/>
  <c r="D817" i="7" s="1"/>
  <c r="B822" i="1" l="1"/>
  <c r="A822" i="1" s="1"/>
  <c r="A822" i="4" s="1"/>
  <c r="C818" i="7"/>
  <c r="A819" i="7" s="1"/>
  <c r="B818" i="7"/>
  <c r="D818" i="7" s="1"/>
  <c r="B823" i="1" l="1"/>
  <c r="A823" i="1" s="1"/>
  <c r="A823" i="4" s="1"/>
  <c r="B819" i="7"/>
  <c r="D819" i="7" s="1"/>
  <c r="C819" i="7"/>
  <c r="A820" i="7" s="1"/>
  <c r="B824" i="1" l="1"/>
  <c r="A824" i="1" s="1"/>
  <c r="A824" i="4" s="1"/>
  <c r="C820" i="7"/>
  <c r="A821" i="7" s="1"/>
  <c r="B820" i="7"/>
  <c r="D820" i="7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A832" i="1" s="1"/>
  <c r="A832" i="4" s="1"/>
  <c r="B828" i="7"/>
  <c r="D828" i="7" s="1"/>
  <c r="C828" i="7"/>
  <c r="A829" i="7" s="1"/>
  <c r="B833" i="1" l="1"/>
  <c r="A833" i="1" s="1"/>
  <c r="A833" i="4" s="1"/>
  <c r="C829" i="7"/>
  <c r="A830" i="7" s="1"/>
  <c r="B829" i="7"/>
  <c r="D829" i="7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A838" i="1" s="1"/>
  <c r="A838" i="4" s="1"/>
  <c r="B834" i="7"/>
  <c r="D834" i="7" s="1"/>
  <c r="C834" i="7"/>
  <c r="A835" i="7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A952" i="1" s="1"/>
  <c r="A952" i="4" s="1"/>
  <c r="B948" i="7"/>
  <c r="D948" i="7" s="1"/>
  <c r="C948" i="7"/>
  <c r="A949" i="7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A970" i="1" s="1"/>
  <c r="A970" i="4" s="1"/>
  <c r="B966" i="7"/>
  <c r="D966" i="7" s="1"/>
  <c r="C966" i="7"/>
  <c r="A967" i="7" s="1"/>
  <c r="B971" i="1" l="1"/>
  <c r="A971" i="1" s="1"/>
  <c r="A971" i="4" s="1"/>
  <c r="B967" i="7"/>
  <c r="D967" i="7" s="1"/>
  <c r="C967" i="7"/>
  <c r="A968" i="7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A1039" i="1" s="1"/>
  <c r="A1039" i="4" s="1"/>
  <c r="C1035" i="7"/>
  <c r="A1036" i="7" s="1"/>
  <c r="B1035" i="7"/>
  <c r="D1035" i="7" s="1"/>
  <c r="B1040" i="1" l="1"/>
  <c r="A1040" i="1" s="1"/>
  <c r="A1040" i="4" s="1"/>
  <c r="C1036" i="7"/>
  <c r="A1037" i="7" s="1"/>
  <c r="B1036" i="7"/>
  <c r="D1036" i="7" s="1"/>
  <c r="B1041" i="1" l="1"/>
  <c r="A1041" i="1" s="1"/>
  <c r="A1041" i="4" s="1"/>
  <c r="C1037" i="7"/>
  <c r="A1038" i="7" s="1"/>
  <c r="B1037" i="7"/>
  <c r="D1037" i="7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A1084" i="1" s="1"/>
  <c r="A1084" i="4" s="1"/>
  <c r="C1080" i="7"/>
  <c r="A1081" i="7" s="1"/>
  <c r="B1080" i="7"/>
  <c r="D1080" i="7" s="1"/>
  <c r="B1085" i="1" l="1"/>
  <c r="A1085" i="1" s="1"/>
  <c r="A1085" i="4" s="1"/>
  <c r="C1081" i="7"/>
  <c r="A1082" i="7" s="1"/>
  <c r="B1081" i="7"/>
  <c r="D1081" i="7" s="1"/>
  <c r="B1086" i="1" l="1"/>
  <c r="C1082" i="7"/>
  <c r="A1083" i="7" s="1"/>
  <c r="B1082" i="7"/>
  <c r="D1082" i="7" s="1"/>
  <c r="A1086" i="1"/>
  <c r="A1086" i="4" s="1"/>
  <c r="B1087" i="1" l="1"/>
  <c r="A1087" i="1" s="1"/>
  <c r="A1087" i="4" s="1"/>
  <c r="C1083" i="7"/>
  <c r="A1084" i="7" s="1"/>
  <c r="B1083" i="7"/>
  <c r="D1083" i="7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A1134" i="1" s="1"/>
  <c r="A1134" i="4" s="1"/>
  <c r="C1130" i="7"/>
  <c r="A1131" i="7" s="1"/>
  <c r="B1130" i="7"/>
  <c r="D1130" i="7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W1183" i="1" l="1"/>
  <c r="B1185" i="1"/>
  <c r="C1181" i="7"/>
  <c r="A1182" i="7" s="1"/>
  <c r="B1181" i="7"/>
  <c r="D1181" i="7" s="1"/>
  <c r="P1184" i="1"/>
  <c r="T1184" i="1" s="1"/>
  <c r="E1184" i="1"/>
  <c r="S1183" i="1"/>
  <c r="E1185" i="1"/>
  <c r="A1184" i="1"/>
  <c r="W1184" i="1" l="1"/>
  <c r="B1186" i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W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3" i="1" s="1"/>
  <c r="A1342" i="1"/>
  <c r="A1342" i="4" s="1"/>
  <c r="C1339" i="7"/>
  <c r="A1340" i="7" s="1"/>
  <c r="B1339" i="7"/>
  <c r="D1339" i="7" s="1"/>
  <c r="P1343" i="1" l="1"/>
  <c r="T1343" i="1" s="1"/>
  <c r="B1344" i="1"/>
  <c r="A1344" i="1" s="1"/>
  <c r="E1343" i="1"/>
  <c r="C1340" i="7"/>
  <c r="A1341" i="7" s="1"/>
  <c r="B1340" i="7"/>
  <c r="D1340" i="7" s="1"/>
  <c r="F1343" i="1"/>
  <c r="A1343" i="4" s="1"/>
  <c r="W1343" i="1" l="1"/>
  <c r="P1344" i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A1410" i="1" s="1"/>
  <c r="A1410" i="4" s="1"/>
  <c r="C1406" i="7"/>
  <c r="A1407" i="7" s="1"/>
  <c r="B1406" i="7"/>
  <c r="D1406" i="7" s="1"/>
  <c r="B1411" i="1" l="1"/>
  <c r="C1407" i="7"/>
  <c r="A1408" i="7" s="1"/>
  <c r="B1407" i="7"/>
  <c r="D1407" i="7" s="1"/>
  <c r="A1411" i="1"/>
  <c r="A1411" i="4" s="1"/>
  <c r="B1412" i="1" l="1"/>
  <c r="A1412" i="1" s="1"/>
  <c r="A1412" i="4" s="1"/>
  <c r="C1408" i="7"/>
  <c r="A1409" i="7" s="1"/>
  <c r="B1408" i="7"/>
  <c r="D1408" i="7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A1417" i="1" s="1"/>
  <c r="A1417" i="4" s="1"/>
  <c r="C1413" i="7"/>
  <c r="A1414" i="7" s="1"/>
  <c r="B1413" i="7"/>
  <c r="D1413" i="7" s="1"/>
  <c r="B1418" i="1" l="1"/>
  <c r="A1418" i="1" s="1"/>
  <c r="A1418" i="4" s="1"/>
  <c r="C1414" i="7"/>
  <c r="A1415" i="7" s="1"/>
  <c r="B1414" i="7"/>
  <c r="D1414" i="7" s="1"/>
  <c r="B1419" i="1" l="1"/>
  <c r="A1419" i="1" s="1"/>
  <c r="A1419" i="4" s="1"/>
  <c r="C1415" i="7"/>
  <c r="A1416" i="7" s="1"/>
  <c r="B1415" i="7"/>
  <c r="D1415" i="7" s="1"/>
  <c r="B1420" i="1" l="1"/>
  <c r="A1420" i="1" s="1"/>
  <c r="A1420" i="4" s="1"/>
  <c r="C1416" i="7"/>
  <c r="A1417" i="7" s="1"/>
  <c r="B1416" i="7"/>
  <c r="D1416" i="7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A1475" i="1" s="1"/>
  <c r="A1475" i="4" s="1"/>
  <c r="C1471" i="7"/>
  <c r="A1472" i="7" s="1"/>
  <c r="B1471" i="7"/>
  <c r="D1471" i="7" s="1"/>
  <c r="B1476" i="1" l="1"/>
  <c r="A1476" i="1" s="1"/>
  <c r="A1476" i="4" s="1"/>
  <c r="C1472" i="7"/>
  <c r="A1473" i="7" s="1"/>
  <c r="B1472" i="7"/>
  <c r="D1472" i="7" s="1"/>
  <c r="B1477" i="1" l="1"/>
  <c r="A1477" i="1" s="1"/>
  <c r="A1477" i="4" s="1"/>
  <c r="C1473" i="7"/>
  <c r="A1474" i="7" s="1"/>
  <c r="B1473" i="7"/>
  <c r="D1473" i="7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A1594" i="1" s="1"/>
  <c r="A1594" i="4" s="1"/>
  <c r="E1593" i="1"/>
  <c r="F1593" i="1" s="1"/>
  <c r="S1593" i="1" s="1"/>
  <c r="C1590" i="7"/>
  <c r="A1591" i="7" s="1"/>
  <c r="B1590" i="7"/>
  <c r="D1590" i="7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14" i="1" s="1"/>
  <c r="A1614" i="1" s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A1658" i="1" s="1"/>
  <c r="A1658" i="4" s="1"/>
  <c r="C1654" i="7"/>
  <c r="A1655" i="7" s="1"/>
  <c r="B1654" i="7"/>
  <c r="D1654" i="7" s="1"/>
  <c r="B1659" i="1" l="1"/>
  <c r="C1655" i="7"/>
  <c r="A1656" i="7" s="1"/>
  <c r="B1655" i="7"/>
  <c r="D1655" i="7" s="1"/>
  <c r="A1659" i="1"/>
  <c r="A1659" i="4" s="1"/>
  <c r="B1660" i="1" l="1"/>
  <c r="A1660" i="1" s="1"/>
  <c r="A1660" i="4" s="1"/>
  <c r="C1656" i="7"/>
  <c r="A1657" i="7" s="1"/>
  <c r="B1656" i="7"/>
  <c r="D1656" i="7" s="1"/>
  <c r="B1661" i="1" l="1"/>
  <c r="A1661" i="1" s="1"/>
  <c r="A1661" i="4" s="1"/>
  <c r="C1657" i="7"/>
  <c r="A1658" i="7" s="1"/>
  <c r="B1657" i="7"/>
  <c r="D1657" i="7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A1674" i="1" s="1"/>
  <c r="A1674" i="4" s="1"/>
  <c r="C1670" i="7"/>
  <c r="A1671" i="7" s="1"/>
  <c r="B1670" i="7"/>
  <c r="D1670" i="7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A1679" i="1" s="1"/>
  <c r="A1679" i="4" s="1"/>
  <c r="C1675" i="7"/>
  <c r="A1676" i="7" s="1"/>
  <c r="B1675" i="7"/>
  <c r="D1675" i="7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A1687" i="1" s="1"/>
  <c r="A1687" i="4" s="1"/>
  <c r="B1683" i="7"/>
  <c r="D1683" i="7" s="1"/>
  <c r="C1683" i="7"/>
  <c r="A1684" i="7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A1690" i="1" s="1"/>
  <c r="A1690" i="4" s="1"/>
  <c r="C1686" i="7"/>
  <c r="A1687" i="7" s="1"/>
  <c r="B1686" i="7"/>
  <c r="D1686" i="7" s="1"/>
  <c r="B1691" i="1" l="1"/>
  <c r="A1691" i="1" s="1"/>
  <c r="A1691" i="4" s="1"/>
  <c r="B1687" i="7"/>
  <c r="D1687" i="7" s="1"/>
  <c r="C1687" i="7"/>
  <c r="A1688" i="7" s="1"/>
  <c r="B1692" i="1" l="1"/>
  <c r="A1692" i="1" s="1"/>
  <c r="A1692" i="4" s="1"/>
  <c r="C1688" i="7"/>
  <c r="A1689" i="7" s="1"/>
  <c r="B1688" i="7"/>
  <c r="D1688" i="7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A1698" i="1" s="1"/>
  <c r="A1698" i="4" s="1"/>
  <c r="C1694" i="7"/>
  <c r="A1695" i="7" s="1"/>
  <c r="B1694" i="7"/>
  <c r="D1694" i="7" s="1"/>
  <c r="B1699" i="1" l="1"/>
  <c r="A1699" i="1" s="1"/>
  <c r="A1699" i="4" s="1"/>
  <c r="C1695" i="7"/>
  <c r="A1696" i="7" s="1"/>
  <c r="B1695" i="7"/>
  <c r="D1695" i="7" s="1"/>
  <c r="B1700" i="1" l="1"/>
  <c r="A1700" i="1" s="1"/>
  <c r="A1700" i="4" s="1"/>
  <c r="B1696" i="7"/>
  <c r="D1696" i="7" s="1"/>
  <c r="C1696" i="7"/>
  <c r="A1697" i="7" s="1"/>
  <c r="B1701" i="1" l="1"/>
  <c r="A1701" i="1" s="1"/>
  <c r="A1701" i="4" s="1"/>
  <c r="C1697" i="7"/>
  <c r="A1698" i="7" s="1"/>
  <c r="B1697" i="7"/>
  <c r="D1697" i="7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A1704" i="1" s="1"/>
  <c r="A1704" i="4" s="1"/>
  <c r="C1700" i="7"/>
  <c r="A1701" i="7" s="1"/>
  <c r="B1700" i="7"/>
  <c r="D1700" i="7" s="1"/>
  <c r="B1705" i="1" l="1"/>
  <c r="A1705" i="1" s="1"/>
  <c r="A1705" i="4" s="1"/>
  <c r="C1701" i="7"/>
  <c r="A1702" i="7" s="1"/>
  <c r="B1701" i="7"/>
  <c r="D1701" i="7" s="1"/>
  <c r="B1706" i="1" l="1"/>
  <c r="A1706" i="1" s="1"/>
  <c r="A1706" i="4" s="1"/>
  <c r="B1702" i="7"/>
  <c r="D1702" i="7" s="1"/>
  <c r="C1702" i="7"/>
  <c r="A1703" i="7" s="1"/>
  <c r="B1707" i="1" l="1"/>
  <c r="A1707" i="1" s="1"/>
  <c r="A1707" i="4" s="1"/>
  <c r="C1703" i="7"/>
  <c r="A1704" i="7" s="1"/>
  <c r="B1703" i="7"/>
  <c r="D1703" i="7" s="1"/>
  <c r="B1708" i="1" l="1"/>
  <c r="C1704" i="7"/>
  <c r="A1705" i="7" s="1"/>
  <c r="B1704" i="7"/>
  <c r="D1704" i="7" s="1"/>
  <c r="A1708" i="1"/>
  <c r="A1708" i="4" s="1"/>
  <c r="B1709" i="1" l="1"/>
  <c r="A1709" i="1" s="1"/>
  <c r="A1709" i="4" s="1"/>
  <c r="B1705" i="7"/>
  <c r="D1705" i="7" s="1"/>
  <c r="C1705" i="7"/>
  <c r="A1706" i="7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A1722" i="1" s="1"/>
  <c r="A1722" i="4" s="1"/>
  <c r="C1718" i="7"/>
  <c r="A1719" i="7" s="1"/>
  <c r="B1718" i="7"/>
  <c r="D1718" i="7" s="1"/>
  <c r="B1723" i="1" l="1"/>
  <c r="A1723" i="1" s="1"/>
  <c r="A1723" i="4" s="1"/>
  <c r="C1719" i="7"/>
  <c r="A1720" i="7" s="1"/>
  <c r="B1719" i="7"/>
  <c r="D1719" i="7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 s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A1733" i="1" s="1"/>
  <c r="A1733" i="4" s="1"/>
  <c r="B1729" i="7"/>
  <c r="D1729" i="7" s="1"/>
  <c r="C1729" i="7"/>
  <c r="A1730" i="7" s="1"/>
  <c r="B1734" i="1" l="1"/>
  <c r="A1734" i="1" s="1"/>
  <c r="A1734" i="4" s="1"/>
  <c r="C1730" i="7"/>
  <c r="A1731" i="7" s="1"/>
  <c r="B1730" i="7"/>
  <c r="D1730" i="7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A1738" i="1" s="1"/>
  <c r="A1738" i="4" s="1"/>
  <c r="C1734" i="7"/>
  <c r="A1735" i="7" s="1"/>
  <c r="B1734" i="7"/>
  <c r="D1734" i="7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A1741" i="1" s="1"/>
  <c r="A1741" i="4" s="1"/>
  <c r="C1737" i="7"/>
  <c r="A1738" i="7" s="1"/>
  <c r="B1737" i="7"/>
  <c r="D1737" i="7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A1781" i="1" s="1"/>
  <c r="A1781" i="4" s="1"/>
  <c r="B1777" i="7"/>
  <c r="D1777" i="7" s="1"/>
  <c r="C1777" i="7"/>
  <c r="A1778" i="7" s="1"/>
  <c r="S1779" i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A1796" i="1" s="1"/>
  <c r="A1796" i="4" s="1"/>
  <c r="B1792" i="7"/>
  <c r="D1792" i="7" s="1"/>
  <c r="C1792" i="7"/>
  <c r="A1793" i="7" s="1"/>
  <c r="S1795" i="1"/>
  <c r="B1797" i="1" l="1"/>
  <c r="A1797" i="1" s="1"/>
  <c r="A1797" i="4" s="1"/>
  <c r="C1793" i="7"/>
  <c r="A1794" i="7" s="1"/>
  <c r="B1793" i="7"/>
  <c r="D1793" i="7" s="1"/>
  <c r="B1798" i="1" l="1"/>
  <c r="C1794" i="7"/>
  <c r="A1795" i="7" s="1"/>
  <c r="B1794" i="7"/>
  <c r="D1794" i="7" s="1"/>
  <c r="A1798" i="1"/>
  <c r="A1798" i="4" s="1"/>
  <c r="B1799" i="1" l="1"/>
  <c r="A1799" i="1" s="1"/>
  <c r="A1799" i="4" s="1"/>
  <c r="B1795" i="7"/>
  <c r="D1795" i="7" s="1"/>
  <c r="C1795" i="7"/>
  <c r="A1796" i="7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A1833" i="1" s="1"/>
  <c r="A1833" i="4" s="1"/>
  <c r="C1829" i="7"/>
  <c r="A1830" i="7" s="1"/>
  <c r="B1829" i="7"/>
  <c r="D1829" i="7" s="1"/>
  <c r="B1834" i="1" l="1"/>
  <c r="A1834" i="1" s="1"/>
  <c r="A1834" i="4" s="1"/>
  <c r="C1830" i="7"/>
  <c r="A1831" i="7" s="1"/>
  <c r="B1830" i="7"/>
  <c r="D1830" i="7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W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B1992" i="1" s="1"/>
  <c r="A1992" i="1" s="1"/>
  <c r="A1990" i="1"/>
  <c r="A1990" i="4" s="1"/>
  <c r="C1987" i="7"/>
  <c r="A1988" i="7" s="1"/>
  <c r="B1987" i="7"/>
  <c r="D1987" i="7" s="1"/>
  <c r="A1991" i="1" l="1"/>
  <c r="A1991" i="4" s="1"/>
  <c r="C1988" i="7"/>
  <c r="A1989" i="7" s="1"/>
  <c r="B1988" i="7"/>
  <c r="D1988" i="7" s="1"/>
  <c r="B1993" i="1" l="1"/>
  <c r="A1992" i="4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B2064" i="1"/>
  <c r="A2063" i="1"/>
  <c r="A2063" i="4" s="1"/>
  <c r="C2060" i="7"/>
  <c r="A2061" i="7" s="1"/>
  <c r="B2060" i="7"/>
  <c r="D2060" i="7" s="1"/>
  <c r="S2062" i="1" l="1"/>
  <c r="B2065" i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B2095" i="1" s="1"/>
  <c r="A2093" i="1"/>
  <c r="A2093" i="4" s="1"/>
  <c r="C2090" i="7"/>
  <c r="A2091" i="7" s="1"/>
  <c r="B2090" i="7"/>
  <c r="D2090" i="7" s="1"/>
  <c r="B2096" i="1" l="1"/>
  <c r="A2096" i="1" s="1"/>
  <c r="A2095" i="1"/>
  <c r="A2094" i="1"/>
  <c r="A2094" i="4" s="1"/>
  <c r="C2091" i="7"/>
  <c r="A2092" i="7" s="1"/>
  <c r="B2091" i="7"/>
  <c r="D2091" i="7" s="1"/>
  <c r="A2095" i="4" l="1"/>
  <c r="C2092" i="7"/>
  <c r="A2093" i="7" s="1"/>
  <c r="B2092" i="7"/>
  <c r="D2092" i="7" s="1"/>
  <c r="B2097" i="1" l="1"/>
  <c r="A2096" i="4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<sst xmlns="http://schemas.openxmlformats.org/spreadsheetml/2006/main" count="28416" uniqueCount="5982">
  <si>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</si>
  <si>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</si>
  <si>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</si>
  <si>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</si>
  <si>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</si>
  <si>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</si>
  <si>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</si>
  <si>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</si>
  <si>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</si>
  <si>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</si>
  <si>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</si>
  <si>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</si>
  <si>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</si>
  <si>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</si>
  <si>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</si>
  <si>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</si>
  <si>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</si>
  <si>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</si>
  <si>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</si>
  <si>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</si>
  <si>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</si>
  <si>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</si>
  <si>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</si>
  <si>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</si>
  <si>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</si>
  <si>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</si>
  <si>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</si>
  <si>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</si>
  <si>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</si>
  <si>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</si>
  <si>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</si>
  <si>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</si>
  <si>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</si>
  <si>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</si>
  <si>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</si>
  <si>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</si>
  <si>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</si>
  <si>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</si>
  <si>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</si>
  <si>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</si>
  <si>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</si>
  <si>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</si>
  <si>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</si>
  <si>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</si>
  <si>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</si>
  <si>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</si>
  <si>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</si>
  <si>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</si>
  <si>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</si>
  <si>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</si>
  <si>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</si>
  <si>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</si>
  <si>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</si>
  <si>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</si>
  <si>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</si>
  <si>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</si>
  <si>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</si>
  <si>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</si>
  <si>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</si>
  <si>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</si>
  <si>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</si>
  <si>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</si>
  <si>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</si>
  <si>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</si>
  <si>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</si>
  <si>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</si>
  <si>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</si>
  <si>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</si>
  <si>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</si>
  <si>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</si>
  <si>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</si>
  <si>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</si>
  <si>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</si>
  <si>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</si>
  <si>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</si>
  <si>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</si>
  <si>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</si>
  <si>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</si>
  <si>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</si>
  <si>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</si>
  <si>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</si>
  <si>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</si>
  <si>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</si>
  <si>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</si>
  <si>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</si>
  <si>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</si>
  <si>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</si>
  <si>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</si>
  <si>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</si>
  <si>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</si>
  <si>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</si>
  <si>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</si>
  <si>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</si>
  <si>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</si>
  <si>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</si>
  <si>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</si>
  <si>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</si>
  <si>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</si>
  <si>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</si>
  <si>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</si>
  <si>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</si>
  <si>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</si>
  <si>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</si>
  <si>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</si>
  <si>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</si>
  <si>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</si>
  <si>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</si>
  <si>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</si>
  <si>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</si>
  <si>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</si>
  <si>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</si>
  <si>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</si>
  <si>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</si>
  <si>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</si>
  <si>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</si>
  <si>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</si>
  <si>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</si>
  <si>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</si>
  <si>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</si>
  <si>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</si>
  <si>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</si>
  <si>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</si>
  <si>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</si>
  <si>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</si>
  <si>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</si>
  <si>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</si>
  <si>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</si>
  <si>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</si>
  <si>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</si>
  <si>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</si>
  <si>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</si>
  <si>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</si>
  <si>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</si>
  <si>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</si>
  <si>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</si>
  <si>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</si>
  <si>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</si>
  <si>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</si>
  <si>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</si>
  <si>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</si>
  <si>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</si>
  <si>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</si>
  <si>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</si>
  <si>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</si>
  <si>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</si>
  <si>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</si>
  <si>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</si>
  <si>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</si>
  <si>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</si>
  <si>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</si>
  <si>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</si>
  <si>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</si>
  <si>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</si>
  <si>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</si>
  <si>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</si>
  <si>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</si>
  <si>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</si>
  <si>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</si>
  <si>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</si>
  <si>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</si>
  <si>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</si>
  <si>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</si>
  <si>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</si>
  <si>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</si>
  <si>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</si>
  <si>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</si>
  <si>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</si>
  <si>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</si>
  <si>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</si>
  <si>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</si>
  <si>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</si>
  <si>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</si>
  <si>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</si>
  <si>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</si>
  <si>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</si>
  <si>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</si>
  <si>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</si>
  <si>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</si>
  <si>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</si>
  <si>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</si>
  <si>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</si>
  <si>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</si>
  <si>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</si>
  <si>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</si>
  <si>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</si>
  <si>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</si>
  <si>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</si>
  <si>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</si>
  <si>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</si>
  <si>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</si>
  <si>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</si>
  <si>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</si>
  <si>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</si>
  <si>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</si>
  <si>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</si>
  <si>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</si>
  <si>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</si>
  <si>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</si>
  <si>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</si>
  <si>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</si>
  <si>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</si>
  <si>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</si>
  <si>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</si>
  <si>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</si>
  <si>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</si>
  <si>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</si>
  <si>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</si>
  <si>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</si>
  <si>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</si>
  <si>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</si>
  <si>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</si>
  <si>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</si>
  <si>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</si>
  <si>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</si>
  <si>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</si>
  <si>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</si>
  <si>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</si>
  <si>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</si>
  <si>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</si>
  <si>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</si>
  <si>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</si>
  <si>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</si>
  <si>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</si>
  <si>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</si>
  <si>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</si>
  <si>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</si>
  <si>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</si>
  <si>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</si>
  <si>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</si>
  <si>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</si>
  <si>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</si>
  <si>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</si>
  <si>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</si>
  <si>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</si>
  <si>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</si>
  <si>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</si>
  <si>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</si>
  <si>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</si>
  <si>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</si>
  <si>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</si>
  <si>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</si>
  <si>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</si>
  <si>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</si>
  <si>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</si>
  <si>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</si>
  <si>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</si>
  <si>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</si>
  <si>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</si>
  <si>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</si>
  <si>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</si>
  <si>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</si>
  <si>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</si>
  <si>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</si>
  <si>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</si>
  <si>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</si>
  <si>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</si>
  <si>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</si>
  <si>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</si>
  <si>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</si>
  <si>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</si>
  <si>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</si>
  <si>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</si>
  <si>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</si>
  <si>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</si>
  <si>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</si>
  <si>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</si>
  <si>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</si>
  <si>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</si>
  <si>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</si>
  <si>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</si>
  <si>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</si>
  <si>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</si>
  <si>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</si>
  <si>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</si>
  <si>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</si>
  <si>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</si>
  <si>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</si>
  <si>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</si>
  <si>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</si>
  <si>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</si>
  <si>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</si>
  <si>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</si>
  <si>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</si>
  <si>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</si>
  <si>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</si>
  <si>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</si>
  <si>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</si>
  <si>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</si>
  <si>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</si>
  <si>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</si>
  <si>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</si>
  <si>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</si>
  <si>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</si>
  <si>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</si>
  <si>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</si>
  <si>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</si>
  <si>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</si>
  <si>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</si>
  <si>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</si>
  <si>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</si>
  <si>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</si>
  <si>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</si>
  <si>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</si>
  <si>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</si>
  <si>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</si>
  <si>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</si>
  <si>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</si>
  <si>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</si>
  <si>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</si>
  <si>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</si>
  <si>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</si>
  <si>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</si>
  <si>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</si>
  <si>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</si>
  <si>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</si>
  <si>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</si>
  <si>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</si>
  <si>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</si>
  <si>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</si>
  <si>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</si>
  <si>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</si>
  <si>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</si>
  <si>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</si>
  <si>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</si>
  <si>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</si>
  <si>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</si>
  <si>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</si>
  <si>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</si>
  <si>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</si>
  <si>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</si>
  <si>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</si>
  <si>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</si>
  <si>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</si>
  <si>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</si>
  <si>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</si>
  <si>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</si>
  <si>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</si>
  <si>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</si>
  <si>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</si>
  <si>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</si>
  <si>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</si>
  <si>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</si>
  <si>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</si>
  <si>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</si>
  <si>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</si>
  <si>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</si>
  <si>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</si>
  <si>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</si>
  <si>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</si>
  <si>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</si>
  <si>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</si>
  <si>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</si>
  <si>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</si>
  <si>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</si>
  <si>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</si>
  <si>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</si>
  <si>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</si>
  <si>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</si>
  <si>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</si>
  <si>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</si>
  <si>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</si>
  <si>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</si>
  <si>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</si>
  <si>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</si>
  <si>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</si>
  <si>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</si>
  <si>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</si>
  <si>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</si>
  <si>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</si>
  <si>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</si>
  <si>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</si>
  <si>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</si>
  <si>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</si>
  <si>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</si>
  <si>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</si>
  <si>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</si>
  <si>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</si>
  <si>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</si>
  <si>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</si>
  <si>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</si>
  <si>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</si>
  <si>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</si>
  <si>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</si>
  <si>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</si>
  <si>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</si>
  <si>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</si>
  <si>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</si>
  <si>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</si>
  <si>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</si>
  <si>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</si>
  <si>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</si>
  <si>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</si>
  <si>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</si>
  <si>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</si>
  <si>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</si>
  <si>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</si>
  <si>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</si>
  <si>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</si>
  <si>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</si>
  <si>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</si>
  <si>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</si>
  <si>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</si>
  <si>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</si>
  <si>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</si>
  <si>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</si>
  <si>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</si>
  <si>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</si>
  <si>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</si>
  <si>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</si>
  <si>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</si>
  <si>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</si>
  <si>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</si>
  <si>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</si>
  <si>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</si>
  <si>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</si>
  <si>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</si>
  <si>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</si>
  <si>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</si>
  <si>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</si>
  <si>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</si>
  <si>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</si>
  <si>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</si>
  <si>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</si>
  <si>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</si>
  <si>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</si>
  <si>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</si>
  <si>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</si>
  <si>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</si>
  <si>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</si>
  <si>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</si>
  <si>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</si>
  <si>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</si>
  <si>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</si>
  <si>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</si>
  <si>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</si>
  <si>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</si>
  <si>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</si>
  <si>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</si>
  <si>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</si>
  <si>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</si>
  <si>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</si>
  <si>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</si>
  <si>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</si>
  <si>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</si>
  <si>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</si>
  <si>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</si>
  <si>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</si>
  <si>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</si>
  <si>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</si>
  <si>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</si>
  <si>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</si>
  <si>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</si>
  <si>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</si>
  <si>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</si>
  <si>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</si>
  <si>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</si>
  <si>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</si>
  <si>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</si>
  <si>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</si>
  <si>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</si>
  <si>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</si>
  <si>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</si>
  <si>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</si>
  <si>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</si>
  <si>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</si>
  <si>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</si>
  <si>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</si>
  <si>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</si>
  <si>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</si>
  <si>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</si>
  <si>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</si>
  <si>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</si>
  <si>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</si>
  <si>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</si>
  <si>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</si>
  <si>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</si>
  <si>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</si>
  <si>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</si>
  <si>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</si>
  <si>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</si>
  <si>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</si>
  <si>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</si>
  <si>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</si>
  <si>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</si>
  <si>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</si>
  <si>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</si>
  <si>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</si>
  <si>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</si>
  <si>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</si>
  <si>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</si>
  <si>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</si>
  <si>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</si>
  <si>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</si>
  <si>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</si>
  <si>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</si>
  <si>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</si>
  <si>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</si>
  <si>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</si>
  <si>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</si>
  <si>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</si>
  <si>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</si>
  <si>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</si>
  <si>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</si>
  <si>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</si>
  <si>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</si>
  <si>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</si>
  <si>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</si>
  <si>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</si>
  <si>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</si>
  <si>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</si>
  <si>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</si>
  <si>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</si>
  <si>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</si>
  <si>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</si>
  <si>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</si>
  <si>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</si>
  <si>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</si>
  <si>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</si>
  <si>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</si>
  <si>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</si>
  <si>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</si>
  <si>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</si>
  <si>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</si>
  <si>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</si>
  <si>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</si>
  <si>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</si>
  <si>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</si>
  <si>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</si>
  <si>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</si>
  <si>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</si>
  <si>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</si>
  <si>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</si>
  <si>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</si>
  <si>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</si>
  <si>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</si>
  <si>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</si>
  <si>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</si>
  <si>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</si>
  <si>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</si>
  <si>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</si>
  <si>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</si>
  <si>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</si>
  <si>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</si>
  <si>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</si>
  <si>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</si>
  <si>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</si>
  <si>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</si>
  <si>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</si>
  <si>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</si>
  <si>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</si>
  <si>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</si>
  <si>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</si>
  <si>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</si>
  <si>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</si>
  <si>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</si>
  <si>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</si>
  <si>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</si>
  <si>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</si>
  <si>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</si>
  <si>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</si>
  <si>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</si>
  <si>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</si>
  <si>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</si>
  <si>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</si>
  <si>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</si>
  <si>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</si>
  <si>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</si>
  <si>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</si>
  <si>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</si>
  <si>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</si>
  <si>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</si>
  <si>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</si>
  <si>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</si>
  <si>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</si>
  <si>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</si>
  <si>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</si>
  <si>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</si>
  <si>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</si>
  <si>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</si>
  <si>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</si>
  <si>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</si>
  <si>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</si>
  <si>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</si>
  <si>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</si>
  <si>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</si>
  <si>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</si>
  <si>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</si>
  <si>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</si>
  <si>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</si>
  <si>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</si>
  <si>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</si>
  <si>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</si>
  <si>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</si>
  <si>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</si>
  <si>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</si>
  <si>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</si>
  <si>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</si>
  <si>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</si>
  <si>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</si>
  <si>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</si>
  <si>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</si>
  <si>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</si>
  <si>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</si>
  <si>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</si>
  <si>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</si>
  <si>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</si>
  <si>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</si>
  <si>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</si>
  <si>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</si>
  <si>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</si>
  <si>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</si>
  <si>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</si>
  <si>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</si>
  <si>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</si>
  <si>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</si>
  <si>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</si>
  <si>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</si>
  <si>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</si>
  <si>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</si>
  <si>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</si>
  <si>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</si>
  <si>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</si>
  <si>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</si>
  <si>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</si>
  <si>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</si>
  <si>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</si>
  <si>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</si>
  <si>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</si>
  <si>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</si>
  <si>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</si>
  <si>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</si>
  <si>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</si>
  <si>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</si>
  <si>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</si>
  <si>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</si>
  <si>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</si>
  <si>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</si>
  <si>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</si>
  <si>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</si>
  <si>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</si>
  <si>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</si>
  <si>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</si>
  <si>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</si>
  <si>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</si>
  <si>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</si>
  <si>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</si>
  <si>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</si>
  <si>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</si>
  <si>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</si>
  <si>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</si>
  <si>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</si>
  <si>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</si>
  <si>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</si>
  <si>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</si>
  <si>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</si>
  <si>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</si>
  <si>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</si>
  <si>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</si>
  <si>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</si>
  <si>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</si>
  <si>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</si>
  <si>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</si>
  <si>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</si>
  <si>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</si>
  <si>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</si>
  <si>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</si>
  <si>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</si>
  <si>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</si>
  <si>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</si>
  <si>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</si>
  <si>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</si>
  <si>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</si>
  <si>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</si>
  <si>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</si>
  <si>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</si>
  <si>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</si>
  <si>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</si>
  <si>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</si>
  <si>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</si>
  <si>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</si>
  <si>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</si>
  <si>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</si>
  <si>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</si>
  <si>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</si>
  <si>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</si>
  <si>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</si>
  <si>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</si>
  <si>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</si>
  <si>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</si>
  <si>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</si>
  <si>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</si>
  <si>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</si>
  <si>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</si>
  <si>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</si>
  <si>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</si>
  <si>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</si>
  <si>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</si>
  <si>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</si>
  <si>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</si>
  <si>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</si>
  <si>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</si>
  <si>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</si>
  <si>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</si>
  <si>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</si>
  <si>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</si>
  <si>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</si>
  <si>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</si>
  <si>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</si>
  <si>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</si>
  <si>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</si>
  <si>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</si>
  <si>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</si>
  <si>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</si>
  <si>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</si>
  <si>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</si>
  <si>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</si>
  <si>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</si>
  <si>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</si>
  <si>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</si>
  <si>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</si>
  <si>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</si>
  <si>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</si>
  <si>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</si>
  <si>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</si>
  <si>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</si>
  <si>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</si>
  <si>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</si>
  <si>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</si>
  <si>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</si>
  <si>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</si>
  <si>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</si>
  <si>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</si>
  <si>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</si>
  <si>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</si>
  <si>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</si>
  <si>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</si>
  <si>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</si>
  <si>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</si>
  <si>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</si>
  <si>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</si>
  <si>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</si>
  <si>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</si>
  <si>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</si>
  <si>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</si>
  <si>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</si>
  <si>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</si>
  <si>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</si>
  <si>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</si>
  <si>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</si>
  <si>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</si>
  <si>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</si>
  <si>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</si>
  <si>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</si>
  <si>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</si>
  <si>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</si>
  <si>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</si>
  <si>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</si>
  <si>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</si>
  <si>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</si>
  <si>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</si>
  <si>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</si>
  <si>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</si>
  <si>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</si>
  <si>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</si>
  <si>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</si>
  <si>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</si>
  <si>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</si>
  <si>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</si>
  <si>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</si>
  <si>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</si>
  <si>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</si>
  <si>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</si>
  <si>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</si>
  <si>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</si>
  <si>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</si>
  <si>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</si>
  <si>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</si>
  <si>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</si>
  <si>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</si>
  <si>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</si>
  <si>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</si>
  <si>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</si>
  <si>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</si>
  <si>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</si>
  <si>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</si>
  <si>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</si>
  <si>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</si>
  <si>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</si>
  <si>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</si>
  <si>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</si>
  <si>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</si>
  <si>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</si>
  <si>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</si>
  <si>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</si>
  <si>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</si>
  <si>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</si>
  <si>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</si>
  <si>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</si>
  <si>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</si>
  <si>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</si>
  <si>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</si>
  <si>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</si>
  <si>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</si>
  <si>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</si>
  <si>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</si>
  <si>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</si>
  <si>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</si>
  <si>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</si>
  <si>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</si>
  <si>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</si>
  <si>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</si>
  <si>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</si>
  <si>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</si>
  <si>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</si>
  <si>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</si>
  <si>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</si>
  <si>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</si>
  <si>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</si>
  <si>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</si>
  <si>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</si>
  <si>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</si>
  <si>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</si>
  <si>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</si>
  <si>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</si>
  <si>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</si>
  <si>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</si>
  <si>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</si>
  <si>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</si>
  <si>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</si>
  <si>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</si>
  <si>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</si>
  <si>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</si>
  <si>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</si>
  <si>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</si>
  <si>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</si>
  <si>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</si>
  <si>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</si>
  <si>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</si>
  <si>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</si>
  <si>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</si>
  <si>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</si>
  <si>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</si>
  <si>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</si>
  <si>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</si>
  <si>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</si>
  <si>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</si>
  <si>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</si>
  <si>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</si>
  <si>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</si>
  <si>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</si>
  <si>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</si>
  <si>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</si>
  <si>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</si>
  <si>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</si>
  <si>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</si>
  <si>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</si>
  <si>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</si>
  <si>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</si>
  <si>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</si>
  <si>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</si>
  <si>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</si>
  <si>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</si>
  <si>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</si>
  <si>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</si>
  <si>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</si>
  <si>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</si>
  <si>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</si>
  <si>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</si>
  <si>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</si>
  <si>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</si>
  <si>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</si>
  <si>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</si>
  <si>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</si>
  <si>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</si>
  <si>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</si>
  <si>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</si>
  <si>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</si>
  <si>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</si>
  <si>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</si>
  <si>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</si>
  <si>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</si>
  <si>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</si>
  <si>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</si>
  <si>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</si>
  <si>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</si>
  <si>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</si>
  <si>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</si>
  <si>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</si>
  <si>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</si>
  <si>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</si>
  <si>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</si>
  <si>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</si>
  <si>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</si>
  <si>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</si>
  <si>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</si>
  <si>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</si>
  <si>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</si>
  <si>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</si>
  <si>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</si>
  <si>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</si>
  <si>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</si>
  <si>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</si>
  <si>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</si>
  <si>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</si>
  <si>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</si>
  <si>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</si>
  <si>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</si>
  <si>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</si>
  <si>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</si>
  <si>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</si>
  <si>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</si>
  <si>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</si>
  <si>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</si>
  <si>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</si>
  <si>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</si>
  <si>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</si>
  <si>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</si>
  <si>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</si>
  <si>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</si>
  <si>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</si>
  <si>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</si>
  <si>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</si>
  <si>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</si>
  <si>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</si>
  <si>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</si>
  <si>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</si>
  <si>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</si>
  <si>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</si>
  <si>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</si>
  <si>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</si>
  <si>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</si>
  <si>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</si>
  <si>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</si>
  <si>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</si>
  <si>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</si>
  <si>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</si>
  <si>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</si>
  <si>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</si>
  <si>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</si>
  <si>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</si>
  <si>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</si>
  <si>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</si>
  <si>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</si>
  <si>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</si>
  <si>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</si>
  <si>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</si>
  <si>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</si>
  <si>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</si>
  <si>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</si>
  <si>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</si>
  <si>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</si>
  <si>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</si>
  <si>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</si>
  <si>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</si>
  <si>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</si>
  <si>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</si>
  <si>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</si>
  <si>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</si>
  <si>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</si>
  <si>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</si>
  <si>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</si>
  <si>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</si>
  <si>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</si>
  <si>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</si>
  <si>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</si>
  <si>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</si>
  <si>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</si>
  <si>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</si>
  <si>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</si>
  <si>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</si>
  <si>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</si>
  <si>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</si>
  <si>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</si>
  <si>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</si>
  <si>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</si>
  <si>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</si>
  <si>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</si>
  <si>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</si>
  <si>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</si>
  <si>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</si>
  <si>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</si>
  <si>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</si>
  <si>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</si>
  <si>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</si>
  <si>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</si>
  <si>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</si>
  <si>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</si>
  <si>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</si>
  <si>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</si>
  <si>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</si>
  <si>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</si>
  <si>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</si>
  <si>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</si>
  <si>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</si>
  <si>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</si>
  <si>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</si>
  <si>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</si>
  <si>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</si>
  <si>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</si>
  <si>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</si>
  <si>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</si>
  <si>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</si>
  <si>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</si>
  <si>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</si>
  <si>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</si>
  <si>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</si>
  <si>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</si>
  <si>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</si>
  <si>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</si>
  <si>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</si>
  <si>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</si>
  <si>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</si>
  <si>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</si>
  <si>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</si>
  <si>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</si>
  <si>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</si>
  <si>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</si>
  <si>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</si>
  <si>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</si>
  <si>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</si>
  <si>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</si>
  <si>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</si>
  <si>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</si>
  <si>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</si>
  <si>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</si>
  <si>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</si>
  <si>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</si>
  <si>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</si>
  <si>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</si>
  <si>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</si>
  <si>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</si>
  <si>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</si>
  <si>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</si>
  <si>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</si>
  <si>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</si>
  <si>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</si>
  <si>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</si>
  <si>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</si>
  <si>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</si>
  <si>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</si>
  <si>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</si>
  <si>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</si>
  <si>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</si>
  <si>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</si>
  <si>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</si>
  <si>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</si>
  <si>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</si>
  <si>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</si>
  <si>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</si>
  <si>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</si>
  <si>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</si>
  <si>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</si>
  <si>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</si>
  <si>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</si>
  <si>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</si>
  <si>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</si>
  <si>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</si>
  <si>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</si>
  <si>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</si>
  <si>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</si>
  <si>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</si>
  <si>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</si>
  <si>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</si>
  <si>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</si>
  <si>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</si>
  <si>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</si>
  <si>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</si>
  <si>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</si>
  <si>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</si>
  <si>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</si>
  <si>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</si>
  <si>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</si>
  <si>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</si>
  <si>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</si>
  <si>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</si>
  <si>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</si>
  <si>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</si>
  <si>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</si>
  <si>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</si>
  <si>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</si>
  <si>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</si>
  <si>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</si>
  <si>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</si>
  <si>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</si>
  <si>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</si>
  <si>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</si>
  <si>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</si>
  <si>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</si>
  <si>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</si>
  <si>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</si>
  <si>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</si>
  <si>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</si>
  <si>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</si>
  <si>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</si>
  <si>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</si>
  <si>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</si>
  <si>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</si>
  <si>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</si>
  <si>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</si>
  <si>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</si>
  <si>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</si>
  <si>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</si>
  <si>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</si>
  <si>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</si>
  <si>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</si>
  <si>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</si>
  <si>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</si>
  <si>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</si>
  <si>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</si>
  <si>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</si>
  <si>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</si>
  <si>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</si>
  <si>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</si>
  <si>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</si>
  <si>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</si>
  <si>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</si>
  <si>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</si>
  <si>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</si>
  <si>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</si>
  <si>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</si>
  <si>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</si>
  <si>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</si>
  <si>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</si>
  <si>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</si>
  <si>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</si>
  <si>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</si>
  <si>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</si>
  <si>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</si>
  <si>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</si>
  <si>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</si>
  <si>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</si>
  <si>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</si>
  <si>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</si>
  <si>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</si>
  <si>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</si>
  <si>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</si>
  <si>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</si>
  <si>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</si>
  <si>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</si>
  <si>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</si>
  <si>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</si>
  <si>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</si>
  <si>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</si>
  <si>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</si>
  <si>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</si>
  <si>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</si>
  <si>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</si>
  <si>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</si>
  <si>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</si>
  <si>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</si>
  <si>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</si>
  <si>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</si>
  <si>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</si>
  <si>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</si>
  <si>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</si>
  <si>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</si>
  <si>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</si>
  <si>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</si>
  <si>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</si>
  <si>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</si>
  <si>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</si>
  <si>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</si>
  <si>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</si>
  <si>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</si>
  <si>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</si>
  <si>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</si>
  <si>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</si>
  <si>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</si>
  <si>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</si>
  <si>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</si>
  <si>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</si>
  <si>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</si>
  <si>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</si>
  <si>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</si>
  <si>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</si>
  <si>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</si>
  <si>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</si>
  <si>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</si>
  <si>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</si>
  <si>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</si>
  <si>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</si>
  <si>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</si>
  <si>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</si>
  <si>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</si>
  <si>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</si>
  <si>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</si>
  <si>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</si>
  <si>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</si>
  <si>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</si>
  <si>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</si>
  <si>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</si>
  <si>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</si>
  <si>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</si>
  <si>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</si>
  <si>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</si>
  <si>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</si>
  <si>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</si>
  <si>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</si>
  <si>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</si>
  <si>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</si>
  <si>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</si>
  <si>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</si>
  <si>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</si>
  <si>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</si>
  <si>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</si>
  <si>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</si>
  <si>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</si>
  <si>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</si>
  <si>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</si>
  <si>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</si>
  <si>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</si>
  <si>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</si>
  <si>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</si>
  <si>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</si>
  <si>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</si>
  <si>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</si>
  <si>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</si>
  <si>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</si>
  <si>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</si>
  <si>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</si>
  <si>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</si>
  <si>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</si>
  <si>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</si>
  <si>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</si>
  <si>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</si>
  <si>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</si>
  <si>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</si>
  <si>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</si>
  <si>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</si>
  <si>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</si>
  <si>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</si>
  <si>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</si>
  <si>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</si>
  <si>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</si>
  <si>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</si>
  <si>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</si>
  <si>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</si>
  <si>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</si>
  <si>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</si>
  <si>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</si>
  <si>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</si>
  <si>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</si>
  <si>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</si>
  <si>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</si>
  <si>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</si>
  <si>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</si>
  <si>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</si>
  <si>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</si>
  <si>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</si>
  <si>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</si>
  <si>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</si>
  <si>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</si>
  <si>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</si>
  <si>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</si>
  <si>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</si>
  <si>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</si>
  <si>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</si>
  <si>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</si>
  <si>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</si>
  <si>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</si>
  <si>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</si>
  <si>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</si>
  <si>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</si>
  <si>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</si>
  <si>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</si>
  <si>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</si>
  <si>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</si>
  <si>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</si>
  <si>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</si>
  <si>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</si>
  <si>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</si>
  <si>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</si>
  <si>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</si>
  <si>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</si>
  <si>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</si>
  <si>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</si>
  <si>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</si>
  <si>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</si>
  <si>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</si>
  <si>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</si>
  <si>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</si>
  <si>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</si>
  <si>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</si>
  <si>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</si>
  <si>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</si>
  <si>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</si>
  <si>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</si>
  <si>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</si>
  <si>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</si>
  <si>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</si>
  <si>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</si>
  <si>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</si>
  <si>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</si>
  <si>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</si>
  <si>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</si>
  <si>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</si>
  <si>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</si>
  <si>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</si>
  <si>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</si>
  <si>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</si>
  <si>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</si>
  <si>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</si>
  <si>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</si>
  <si>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</si>
  <si>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</si>
  <si>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</si>
  <si>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</si>
  <si>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</si>
  <si>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</si>
  <si>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</si>
  <si>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</si>
  <si>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</si>
  <si>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</si>
  <si>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</si>
  <si>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</si>
  <si>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</si>
  <si>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</si>
  <si>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</si>
  <si>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</si>
  <si>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</si>
  <si>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</si>
  <si>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</si>
  <si>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</si>
  <si>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</si>
  <si>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</si>
  <si>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</si>
  <si>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</si>
  <si>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</si>
  <si>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</si>
  <si>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</si>
  <si>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</si>
  <si>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</si>
  <si>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</si>
  <si>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</si>
  <si>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</si>
  <si>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</si>
  <si>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</si>
  <si>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</si>
  <si>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</si>
  <si>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</si>
  <si>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</si>
  <si>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</si>
  <si>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</si>
  <si>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</si>
  <si>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</si>
  <si>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</si>
  <si>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</si>
  <si>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</si>
  <si>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</si>
  <si>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</si>
  <si>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</si>
  <si>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</si>
  <si>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</si>
  <si>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</si>
  <si>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</si>
  <si>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</si>
  <si>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</si>
  <si>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</si>
  <si>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</si>
  <si>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</si>
  <si>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</si>
  <si>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</si>
  <si>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</si>
  <si>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</si>
  <si>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</si>
  <si>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</si>
  <si>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</si>
  <si>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</si>
  <si>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</si>
  <si>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</si>
  <si>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</si>
  <si>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</si>
  <si>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</si>
  <si>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</si>
  <si>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</si>
  <si>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</si>
  <si>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</si>
  <si>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</si>
  <si>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</si>
  <si>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</si>
  <si>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</si>
  <si>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</si>
  <si>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</si>
  <si>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</si>
  <si>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</si>
  <si>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</si>
  <si>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</si>
  <si>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</si>
  <si>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</si>
  <si>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</si>
  <si>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</si>
  <si>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</si>
  <si>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</si>
  <si>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</si>
  <si>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</si>
  <si>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</si>
  <si>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</si>
  <si>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</si>
  <si>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</si>
  <si>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</si>
  <si>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</si>
  <si>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</si>
  <si>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</si>
  <si>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</si>
  <si>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</si>
  <si>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</si>
  <si>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</si>
  <si>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</si>
  <si>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</si>
  <si>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</si>
  <si>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</si>
  <si>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</si>
  <si>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</si>
  <si>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</si>
  <si>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</si>
  <si>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</si>
  <si>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</si>
  <si>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</si>
  <si>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</si>
  <si>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</si>
  <si>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</si>
  <si>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</si>
  <si>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</si>
  <si>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</si>
  <si>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</si>
  <si>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</si>
  <si>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</si>
  <si>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</si>
  <si>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</si>
  <si>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</si>
  <si>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</si>
  <si>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</si>
  <si>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</si>
  <si>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</si>
  <si>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</si>
  <si>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</si>
  <si>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</si>
  <si>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</si>
  <si>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</si>
  <si>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</si>
  <si>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</si>
  <si>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</si>
  <si>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</si>
  <si>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</si>
  <si>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</si>
  <si>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</si>
  <si>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</si>
  <si>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</si>
  <si>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</si>
  <si>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</si>
  <si>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</si>
  <si>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</si>
  <si>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</si>
  <si>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</si>
  <si>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</si>
  <si>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</si>
  <si>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</si>
  <si>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</si>
  <si>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</si>
  <si>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</si>
  <si>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</si>
  <si>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</si>
  <si>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</si>
  <si>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</si>
  <si>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</si>
  <si>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</si>
  <si>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</si>
  <si>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</si>
  <si>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</si>
  <si>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</si>
  <si>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</si>
  <si>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</si>
  <si>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</si>
  <si>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</si>
  <si>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</si>
  <si>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</si>
  <si>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</si>
  <si>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</si>
  <si>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</si>
  <si>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</si>
  <si>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</si>
  <si>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</si>
  <si>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</si>
  <si>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</si>
  <si>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</si>
  <si>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</si>
  <si>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</si>
  <si>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</si>
  <si>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</si>
  <si>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</si>
  <si>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</si>
  <si>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</si>
  <si>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</si>
  <si>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</si>
  <si>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</si>
  <si>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</si>
  <si>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</si>
  <si>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</si>
  <si>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</si>
  <si>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</si>
  <si>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</si>
  <si>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</si>
  <si>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</si>
  <si>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</si>
  <si>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</si>
  <si>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</si>
  <si>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</si>
  <si>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</si>
  <si>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</si>
  <si>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</si>
  <si>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</si>
  <si>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</si>
  <si>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</si>
  <si>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</si>
  <si>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</si>
  <si>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</si>
  <si>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</si>
  <si>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</si>
  <si>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</si>
  <si>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</si>
  <si>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</si>
  <si>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</si>
  <si>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</si>
  <si>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</si>
  <si>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</si>
  <si>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</si>
  <si>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</si>
  <si>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</si>
  <si>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</si>
  <si>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</si>
  <si>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</si>
  <si>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</si>
  <si>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</si>
  <si>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</si>
  <si>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</si>
  <si>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</si>
  <si>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</si>
  <si>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</si>
  <si>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</si>
  <si>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</si>
  <si>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</si>
  <si>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</si>
  <si>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</si>
  <si>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</si>
  <si>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</si>
  <si>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</si>
  <si>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</si>
  <si>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</si>
  <si>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</si>
  <si>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</si>
  <si>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</si>
  <si>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</si>
  <si>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</si>
  <si>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</si>
  <si>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</si>
  <si>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</si>
  <si>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</si>
  <si>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</si>
  <si>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</si>
  <si>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</si>
  <si>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</si>
  <si>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</si>
  <si>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</si>
  <si>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</si>
  <si>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</si>
  <si>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</si>
  <si>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</si>
  <si>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</si>
  <si>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</si>
  <si>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</si>
  <si>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</si>
  <si>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</si>
  <si>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</si>
  <si>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</si>
  <si>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</si>
  <si>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</si>
  <si>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</si>
  <si>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</si>
  <si>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</si>
  <si>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</si>
  <si>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</si>
  <si>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</si>
  <si>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</si>
  <si>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</si>
  <si>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</si>
  <si>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</si>
  <si>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</si>
  <si>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</si>
  <si>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</si>
  <si>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</si>
  <si>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</si>
  <si>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</si>
  <si>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</si>
  <si>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</si>
  <si>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</si>
  <si>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</si>
  <si>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</si>
  <si>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</si>
  <si>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</si>
  <si>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</si>
  <si>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</si>
  <si>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</si>
  <si>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</si>
  <si>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</si>
  <si>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</si>
  <si>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</si>
  <si>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</si>
  <si>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</si>
  <si>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</si>
  <si>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</si>
  <si>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</si>
  <si>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</si>
  <si>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</si>
  <si>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</si>
  <si>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</si>
  <si>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</si>
  <si>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</si>
  <si>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</si>
  <si>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</si>
  <si>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</si>
  <si>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</si>
  <si>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</si>
  <si>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</si>
  <si>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</si>
  <si>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</si>
  <si>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</si>
  <si>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</si>
  <si>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</si>
  <si>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</si>
  <si>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</si>
  <si>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</si>
  <si>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</si>
  <si>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</si>
  <si>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</si>
  <si>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</si>
  <si>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</si>
  <si>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</si>
  <si>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</si>
  <si>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</si>
  <si>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</si>
  <si>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</si>
  <si>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</si>
  <si>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</si>
  <si>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</si>
  <si>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</si>
  <si>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</si>
  <si>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</si>
  <si>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</si>
  <si>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</si>
  <si>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</si>
  <si>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</si>
  <si>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</si>
  <si>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</si>
  <si>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</si>
  <si>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</si>
  <si>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</si>
  <si>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</si>
  <si>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</si>
  <si>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</si>
  <si>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</si>
  <si>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</si>
  <si>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</si>
  <si>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</si>
  <si>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</si>
  <si>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</si>
  <si>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</si>
  <si>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</si>
  <si>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</si>
  <si>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</si>
  <si>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</si>
  <si>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</si>
  <si>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</si>
  <si>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</si>
  <si>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</si>
  <si>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</si>
  <si>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</si>
  <si>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</si>
  <si>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</si>
  <si>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</si>
  <si>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</si>
  <si>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</si>
  <si>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</si>
  <si>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</si>
  <si>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</si>
  <si>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</si>
  <si>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</si>
  <si>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</si>
  <si>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</si>
  <si>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</si>
  <si>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</si>
  <si>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</si>
  <si>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</si>
  <si>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</si>
  <si>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</si>
  <si>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</si>
  <si>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</si>
  <si>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</si>
  <si>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</si>
  <si>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</si>
  <si>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</si>
  <si>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</si>
  <si>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</si>
  <si>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</si>
  <si>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</si>
  <si>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</si>
  <si>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</si>
  <si>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</si>
  <si>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</si>
  <si>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</si>
  <si>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</si>
  <si>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</si>
  <si>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</si>
  <si>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</si>
  <si>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</si>
  <si>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</si>
  <si>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</si>
  <si>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</si>
  <si>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</si>
  <si>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</si>
  <si>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</si>
  <si>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</si>
  <si>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</si>
  <si>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</si>
  <si>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</si>
  <si>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</si>
  <si>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</si>
  <si>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</si>
  <si>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</si>
  <si>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</si>
  <si>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</si>
  <si>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</si>
  <si>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</si>
  <si>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</si>
  <si>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</si>
  <si>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</si>
  <si>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</si>
  <si>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</si>
  <si>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</si>
  <si>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</si>
  <si>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</si>
  <si>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</si>
  <si>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</si>
  <si>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</si>
  <si>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</si>
  <si>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</si>
  <si>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</si>
  <si>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</si>
  <si>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</si>
  <si>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</si>
  <si>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</si>
  <si>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</si>
  <si>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</si>
  <si>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</si>
  <si>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</si>
  <si>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</si>
  <si>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</si>
  <si>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</si>
  <si>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</si>
  <si>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</si>
  <si>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</si>
  <si>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</si>
  <si>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</si>
  <si>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</si>
  <si>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</si>
  <si>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</si>
  <si>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</si>
  <si>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</si>
  <si>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</si>
  <si>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</si>
  <si>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</si>
  <si>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</si>
  <si>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</si>
  <si>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</si>
  <si>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</si>
  <si>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</si>
  <si>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</si>
  <si>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</si>
  <si>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</si>
  <si>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</si>
  <si>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</si>
  <si>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</si>
  <si>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</si>
  <si>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</si>
  <si>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</si>
  <si>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</si>
  <si>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</si>
  <si>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</si>
  <si>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</si>
  <si>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</si>
  <si>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</si>
  <si>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</si>
  <si>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</si>
  <si>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</si>
  <si>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</si>
  <si>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</si>
  <si>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</si>
  <si>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</si>
  <si>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</si>
  <si>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</si>
  <si>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</si>
  <si>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</si>
  <si>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</si>
  <si>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</si>
  <si>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</si>
  <si>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</si>
  <si>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</si>
  <si>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</si>
  <si>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</si>
  <si>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</si>
  <si>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</si>
  <si>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</si>
  <si>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</si>
  <si>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</si>
  <si>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</si>
  <si>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</si>
  <si>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</si>
  <si>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</si>
  <si>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</si>
  <si>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</si>
  <si>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</si>
  <si>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</si>
  <si>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</si>
  <si>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</si>
  <si>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</si>
  <si>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</si>
  <si>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</si>
  <si>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</si>
  <si>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</si>
  <si>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</si>
  <si>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</si>
  <si>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</si>
  <si>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</si>
  <si>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</si>
  <si>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</si>
  <si>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</si>
  <si>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</si>
  <si>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</si>
  <si>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</si>
  <si>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</si>
  <si>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</si>
  <si>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</si>
  <si>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</si>
  <si>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</si>
  <si>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</si>
  <si>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</si>
  <si>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</si>
  <si>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</si>
  <si>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</si>
  <si>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</si>
  <si>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</si>
  <si>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</si>
  <si>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</si>
  <si>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</si>
  <si>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</si>
  <si>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</si>
  <si>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</si>
  <si>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</si>
  <si>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</si>
  <si>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</si>
  <si>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</si>
  <si>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</si>
  <si>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</si>
  <si>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</si>
  <si>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</si>
  <si>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</si>
  <si>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</si>
  <si>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</si>
  <si>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</si>
  <si>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</si>
  <si>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</si>
  <si>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</si>
  <si>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</si>
  <si>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</si>
  <si>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</si>
  <si>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</si>
  <si>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</si>
  <si>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</si>
  <si>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</si>
  <si>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</si>
  <si>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</si>
  <si>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</si>
  <si>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</si>
  <si>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</si>
  <si>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</si>
  <si>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</si>
  <si>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</si>
  <si>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</si>
  <si>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</si>
  <si>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</si>
  <si>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</si>
  <si>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</si>
  <si>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</si>
  <si>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</si>
  <si>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</si>
  <si>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</si>
  <si>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</si>
  <si>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</si>
  <si>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</si>
  <si>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</si>
  <si>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</si>
  <si>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</si>
  <si>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</si>
  <si>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</si>
  <si>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</si>
  <si>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</si>
  <si>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</si>
  <si>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</si>
  <si>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</si>
  <si>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</si>
  <si>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</si>
  <si>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</si>
  <si>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</si>
  <si>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</si>
  <si>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</si>
  <si>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</si>
  <si>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</si>
  <si>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</si>
  <si>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</si>
  <si>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</si>
  <si>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</si>
  <si>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</si>
  <si>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</si>
  <si>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</si>
  <si>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</si>
  <si>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</si>
  <si>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</si>
  <si>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</si>
  <si>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</si>
  <si>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</si>
  <si>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</si>
  <si>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</si>
  <si>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</si>
  <si>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</si>
  <si>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</si>
  <si>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</si>
  <si>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</si>
  <si>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</si>
  <si>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</si>
  <si>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</si>
  <si>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</si>
  <si>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</si>
  <si>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</si>
  <si>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</si>
  <si>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</si>
  <si>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</si>
  <si>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</si>
  <si>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</si>
  <si>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</si>
  <si>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</si>
  <si>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</si>
  <si>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</si>
  <si>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</si>
  <si>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</si>
  <si>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</si>
  <si>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</si>
  <si>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</si>
  <si>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</si>
  <si>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</si>
  <si>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</si>
  <si>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</si>
  <si>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</si>
  <si>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</si>
  <si>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</si>
  <si>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</si>
  <si>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</si>
  <si>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</si>
  <si>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</si>
  <si>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</si>
  <si>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</si>
  <si>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</si>
  <si>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</si>
  <si>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</si>
  <si>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</si>
  <si>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</si>
  <si>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</si>
  <si>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</si>
  <si>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</si>
  <si>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</si>
  <si>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</si>
  <si>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</si>
  <si>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</si>
  <si>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</si>
  <si>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</si>
  <si>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</si>
  <si>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</si>
  <si>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</si>
  <si>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</si>
  <si>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</si>
  <si>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</si>
  <si>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</si>
  <si>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</si>
  <si>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</si>
  <si>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</si>
  <si>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</si>
  <si>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</si>
  <si>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</si>
  <si>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</si>
  <si>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</si>
  <si>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</si>
  <si>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</si>
  <si>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</si>
  <si>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</si>
  <si>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</si>
  <si>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</si>
  <si>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</si>
  <si>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</si>
  <si>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</si>
  <si>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</si>
  <si>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</si>
  <si>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</si>
  <si>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</si>
  <si>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</si>
  <si>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</si>
  <si>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</si>
  <si>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</si>
  <si>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</si>
  <si>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</si>
  <si>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</si>
  <si>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</si>
  <si>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</si>
  <si>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</si>
  <si>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</si>
  <si>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</si>
  <si>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</si>
  <si>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</si>
  <si>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</si>
  <si>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</si>
  <si>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</si>
  <si>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</si>
  <si>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</si>
  <si>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</si>
  <si>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</si>
  <si>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</si>
  <si>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</si>
  <si>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</si>
  <si>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</si>
  <si>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</si>
  <si>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</si>
  <si>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</si>
  <si>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</si>
  <si>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</si>
  <si>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</si>
  <si>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</si>
  <si>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</si>
  <si>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</si>
  <si>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</si>
  <si>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</si>
  <si>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</si>
  <si>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</si>
  <si>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</si>
  <si>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</si>
  <si>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</si>
  <si>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</si>
  <si>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</si>
  <si>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</si>
  <si>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</si>
  <si>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</si>
  <si>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</si>
  <si>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</si>
  <si>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</si>
  <si>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</si>
  <si>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</si>
  <si>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</si>
  <si>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</si>
  <si>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</si>
  <si>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</si>
  <si>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</si>
  <si>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</si>
  <si>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</si>
  <si>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</si>
  <si>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</si>
  <si>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</si>
  <si>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</si>
  <si>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</si>
  <si>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</si>
  <si>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</si>
  <si>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</si>
  <si>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</si>
  <si>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</si>
  <si>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</si>
  <si>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</si>
  <si>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</si>
  <si>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</si>
  <si>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</si>
  <si>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</si>
  <si>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</si>
  <si>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</si>
  <si>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</si>
  <si>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</si>
  <si>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</si>
  <si>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</si>
  <si>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</si>
  <si>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</si>
  <si>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</si>
  <si>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</si>
  <si>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</si>
  <si>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</si>
  <si>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</si>
  <si>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</si>
  <si>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</si>
  <si>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</si>
  <si>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</si>
  <si>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</si>
  <si>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</si>
  <si>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</si>
  <si>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</si>
  <si>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</si>
  <si>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</si>
  <si>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</si>
  <si>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</si>
  <si>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</si>
  <si>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</si>
  <si>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</si>
  <si>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</si>
  <si>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</si>
  <si>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</si>
  <si>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</si>
  <si>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</si>
  <si>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</si>
  <si>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</si>
  <si>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</si>
  <si>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</si>
  <si>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</si>
  <si>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</si>
  <si>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</si>
  <si>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</si>
  <si>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</si>
  <si>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</si>
  <si>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</si>
  <si>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</si>
  <si>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</si>
  <si>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</si>
  <si>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</si>
  <si>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</si>
  <si>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</si>
  <si>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</si>
  <si>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</si>
  <si>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</si>
  <si>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</si>
  <si>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</si>
  <si>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</si>
  <si>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</si>
  <si>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</si>
  <si>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</si>
  <si>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</si>
  <si>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</si>
  <si>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</si>
  <si>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</si>
  <si>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</si>
  <si>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</si>
  <si>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</si>
  <si>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</si>
  <si>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</si>
  <si>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</si>
  <si>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</si>
  <si>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</si>
  <si>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</si>
  <si>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</si>
  <si>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</si>
  <si>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</si>
  <si>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</si>
  <si>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</si>
  <si>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</si>
  <si>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</si>
  <si>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</si>
  <si>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</si>
  <si>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</si>
  <si>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</si>
  <si>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</si>
  <si>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</si>
  <si>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</si>
  <si>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</si>
  <si>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</si>
  <si>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</si>
  <si>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</si>
  <si>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</si>
  <si>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</si>
  <si>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</si>
  <si>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</si>
  <si>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</si>
  <si>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</si>
  <si>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</si>
  <si>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</si>
  <si>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</si>
  <si>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</si>
  <si>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</si>
  <si>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</si>
  <si>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</si>
  <si>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</si>
  <si>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</si>
  <si>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</si>
  <si>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</si>
  <si>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</si>
  <si>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</si>
  <si>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</si>
  <si>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</si>
  <si>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</si>
  <si>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</si>
  <si>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</si>
  <si>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</si>
  <si>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</si>
  <si>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</si>
  <si>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</si>
  <si>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</si>
  <si>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</si>
  <si>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</si>
  <si>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</si>
  <si>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</si>
  <si>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</si>
  <si>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</si>
  <si>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</si>
  <si>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</si>
  <si>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</si>
  <si>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</si>
  <si>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</si>
  <si>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</si>
  <si>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</si>
  <si>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</si>
  <si>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</si>
  <si>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</si>
  <si>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</si>
  <si>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</si>
  <si>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</si>
  <si>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</si>
  <si>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</si>
  <si>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</si>
  <si>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</si>
  <si>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</si>
  <si>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</si>
  <si>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</si>
  <si>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</si>
  <si>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</si>
  <si>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</si>
  <si>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</si>
  <si>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</si>
  <si>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</si>
  <si>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</si>
  <si>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</si>
  <si>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</si>
  <si>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</si>
  <si>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</si>
  <si>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</si>
  <si>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</si>
  <si>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</si>
  <si>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</si>
  <si>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</si>
  <si>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</si>
  <si>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</si>
  <si>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</si>
  <si>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</si>
  <si>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</si>
  <si>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</si>
  <si>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</si>
  <si>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</si>
  <si>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</si>
  <si>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</si>
  <si>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</si>
  <si>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</si>
  <si>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</si>
  <si>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</si>
  <si>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</si>
  <si>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</si>
  <si>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</si>
  <si>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</si>
  <si>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</si>
  <si>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</si>
  <si>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</si>
  <si>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</si>
  <si>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</si>
  <si>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</si>
  <si>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</si>
  <si>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</si>
  <si>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</si>
  <si>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</si>
  <si>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</si>
  <si>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</si>
  <si>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</si>
  <si>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</si>
  <si>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</si>
  <si>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</si>
  <si>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</si>
  <si>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</si>
  <si>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</si>
  <si>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</si>
  <si>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</si>
  <si>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</si>
  <si>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</si>
  <si>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</si>
  <si>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</si>
  <si>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</si>
  <si>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</si>
  <si>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</si>
  <si>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</si>
  <si>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</si>
  <si>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</si>
  <si>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</si>
  <si>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</si>
  <si>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</si>
  <si>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</si>
  <si>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</si>
  <si>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</si>
  <si>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</si>
  <si>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</si>
  <si>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</si>
  <si>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</si>
  <si>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</si>
  <si>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</si>
  <si>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</si>
  <si>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</si>
  <si>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</si>
  <si>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</si>
  <si>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</si>
  <si>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</si>
  <si>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</si>
  <si>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</si>
  <si>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</si>
  <si>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</si>
  <si>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</si>
  <si>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</si>
  <si>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</si>
  <si>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</si>
  <si>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</si>
  <si>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</si>
  <si>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</si>
  <si>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</si>
  <si>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</si>
  <si>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</si>
  <si>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</si>
  <si>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</si>
  <si>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</si>
  <si>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</si>
  <si>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</si>
  <si>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</si>
  <si>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</si>
  <si>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</si>
  <si>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</si>
  <si>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</si>
  <si>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</si>
  <si>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</si>
  <si>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</si>
  <si>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</si>
  <si>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</si>
  <si>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</si>
  <si>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</si>
  <si>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</si>
  <si>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</si>
  <si>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</si>
  <si>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</si>
  <si>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</si>
  <si>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</si>
  <si>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</si>
  <si>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</si>
  <si>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</si>
  <si>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</si>
  <si>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</si>
  <si>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</si>
  <si>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</si>
  <si>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</si>
  <si>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</si>
  <si>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</si>
  <si>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</si>
  <si>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</si>
  <si>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</si>
  <si>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</si>
  <si>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</si>
  <si>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</si>
  <si>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</si>
  <si>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</si>
  <si>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</si>
  <si>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</si>
  <si>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</si>
  <si>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</si>
  <si>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</si>
  <si>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</si>
  <si>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</si>
  <si>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</si>
  <si>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</si>
  <si>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</si>
  <si>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</si>
  <si>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</si>
  <si>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</si>
  <si>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</si>
  <si>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</si>
  <si>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</si>
  <si>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</si>
  <si>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</si>
  <si>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</si>
  <si>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</si>
  <si>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</si>
  <si>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</si>
  <si>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</si>
  <si>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</si>
  <si>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</si>
  <si>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</si>
  <si>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</si>
  <si>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</si>
  <si>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</si>
  <si>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</si>
  <si>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</si>
  <si>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</si>
  <si>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</si>
  <si>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</si>
  <si>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</si>
  <si>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</si>
  <si>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</si>
  <si>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</si>
  <si>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</si>
  <si>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</si>
  <si>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</si>
  <si>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</si>
  <si>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</si>
  <si>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</si>
  <si>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</si>
  <si>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</si>
  <si>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</si>
  <si>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</si>
  <si>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</si>
  <si>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</si>
  <si>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</si>
  <si>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</si>
  <si>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</si>
  <si>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</si>
  <si>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</si>
  <si>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</si>
  <si>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</si>
  <si>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</si>
  <si>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</si>
  <si>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</si>
  <si>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</si>
  <si>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</si>
  <si>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</si>
  <si>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</si>
  <si>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</si>
  <si>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</si>
  <si>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</si>
  <si>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</si>
  <si>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</si>
  <si>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</si>
  <si>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</si>
  <si>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</si>
  <si>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</si>
  <si>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</si>
  <si>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</si>
  <si>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</si>
  <si>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</si>
  <si>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</si>
  <si>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</si>
  <si>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</si>
  <si>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</si>
  <si>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</si>
  <si>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</si>
  <si>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</si>
  <si>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</si>
  <si>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</si>
  <si>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</si>
  <si>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</si>
  <si>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</si>
  <si>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</si>
  <si>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</si>
  <si>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</si>
  <si>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</si>
  <si>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</si>
  <si>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</si>
  <si>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</si>
  <si>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</si>
  <si>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</si>
  <si>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</si>
  <si>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</si>
  <si>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</si>
  <si>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</si>
  <si>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</si>
  <si>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</si>
  <si>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</si>
  <si>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</si>
  <si>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</si>
  <si>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</si>
  <si>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</si>
  <si>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</si>
  <si>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</si>
  <si>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</si>
  <si>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</si>
  <si>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</si>
  <si>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</si>
  <si>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</si>
  <si>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</si>
  <si>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</si>
  <si>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</si>
  <si>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</si>
  <si>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</si>
  <si>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</si>
  <si>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</si>
  <si>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</si>
  <si>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</si>
  <si>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</si>
  <si>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</si>
  <si>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</si>
  <si>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</si>
  <si>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</si>
  <si>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</si>
  <si>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</si>
  <si>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</si>
  <si>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</si>
  <si>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</si>
  <si>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</si>
  <si>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</si>
  <si>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</si>
  <si>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</si>
  <si>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</si>
  <si>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</si>
  <si>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</si>
  <si>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</si>
  <si>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</si>
  <si>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</si>
  <si>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</si>
  <si>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</si>
  <si>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</si>
  <si>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</si>
  <si>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</si>
  <si>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</si>
  <si>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</si>
  <si>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</si>
  <si>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</si>
  <si>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</si>
  <si>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</si>
  <si>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</si>
  <si>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</si>
  <si>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</si>
  <si>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</si>
  <si>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</si>
  <si>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</si>
  <si>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</si>
  <si>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</si>
  <si>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</si>
  <si>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</si>
  <si>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</si>
  <si>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</si>
  <si>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</si>
  <si>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</si>
  <si>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</si>
  <si>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</si>
  <si>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</si>
  <si>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</si>
  <si>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</si>
  <si>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</si>
  <si>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</si>
  <si>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</si>
  <si>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</si>
  <si>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</si>
  <si>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</si>
  <si>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</si>
  <si>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</si>
  <si>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</si>
  <si>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</si>
  <si>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</si>
  <si>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</si>
  <si>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</si>
  <si>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</si>
  <si>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</si>
  <si>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</si>
  <si>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</si>
  <si>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</si>
  <si>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</si>
  <si>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</si>
  <si>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</si>
  <si>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</si>
  <si>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</si>
  <si>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</si>
  <si>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</si>
  <si>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</si>
  <si>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</si>
  <si>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</si>
  <si>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</si>
  <si>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</si>
  <si>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</si>
  <si>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</si>
  <si>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</si>
  <si>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</si>
  <si>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</si>
  <si>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</si>
  <si>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</si>
  <si>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</si>
  <si>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</si>
  <si>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</si>
  <si>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</si>
  <si>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</si>
  <si>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</si>
  <si>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</si>
  <si>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</si>
  <si>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</si>
  <si>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</si>
  <si>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</si>
  <si>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</si>
  <si>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</si>
  <si>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</si>
  <si>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</si>
  <si>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</si>
  <si>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</si>
  <si>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</si>
  <si>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</si>
  <si>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</si>
  <si>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</si>
  <si>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</si>
  <si>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</si>
  <si>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</si>
  <si>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</si>
  <si>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</si>
  <si>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</si>
  <si>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</si>
  <si>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</si>
  <si>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</si>
  <si>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</si>
  <si>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</si>
  <si>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</si>
  <si>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</si>
  <si>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</si>
  <si>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</si>
  <si>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</si>
  <si>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</si>
  <si>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</si>
  <si>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</si>
  <si>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</si>
  <si>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</si>
  <si>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</si>
  <si>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</si>
  <si>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</si>
  <si>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</si>
  <si>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</si>
  <si>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</si>
  <si>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</si>
  <si>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</si>
  <si>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</si>
  <si>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</si>
  <si>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</si>
  <si>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</si>
  <si>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</si>
  <si>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</si>
  <si>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</si>
  <si>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</si>
  <si>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</si>
  <si>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</si>
  <si>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</si>
  <si>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</si>
  <si>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</si>
  <si>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</si>
  <si>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</si>
  <si>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</si>
  <si>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</si>
  <si>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</si>
  <si>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</si>
  <si>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</si>
  <si>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</si>
  <si>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</si>
  <si>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</si>
  <si>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</si>
  <si>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</si>
  <si>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</si>
  <si>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</si>
  <si>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</si>
  <si>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</si>
  <si>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</si>
  <si>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</si>
  <si>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</si>
  <si>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</si>
  <si>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</si>
  <si>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</si>
  <si>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</si>
  <si>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</si>
  <si>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</si>
  <si>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</si>
  <si>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</si>
  <si>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</si>
  <si>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</si>
  <si>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</si>
  <si>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</si>
  <si>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</si>
  <si>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</si>
  <si>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</si>
  <si>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</si>
  <si>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</si>
  <si>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</si>
  <si>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</si>
  <si>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</si>
  <si>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</si>
  <si>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</si>
  <si>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</si>
  <si>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</si>
  <si>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</si>
  <si>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</si>
  <si>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</si>
  <si>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</si>
  <si>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</si>
  <si>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</si>
  <si>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</si>
  <si>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</si>
  <si>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</si>
  <si>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</si>
  <si>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</si>
  <si>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</si>
  <si>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</si>
  <si>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</si>
  <si>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</si>
  <si>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</si>
  <si>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</si>
  <si>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</si>
  <si>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</si>
  <si>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</si>
  <si>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</si>
  <si>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</si>
  <si>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</si>
  <si>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</si>
  <si>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</si>
  <si>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</si>
  <si>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</si>
  <si>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</si>
  <si>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</si>
  <si>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</si>
  <si>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</si>
  <si>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</si>
  <si>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</si>
  <si>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</si>
  <si>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</si>
  <si>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</si>
  <si>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</si>
  <si>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</si>
  <si>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</si>
  <si>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</si>
  <si>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</si>
  <si>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</si>
  <si>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</si>
  <si>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</si>
  <si>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</si>
  <si>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</si>
  <si>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</si>
  <si>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</si>
  <si>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</si>
  <si>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</si>
  <si>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</si>
  <si>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</si>
  <si>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</si>
  <si>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</si>
  <si>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</si>
  <si>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</si>
  <si>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</si>
  <si>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</si>
  <si>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</si>
  <si>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</si>
  <si>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</si>
  <si>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</si>
  <si>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</si>
  <si>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</si>
  <si>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</si>
  <si>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</si>
  <si>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</si>
  <si>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</si>
  <si>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</si>
  <si>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</si>
  <si>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</si>
  <si>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</si>
  <si>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</si>
  <si>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</si>
  <si>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</si>
  <si>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</si>
  <si>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</si>
  <si>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</si>
  <si>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</si>
  <si>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</si>
  <si>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</si>
  <si>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</si>
  <si>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</si>
  <si>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</si>
  <si>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</si>
  <si>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</si>
  <si>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</si>
  <si>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</si>
  <si>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</si>
  <si>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</si>
  <si>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</si>
  <si>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</si>
  <si>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</si>
  <si>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</si>
  <si>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</si>
  <si>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</si>
  <si>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</si>
  <si>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</si>
  <si>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</si>
  <si>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</si>
  <si>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</si>
  <si>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</si>
  <si>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</si>
  <si>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</si>
  <si>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</si>
  <si>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</si>
  <si>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</si>
  <si>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</si>
  <si>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</si>
  <si>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</si>
  <si>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</si>
  <si>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</si>
  <si>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</si>
  <si>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</si>
  <si>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</si>
  <si>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</si>
  <si>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</si>
  <si>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</si>
  <si>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</si>
  <si>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</si>
  <si>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</si>
  <si>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</si>
  <si>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</si>
  <si>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</si>
  <si>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</si>
  <si>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</si>
  <si>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</si>
  <si>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</si>
  <si>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</si>
  <si>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</si>
  <si>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</si>
  <si>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</si>
  <si>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</si>
  <si>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</si>
  <si>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</si>
  <si>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</si>
  <si>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</si>
  <si>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</si>
  <si>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</si>
  <si>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</si>
  <si>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</si>
  <si>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</si>
  <si>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</si>
  <si>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</si>
  <si>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</si>
  <si>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</si>
  <si>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</si>
  <si>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</si>
  <si>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</si>
  <si>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</si>
  <si>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</si>
  <si>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</si>
  <si>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</si>
  <si>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</si>
  <si>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</si>
  <si>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</si>
  <si>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</si>
  <si>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</si>
  <si>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</si>
  <si>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</si>
  <si>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</si>
  <si>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</si>
  <si>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</si>
  <si>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</si>
  <si>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</si>
  <si>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</si>
  <si>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</si>
  <si>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</si>
  <si>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</si>
  <si>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</si>
  <si>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</si>
  <si>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</si>
  <si>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</si>
  <si>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</si>
  <si>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</si>
  <si>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</si>
  <si>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</si>
  <si>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</si>
  <si>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</si>
  <si>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</si>
  <si>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</si>
  <si>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</si>
  <si>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</si>
  <si>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</si>
  <si>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</si>
  <si>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</si>
  <si>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</si>
  <si>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</si>
  <si>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</si>
  <si>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</si>
  <si>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</si>
  <si>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</si>
  <si>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</si>
  <si>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</si>
  <si>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</si>
  <si>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</si>
  <si>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</si>
  <si>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</si>
  <si>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</si>
  <si>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</si>
  <si>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</si>
  <si>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</si>
  <si>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</si>
  <si>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</si>
  <si>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</si>
  <si>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</si>
  <si>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</si>
  <si>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</si>
  <si>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</si>
  <si>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</si>
  <si>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</si>
  <si>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</si>
  <si>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</si>
  <si>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</si>
  <si>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</si>
  <si>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</si>
  <si>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</si>
  <si>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</si>
  <si>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</si>
  <si>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</si>
  <si>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</si>
  <si>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</si>
  <si>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</si>
  <si>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</si>
  <si>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</si>
  <si>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</si>
  <si>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</si>
  <si>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</si>
  <si>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</si>
  <si>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</si>
  <si>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</si>
  <si>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</si>
  <si>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</si>
  <si>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</si>
  <si>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</si>
  <si>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</si>
  <si>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</si>
  <si>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</si>
  <si>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</si>
  <si>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</si>
  <si>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</si>
  <si>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</si>
  <si>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</si>
  <si>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</si>
  <si>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</si>
  <si>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</si>
  <si>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</si>
  <si>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</si>
  <si>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</si>
  <si>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</si>
  <si>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</si>
  <si>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</si>
  <si>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</si>
  <si>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</si>
  <si>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</si>
  <si>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</si>
  <si>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</si>
  <si>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</si>
  <si>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</si>
  <si>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</si>
  <si>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</si>
  <si>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</si>
  <si>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</si>
  <si>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</si>
  <si>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</si>
  <si>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</si>
  <si>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</si>
  <si>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</si>
  <si>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</si>
  <si>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</si>
  <si>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</si>
  <si>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</si>
  <si>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</si>
  <si>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</si>
  <si>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</si>
  <si>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</si>
  <si>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</si>
  <si>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</si>
  <si>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</si>
  <si>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</si>
  <si>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</si>
  <si>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</si>
  <si>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</si>
  <si>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</si>
  <si>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</si>
  <si>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</si>
  <si>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</si>
  <si>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</si>
  <si>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</si>
  <si>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</si>
  <si>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</si>
  <si>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</si>
  <si>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</si>
  <si>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</si>
  <si>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</si>
  <si>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</si>
  <si>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</si>
  <si>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</si>
  <si>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</si>
  <si>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</si>
  <si>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</si>
  <si>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</si>
  <si>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</si>
  <si>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</si>
  <si>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</si>
  <si>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</si>
  <si>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</si>
  <si>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</si>
  <si>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</si>
  <si>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</si>
  <si>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</si>
  <si>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</si>
  <si>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</si>
  <si>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</si>
  <si>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</si>
  <si>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</si>
  <si>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</si>
  <si>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</si>
  <si>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</si>
  <si>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</si>
  <si>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</si>
  <si>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</si>
  <si>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</si>
  <si>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</si>
  <si>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</si>
  <si>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</si>
  <si>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</si>
  <si>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</si>
  <si>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</si>
  <si>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</si>
  <si>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</si>
  <si>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</si>
  <si>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</si>
  <si>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</si>
  <si>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</si>
  <si>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</si>
  <si>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</si>
  <si>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</si>
  <si>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</si>
  <si>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</si>
  <si>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</si>
  <si>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</si>
  <si>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</si>
  <si>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</si>
  <si>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</si>
  <si>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</si>
  <si>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</si>
  <si>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</si>
  <si>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</si>
  <si>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</si>
  <si>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</si>
  <si>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</si>
  <si>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</si>
  <si>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</si>
  <si>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</si>
  <si>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</si>
  <si>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</si>
  <si>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</si>
  <si>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</si>
  <si>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</si>
  <si>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</si>
  <si>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</si>
  <si>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</si>
  <si>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</si>
  <si>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</si>
  <si>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</si>
  <si>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</si>
  <si>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</si>
  <si>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</si>
  <si>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</si>
  <si>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</si>
  <si>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</si>
  <si>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</si>
  <si>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</si>
  <si>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</si>
  <si>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</si>
  <si>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</si>
  <si>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</si>
  <si>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</si>
  <si>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</si>
  <si>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</si>
  <si>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</si>
  <si>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</si>
  <si>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</si>
  <si>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</si>
  <si>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</si>
  <si>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</si>
  <si>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</si>
  <si>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</si>
  <si>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</si>
  <si>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</si>
  <si>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</si>
  <si>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</si>
  <si>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</si>
  <si>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</si>
  <si>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</si>
  <si>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</si>
  <si>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</si>
  <si>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</si>
  <si>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</si>
  <si>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</si>
  <si>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</si>
  <si>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</si>
  <si>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</si>
  <si>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</si>
  <si>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</si>
  <si>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</si>
  <si>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</si>
  <si>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</si>
  <si>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</si>
  <si>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</si>
  <si>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</si>
  <si>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</si>
  <si>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</si>
  <si>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</si>
  <si>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</si>
  <si>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</si>
  <si>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</si>
  <si>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</si>
  <si>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</si>
  <si>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</si>
  <si>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</si>
  <si>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</si>
  <si>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</si>
  <si>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</si>
  <si>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</si>
  <si>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</si>
  <si>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</si>
  <si>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</si>
  <si>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</si>
  <si>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</si>
  <si>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</si>
  <si>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</si>
  <si>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</si>
  <si>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</si>
  <si>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</si>
  <si>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</si>
  <si>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</si>
  <si>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</si>
  <si>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</si>
  <si>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</si>
  <si>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</si>
  <si>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</si>
  <si>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</si>
  <si>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</si>
  <si>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</si>
  <si>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</si>
  <si>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</si>
  <si>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</si>
  <si>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</si>
  <si>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</si>
  <si>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</si>
  <si>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</si>
  <si>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</si>
  <si>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</si>
  <si>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</si>
  <si>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</si>
  <si>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</si>
  <si>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</si>
  <si>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</si>
  <si>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</si>
  <si>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</si>
  <si>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</si>
  <si>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</si>
  <si>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</si>
  <si>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</si>
  <si>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</si>
  <si>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</si>
  <si>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</si>
  <si>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</si>
  <si>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</si>
  <si>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</si>
  <si>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</si>
  <si>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</si>
  <si>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</si>
  <si>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</si>
  <si>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</si>
  <si>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</si>
  <si>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</si>
  <si>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</si>
  <si>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</si>
  <si>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</si>
  <si>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</si>
  <si>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</si>
  <si>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</si>
  <si>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</si>
  <si>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</si>
  <si>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</si>
  <si>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</si>
  <si>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</si>
  <si>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</si>
  <si>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</si>
  <si>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</si>
  <si>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</si>
  <si>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</si>
  <si>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</si>
  <si>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</si>
  <si>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</si>
  <si>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</si>
  <si>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</si>
  <si>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</si>
  <si>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</si>
  <si>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</si>
  <si>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</si>
  <si>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</si>
  <si>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</si>
  <si>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</si>
  <si>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</si>
  <si>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</si>
  <si>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</si>
  <si>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</si>
  <si>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</si>
  <si>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</si>
  <si>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</si>
  <si>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</si>
  <si>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</si>
  <si>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</si>
  <si>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</si>
  <si>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</si>
  <si>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</si>
  <si>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</si>
  <si>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</si>
  <si>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</si>
  <si>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</si>
  <si>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</si>
  <si>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</si>
  <si>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</si>
  <si>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</si>
  <si>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</si>
  <si>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</si>
  <si>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</si>
  <si>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</si>
  <si>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</si>
  <si>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</si>
  <si>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</si>
  <si>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</si>
  <si>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</si>
  <si>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</si>
  <si>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</si>
  <si>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</si>
  <si>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</si>
  <si>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</si>
  <si>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</si>
  <si>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</si>
  <si>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</si>
  <si>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</si>
  <si>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</si>
  <si>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</si>
  <si>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</si>
  <si>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</si>
  <si>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</si>
  <si>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</si>
  <si>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</si>
  <si>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</si>
  <si>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</si>
  <si>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</si>
  <si>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</si>
  <si>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</si>
  <si>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</si>
  <si>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</si>
  <si>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</si>
  <si>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</si>
  <si>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</si>
  <si>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</si>
  <si>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</si>
  <si>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</si>
  <si>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</si>
  <si>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</si>
  <si>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</si>
  <si>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</si>
  <si>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</si>
  <si>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</si>
  <si>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</si>
  <si>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</si>
  <si>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</si>
  <si>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</si>
  <si>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</si>
  <si>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</si>
  <si>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</si>
  <si>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</si>
  <si>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</si>
  <si>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</si>
  <si>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</si>
  <si>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</si>
  <si>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</si>
  <si>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</si>
  <si>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</si>
  <si>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</si>
  <si>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</si>
  <si>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</si>
  <si>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</si>
  <si>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</si>
  <si>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</si>
  <si>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</si>
  <si>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</si>
  <si>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</si>
  <si>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</si>
  <si>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</si>
  <si>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</si>
  <si>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</si>
  <si>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</si>
  <si>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</si>
  <si>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</si>
  <si>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</si>
  <si>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</si>
  <si>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</si>
  <si>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</si>
  <si>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</si>
  <si>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</si>
  <si>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</si>
  <si>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</si>
  <si>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</si>
  <si>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</si>
  <si>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</si>
  <si>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</si>
  <si>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</si>
  <si>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</si>
  <si>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</si>
  <si>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</si>
  <si>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</si>
  <si>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</si>
  <si>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</si>
  <si>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</si>
  <si>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</si>
  <si>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</si>
  <si>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</si>
  <si>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</si>
  <si>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</si>
  <si>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</si>
  <si>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</si>
  <si>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</si>
  <si>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</si>
  <si>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</si>
  <si>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</si>
  <si>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</si>
  <si>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</si>
  <si>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</si>
  <si>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</si>
  <si>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</si>
  <si>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</si>
  <si>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</si>
  <si>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</si>
  <si>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</si>
  <si>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</si>
  <si>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</si>
  <si>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</si>
  <si>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</si>
  <si>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</si>
  <si>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</si>
  <si>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</si>
  <si>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</si>
  <si>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</si>
  <si>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</si>
  <si>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</si>
  <si>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</si>
  <si>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</si>
  <si>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</si>
  <si>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</si>
  <si>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</si>
  <si>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</si>
  <si>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</si>
  <si>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</si>
  <si>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</si>
  <si>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</si>
  <si>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</si>
  <si>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</si>
  <si>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</si>
  <si>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</si>
  <si>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</si>
  <si>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</si>
  <si>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</si>
  <si>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</si>
  <si>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</si>
  <si>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</si>
  <si>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</si>
  <si>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</si>
  <si>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</si>
  <si>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</si>
  <si>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</si>
  <si>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</si>
  <si>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</si>
  <si>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</si>
  <si>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</si>
  <si>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</si>
  <si>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</si>
  <si>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</si>
  <si>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</si>
  <si>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</si>
  <si>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</si>
  <si>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</si>
  <si>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</si>
  <si>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</si>
  <si>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</si>
  <si>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</si>
  <si>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</si>
  <si>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</si>
  <si>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</si>
  <si>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</si>
  <si>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</si>
  <si>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</si>
  <si>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</si>
  <si>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</si>
  <si>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</si>
  <si>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</si>
  <si>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</si>
  <si>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</si>
  <si>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</si>
  <si>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</si>
  <si>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</si>
  <si>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</si>
  <si>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</si>
  <si>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</si>
  <si>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</si>
  <si>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</si>
  <si>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</si>
  <si>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</si>
  <si>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</si>
  <si>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</si>
  <si>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</si>
  <si>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</si>
  <si>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</si>
  <si>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</si>
  <si>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</si>
  <si>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</si>
  <si>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</si>
  <si>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</si>
  <si>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</si>
  <si>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</si>
  <si>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</si>
  <si>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</si>
  <si>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</si>
  <si>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</si>
  <si>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</si>
  <si>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</si>
  <si>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</si>
  <si>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</si>
  <si>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</si>
  <si>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</si>
  <si>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</si>
  <si>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</si>
  <si>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</si>
  <si>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</si>
  <si>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</si>
  <si>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</si>
  <si>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</si>
  <si>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</si>
  <si>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</si>
  <si>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</si>
  <si>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</si>
  <si>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</si>
  <si>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</si>
  <si>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</si>
  <si>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</si>
  <si>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</si>
  <si>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</si>
  <si>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</si>
  <si>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</si>
  <si>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</si>
  <si>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</si>
  <si>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</si>
  <si>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</si>
  <si>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</si>
  <si>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</si>
  <si>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</si>
  <si>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</si>
  <si>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</si>
  <si>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</si>
  <si>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</si>
  <si>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</si>
  <si>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</si>
  <si>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</si>
  <si>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</si>
  <si>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</si>
  <si>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</si>
  <si>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</si>
  <si>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</si>
  <si>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</si>
  <si>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</si>
  <si>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</si>
  <si>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</si>
  <si>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</si>
  <si>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</si>
  <si>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</si>
  <si>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</si>
  <si>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</si>
  <si>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</si>
  <si>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</si>
  <si>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</si>
  <si>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</si>
  <si>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</si>
  <si>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</si>
  <si>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</si>
  <si>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</si>
  <si>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</si>
  <si>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</si>
  <si>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</si>
  <si>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</si>
  <si>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</si>
  <si>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</si>
  <si>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</si>
  <si>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</si>
  <si>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</si>
  <si>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</si>
  <si>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</si>
  <si>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</si>
  <si>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</si>
  <si>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</si>
  <si>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</si>
  <si>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</si>
  <si>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</si>
  <si>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</si>
  <si>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</si>
  <si>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</si>
  <si>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</si>
  <si>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</si>
  <si>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</si>
  <si>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</si>
  <si>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</si>
  <si>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</si>
  <si>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</si>
  <si>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</si>
  <si>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</si>
  <si>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</si>
  <si>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</si>
  <si>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</si>
  <si>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</si>
  <si>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</si>
  <si>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</si>
  <si>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</si>
  <si>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</si>
  <si>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</si>
  <si>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</si>
  <si>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</si>
  <si>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</si>
  <si>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</si>
  <si>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</si>
  <si>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</si>
  <si>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</si>
  <si>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</si>
  <si>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</si>
  <si>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</si>
  <si>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</si>
  <si>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</si>
  <si>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</si>
  <si>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</si>
  <si>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</si>
  <si>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</si>
  <si>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</si>
  <si>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</si>
  <si>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</si>
  <si>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</si>
  <si>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</si>
  <si>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</si>
  <si>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</si>
  <si>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</si>
  <si>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</si>
  <si>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</si>
  <si>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</si>
  <si>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</si>
  <si>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</si>
  <si>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</si>
  <si>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</si>
  <si>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</si>
  <si>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</si>
  <si>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</si>
  <si>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</si>
  <si>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</si>
  <si>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</si>
  <si>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</si>
  <si>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</si>
  <si>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</si>
  <si>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</si>
  <si>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</si>
  <si>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</si>
  <si>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</si>
  <si>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</si>
  <si>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</si>
  <si>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</si>
  <si>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</si>
  <si>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</si>
  <si>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</si>
  <si>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</si>
  <si>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</si>
  <si>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</si>
  <si>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</si>
  <si>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</si>
  <si>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</si>
  <si>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</si>
  <si>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</si>
  <si>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</si>
  <si>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</si>
  <si>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</si>
  <si>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</si>
  <si>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</si>
  <si>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</si>
  <si>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</si>
  <si>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</si>
  <si>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</si>
  <si>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</si>
  <si>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</si>
  <si>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</si>
  <si>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</si>
  <si>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</si>
  <si>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</si>
  <si>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</si>
  <si>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</si>
  <si>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</si>
  <si>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</si>
  <si>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</si>
  <si>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</si>
  <si>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</si>
  <si>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</si>
  <si>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</si>
  <si>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</si>
  <si>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</si>
  <si>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</si>
  <si>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</si>
  <si>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</si>
  <si>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</si>
  <si>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</si>
  <si>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</si>
  <si>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</si>
  <si>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</si>
  <si>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</si>
  <si>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</si>
  <si>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</si>
  <si>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</si>
  <si>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</si>
  <si>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</si>
  <si>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</si>
  <si>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</si>
  <si>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</si>
  <si>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</si>
  <si>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</si>
  <si>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</si>
  <si>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</si>
  <si>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</si>
  <si>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</si>
  <si>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</si>
  <si>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</si>
  <si>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</si>
  <si>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</si>
  <si>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</si>
  <si>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</si>
  <si>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</si>
  <si>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</si>
  <si>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</si>
  <si>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</si>
  <si>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</si>
  <si>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</si>
  <si>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</si>
  <si>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</si>
  <si>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</si>
  <si>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</si>
  <si>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</si>
  <si>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</si>
  <si>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</si>
  <si>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</si>
  <si>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</si>
  <si>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</si>
  <si>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</si>
  <si>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</si>
  <si>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</si>
  <si>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</si>
  <si>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</si>
  <si>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</si>
  <si>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</si>
  <si>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</si>
  <si>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</si>
  <si>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</si>
  <si>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</si>
  <si>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</si>
  <si>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</si>
  <si>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</si>
  <si>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</si>
  <si>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</si>
  <si>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</si>
  <si>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</si>
  <si>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</si>
  <si>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</si>
  <si>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</si>
  <si>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</si>
  <si>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</si>
  <si>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</si>
  <si>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</si>
  <si>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</si>
  <si>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</si>
  <si>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</si>
  <si>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</si>
  <si>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</si>
  <si>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</si>
  <si>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</si>
  <si>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</si>
  <si>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</si>
  <si>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</si>
  <si>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</si>
  <si>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</si>
  <si>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</si>
  <si>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</si>
  <si>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</si>
  <si>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</si>
  <si>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</si>
  <si>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</si>
  <si>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</si>
  <si>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</si>
  <si>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</si>
  <si>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</si>
  <si>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</si>
  <si>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</si>
  <si>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</si>
  <si>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</si>
  <si>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</si>
  <si>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</si>
  <si>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</si>
  <si>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</si>
  <si>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</si>
  <si>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</si>
  <si>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</si>
  <si>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</si>
  <si>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</si>
  <si>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</si>
  <si>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</si>
  <si>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</si>
  <si>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</si>
  <si>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</si>
  <si>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</si>
  <si>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</si>
  <si>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</si>
  <si>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</si>
  <si>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</si>
  <si>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</si>
  <si>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</si>
  <si>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</si>
  <si>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</si>
  <si>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</si>
  <si>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</si>
  <si>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</si>
  <si>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</si>
  <si>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</si>
  <si>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</si>
  <si>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</si>
  <si>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</si>
  <si>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</si>
  <si>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</si>
  <si>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</si>
  <si>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</si>
  <si>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</si>
  <si>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</si>
  <si>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</si>
  <si>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</si>
  <si>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</si>
  <si>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</si>
  <si>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</si>
  <si>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</si>
  <si>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</si>
  <si>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</si>
  <si>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</si>
  <si>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</si>
  <si>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</si>
  <si>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</si>
  <si>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</si>
  <si>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</si>
  <si>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</si>
  <si>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</si>
  <si>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</si>
  <si>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</si>
  <si>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</si>
  <si>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</si>
  <si>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</si>
  <si>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</si>
  <si>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</si>
  <si>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</si>
  <si>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</si>
  <si>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</si>
  <si>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</si>
  <si>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</si>
  <si>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</si>
  <si>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</si>
  <si>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</si>
  <si>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</si>
  <si>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</si>
  <si>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</si>
  <si>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</si>
  <si>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</si>
  <si>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</si>
  <si>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</si>
  <si>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</si>
  <si>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</si>
  <si>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</si>
  <si>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</si>
  <si>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</si>
  <si>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</si>
  <si>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</si>
  <si>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</si>
  <si>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</si>
  <si>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</si>
  <si>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</si>
  <si>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</si>
  <si>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</si>
  <si>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</si>
  <si>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</si>
  <si>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</si>
  <si>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</si>
  <si>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</si>
  <si>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</si>
  <si>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</si>
  <si>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</si>
  <si>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</si>
  <si>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</si>
  <si>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</si>
  <si>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</si>
  <si>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</si>
  <si>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</si>
  <si>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</si>
  <si>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</si>
  <si>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</si>
  <si>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</si>
  <si>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</si>
  <si>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</si>
  <si>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</si>
  <si>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</si>
  <si>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</si>
  <si>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</si>
  <si>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</si>
  <si>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</si>
  <si>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</si>
  <si>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</si>
  <si>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</si>
  <si>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</si>
  <si>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</si>
  <si>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</si>
  <si>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</si>
  <si>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</si>
  <si>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</si>
  <si>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</si>
  <si>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</si>
  <si>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</si>
  <si>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</si>
  <si>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</si>
  <si>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</si>
  <si>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</si>
  <si>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</si>
  <si>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</si>
  <si>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</si>
  <si>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</si>
  <si>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</si>
  <si>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</si>
  <si>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</si>
  <si>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</si>
  <si>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</si>
  <si>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</si>
  <si>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</si>
  <si>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</si>
  <si>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</si>
  <si>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</si>
  <si>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</si>
  <si>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</si>
  <si>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</si>
  <si>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</si>
  <si>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</si>
  <si>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</si>
  <si>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</si>
  <si>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</si>
  <si>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</si>
  <si>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</si>
  <si>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</si>
  <si>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</si>
  <si>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</si>
  <si>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</si>
  <si>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</si>
  <si>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</si>
  <si>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</si>
  <si>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</si>
  <si>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</si>
  <si>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</si>
  <si>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</si>
  <si>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</si>
  <si>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</si>
  <si>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</si>
  <si>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</si>
  <si>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</si>
  <si>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</si>
  <si>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</si>
  <si>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</si>
  <si>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</si>
  <si>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</si>
  <si>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</si>
  <si>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</si>
  <si>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</si>
  <si>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</si>
  <si>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</si>
  <si>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</si>
  <si>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</si>
  <si>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</si>
  <si>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</si>
  <si>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</si>
  <si>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</si>
  <si>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</si>
  <si>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</si>
  <si>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</si>
  <si>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</si>
  <si>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</si>
  <si>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</si>
  <si>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</si>
  <si>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</si>
  <si>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</si>
  <si>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</si>
  <si>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</si>
  <si>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</si>
  <si>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</si>
  <si>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</si>
  <si>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</si>
  <si>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</si>
  <si>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</si>
  <si>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</si>
  <si>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</si>
  <si>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</si>
  <si>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</si>
  <si>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</si>
  <si>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</si>
  <si>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</si>
  <si>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</si>
  <si>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</si>
  <si>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</si>
  <si>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</si>
  <si>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</si>
  <si>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</si>
  <si>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</si>
  <si>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</si>
  <si>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</si>
  <si>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</si>
  <si>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</si>
  <si>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</si>
  <si>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</si>
  <si>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</si>
  <si>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</si>
  <si>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</si>
  <si>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</si>
  <si>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</si>
  <si>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</si>
  <si>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</si>
  <si>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</si>
  <si>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</si>
  <si>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</si>
  <si>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</si>
  <si>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</si>
  <si>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</si>
  <si>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</si>
  <si>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</si>
  <si>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</si>
  <si>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</si>
  <si>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</si>
  <si>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</si>
  <si>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</si>
  <si>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</si>
  <si>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</si>
  <si>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</si>
  <si>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</si>
  <si>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</si>
  <si>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</si>
  <si>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</si>
  <si>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</si>
  <si>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</si>
  <si>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</si>
  <si>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</si>
  <si>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</si>
  <si>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</si>
  <si>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</si>
  <si>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</si>
  <si>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</si>
  <si>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</si>
  <si>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</si>
  <si>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</si>
  <si>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</si>
  <si>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</si>
  <si>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</si>
  <si>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</si>
  <si>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</si>
  <si>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</si>
  <si>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</si>
  <si>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</si>
  <si>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</si>
  <si>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</si>
  <si>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</si>
  <si>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</si>
  <si>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</si>
  <si>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</si>
  <si>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</si>
  <si>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</si>
  <si>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</si>
  <si>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</si>
  <si>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</si>
  <si>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</si>
  <si>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</si>
  <si>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</si>
  <si>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</si>
  <si>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</si>
  <si>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</si>
  <si>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</si>
  <si>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</si>
  <si>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</si>
  <si>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</si>
  <si>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</si>
  <si>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</si>
  <si>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</si>
  <si>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</si>
  <si>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</si>
  <si>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</si>
  <si>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</si>
  <si>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</si>
  <si>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</si>
  <si>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</si>
  <si>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</si>
  <si>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</si>
  <si>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</si>
  <si>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</si>
  <si>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</si>
  <si>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</si>
  <si>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</si>
  <si>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</si>
  <si>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</si>
  <si>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</si>
  <si>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</si>
  <si>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</si>
  <si>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</si>
  <si>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</si>
  <si>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</si>
  <si>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</si>
  <si>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</si>
  <si>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</si>
  <si>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</si>
  <si>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</si>
  <si>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</si>
  <si>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</si>
  <si>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</si>
  <si>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</si>
  <si>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</si>
  <si>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</si>
  <si>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</si>
  <si>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</si>
  <si>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</si>
  <si>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</si>
  <si>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</si>
  <si>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</si>
  <si>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</si>
  <si>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</si>
  <si>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</si>
  <si>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</si>
  <si>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</si>
  <si>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</si>
  <si>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</si>
  <si>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</si>
  <si>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</si>
  <si>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</si>
  <si>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</si>
  <si>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</si>
  <si>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</si>
  <si>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</si>
  <si>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</si>
  <si>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</si>
  <si>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</si>
  <si>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</si>
  <si>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</si>
  <si>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</si>
  <si>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</si>
  <si>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</si>
  <si>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</si>
  <si>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</si>
  <si>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</si>
  <si>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</si>
  <si>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</si>
  <si>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</si>
  <si>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</si>
  <si>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</si>
  <si>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</si>
  <si>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</si>
  <si>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</si>
  <si>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</si>
  <si>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</si>
  <si>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</si>
  <si>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</si>
  <si>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</si>
  <si>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</si>
  <si>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</si>
  <si>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</si>
  <si>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</si>
  <si>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</si>
  <si>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</si>
  <si>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</si>
  <si>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</si>
  <si>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</si>
  <si>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</si>
  <si>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</si>
  <si>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</si>
  <si>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</si>
  <si>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</si>
  <si>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</si>
  <si>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</si>
  <si>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</si>
  <si>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</si>
  <si>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</si>
  <si>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</si>
  <si>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</si>
  <si>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</si>
  <si>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</si>
  <si>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</si>
  <si>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</si>
  <si>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</si>
  <si>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</si>
  <si>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</si>
  <si>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</si>
  <si>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</si>
  <si>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</si>
  <si>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</si>
  <si>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</si>
  <si>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</si>
  <si>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</si>
  <si>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</si>
  <si>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</si>
  <si>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</si>
  <si>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</si>
  <si>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</si>
  <si>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</si>
  <si>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</si>
  <si>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</si>
  <si>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</si>
  <si>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</si>
  <si>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</si>
  <si>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</si>
  <si>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</si>
  <si>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</si>
  <si>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</si>
  <si>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</si>
  <si>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</si>
  <si>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</si>
  <si>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</si>
  <si>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</si>
  <si>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</si>
  <si>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</si>
  <si>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</si>
  <si>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</si>
  <si>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</si>
  <si>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</si>
  <si>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</si>
  <si>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</si>
  <si>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</si>
  <si>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</si>
  <si>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</si>
  <si>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</si>
  <si>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</si>
  <si>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</si>
  <si>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</si>
  <si>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</si>
  <si>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</si>
  <si>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</si>
  <si>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</si>
  <si>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</si>
  <si>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</si>
  <si>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</si>
  <si>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</si>
  <si>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</si>
  <si>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</si>
  <si>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</si>
  <si>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</si>
  <si>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</si>
  <si>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</si>
  <si>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</si>
  <si>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</si>
  <si>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</si>
  <si>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</si>
  <si>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</si>
  <si>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</si>
  <si>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</si>
  <si>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</si>
  <si>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</si>
  <si>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</si>
  <si>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</si>
  <si>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</si>
  <si>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</si>
  <si>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</si>
  <si>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</si>
  <si>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</si>
  <si>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</si>
  <si>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</si>
  <si>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</si>
  <si>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</si>
  <si>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</si>
  <si>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</si>
  <si>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</si>
  <si>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</si>
  <si>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</si>
  <si>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</si>
  <si>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</si>
  <si>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</si>
  <si>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</si>
  <si>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</si>
  <si>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</si>
  <si>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</si>
  <si>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</si>
  <si>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</si>
  <si>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</si>
  <si>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</si>
  <si>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</si>
  <si>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</si>
  <si>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</si>
  <si>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</si>
  <si>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</si>
  <si>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</si>
  <si>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</si>
  <si>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</si>
  <si>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</si>
  <si>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</si>
  <si>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</si>
  <si>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</si>
  <si>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</si>
  <si>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</si>
  <si>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</si>
  <si>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</si>
  <si>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</si>
  <si>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</si>
  <si>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</si>
  <si>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</si>
  <si>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</si>
  <si>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</si>
  <si>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</si>
  <si>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</si>
  <si>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</si>
  <si>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</si>
  <si>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</si>
  <si>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</si>
  <si>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</si>
  <si>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</si>
  <si>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</si>
  <si>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</si>
  <si>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</si>
  <si>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</si>
  <si>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</si>
  <si>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</si>
  <si>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</si>
  <si>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</si>
  <si>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</si>
  <si>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</si>
  <si>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</si>
  <si>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</si>
  <si>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</si>
  <si>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</si>
  <si>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</si>
  <si>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</si>
  <si>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</si>
  <si>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</si>
  <si>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</si>
  <si>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</si>
  <si>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</si>
  <si>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</si>
  <si>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</si>
  <si>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</si>
  <si>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</si>
  <si>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</si>
  <si>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</si>
  <si>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</si>
  <si>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</si>
  <si>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</si>
  <si>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</si>
  <si>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</si>
  <si>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</si>
  <si>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</si>
  <si>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</si>
  <si>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</si>
  <si>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</si>
  <si>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</si>
  <si>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</si>
  <si>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</si>
  <si>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</si>
  <si>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</si>
  <si>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</si>
  <si>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</si>
  <si>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</si>
  <si>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</si>
  <si>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</si>
  <si>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</si>
  <si>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</si>
  <si>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</si>
  <si>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</si>
  <si>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</si>
  <si>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</si>
  <si>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</si>
  <si>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</si>
  <si>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</si>
  <si>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</si>
  <si>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</si>
  <si>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</si>
  <si>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</si>
  <si>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</si>
  <si>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</si>
  <si>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</si>
  <si>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</si>
  <si>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</si>
  <si>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</si>
  <si>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</si>
  <si>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</si>
  <si>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</si>
  <si>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</si>
  <si>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</si>
  <si>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</si>
  <si>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</si>
  <si>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</si>
  <si>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</si>
  <si>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</si>
  <si>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</si>
  <si>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</si>
  <si>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</si>
  <si>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</si>
  <si>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</si>
  <si>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</si>
  <si>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</si>
  <si>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</si>
  <si>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</si>
  <si>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</si>
  <si>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</si>
  <si>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</si>
  <si>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</si>
  <si>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</si>
  <si>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</si>
  <si>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</si>
  <si>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</si>
  <si>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</si>
  <si>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</si>
  <si>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</si>
  <si>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</si>
  <si>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</si>
  <si>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</si>
  <si>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</si>
  <si>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</si>
  <si>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</si>
  <si>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</si>
  <si>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</si>
  <si>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</si>
  <si>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</si>
  <si>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</si>
  <si>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</si>
  <si>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</si>
  <si>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</si>
  <si>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</si>
  <si>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</si>
  <si>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</si>
  <si>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</si>
  <si>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</si>
  <si>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</si>
  <si>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</si>
  <si>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</si>
  <si>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</si>
  <si>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</si>
  <si>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</si>
  <si>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</si>
  <si>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</si>
  <si>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</si>
  <si>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</si>
  <si>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</si>
  <si>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</si>
  <si>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</si>
  <si>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</si>
  <si>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</si>
  <si>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</si>
  <si>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</si>
  <si>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</si>
  <si>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</si>
  <si>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</si>
  <si>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</si>
  <si>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</si>
  <si>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</si>
  <si>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</si>
  <si>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</si>
  <si>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</si>
  <si>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</si>
  <si>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</si>
  <si>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</si>
  <si>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</si>
  <si>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</si>
  <si>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</si>
  <si>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</si>
  <si>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</si>
  <si>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</si>
  <si>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</si>
  <si>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</si>
  <si>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</si>
  <si>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</si>
  <si>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</si>
  <si>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</si>
  <si>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</si>
  <si>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</si>
  <si>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</si>
  <si>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</si>
  <si>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</si>
  <si>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</si>
  <si>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</si>
  <si>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</si>
  <si>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</si>
  <si>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</si>
  <si>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</si>
  <si>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</si>
  <si>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</si>
  <si>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</si>
  <si>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</si>
  <si>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</si>
  <si>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</si>
  <si>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</si>
  <si>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</si>
  <si>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</si>
  <si>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</si>
  <si>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</si>
  <si>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</si>
  <si>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</si>
  <si>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</si>
  <si>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</si>
  <si>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</si>
  <si>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</si>
  <si>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</si>
  <si>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</si>
  <si>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</si>
  <si>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</si>
  <si>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</si>
  <si>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</si>
  <si>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</si>
  <si>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</si>
  <si>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</si>
  <si>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</si>
  <si>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</si>
  <si>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</si>
  <si>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</si>
  <si>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</si>
  <si>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</si>
  <si>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</si>
  <si>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</si>
  <si>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</si>
  <si>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</si>
  <si>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</si>
  <si>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</si>
  <si>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</si>
  <si>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</si>
  <si>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</si>
  <si>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</si>
  <si>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</si>
  <si>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</si>
  <si>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</si>
  <si>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</si>
  <si>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</si>
  <si>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</si>
  <si>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</si>
  <si>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</si>
  <si>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</si>
  <si>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</si>
  <si>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</si>
  <si>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</si>
  <si>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</si>
  <si>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</si>
  <si>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</si>
  <si>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</si>
  <si>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</si>
  <si>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</si>
  <si>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</si>
  <si>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</si>
  <si>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</si>
  <si>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</si>
  <si>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</si>
  <si>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</si>
  <si>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</si>
  <si>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</si>
  <si>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</si>
  <si>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</si>
  <si>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</si>
  <si>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</si>
  <si>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</si>
  <si>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</si>
  <si>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</si>
  <si>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</si>
  <si>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</si>
  <si>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</si>
  <si>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</si>
  <si>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</si>
  <si>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</si>
  <si>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</si>
  <si>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</si>
  <si>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</si>
  <si>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</si>
  <si>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</si>
  <si>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</si>
  <si>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</si>
  <si>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</si>
  <si>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</si>
  <si>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</si>
  <si>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</si>
  <si>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</si>
  <si>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</si>
  <si>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</si>
  <si>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</si>
  <si>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</si>
  <si>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</si>
  <si>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</si>
  <si>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</si>
  <si>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</si>
  <si>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</si>
  <si>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</si>
  <si>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</si>
  <si>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</si>
  <si>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</si>
  <si>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</si>
  <si>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</si>
  <si>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</si>
  <si>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</si>
  <si>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</si>
  <si>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</si>
  <si>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</si>
  <si>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</si>
  <si>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</si>
  <si>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</si>
  <si>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</si>
  <si>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</si>
  <si>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</si>
  <si>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</si>
  <si>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</si>
  <si>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</si>
  <si>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</si>
  <si>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</si>
  <si>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</si>
  <si>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</si>
  <si>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</si>
  <si>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</si>
  <si>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</si>
  <si>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</si>
  <si>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</si>
  <si>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</si>
  <si>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</si>
  <si>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</si>
  <si>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</si>
  <si>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</si>
  <si>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</si>
  <si>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</si>
  <si>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</si>
  <si>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</si>
  <si>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</si>
  <si>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</si>
  <si>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</si>
  <si>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</si>
  <si>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</si>
  <si>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</si>
  <si>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</si>
  <si>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</si>
  <si>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</si>
  <si>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</si>
  <si>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</si>
  <si>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</si>
  <si>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</si>
  <si>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</si>
  <si>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</si>
  <si>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</si>
  <si>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</si>
  <si>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</si>
  <si>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</si>
  <si>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</si>
  <si>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</si>
  <si>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</si>
  <si>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</si>
  <si>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</si>
  <si>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</si>
  <si>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</si>
  <si>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</si>
  <si>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</si>
  <si>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</si>
  <si>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</si>
  <si>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</si>
  <si>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</si>
  <si>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</si>
  <si>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</si>
  <si>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</si>
  <si>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</si>
  <si>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</si>
  <si>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</si>
  <si>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</si>
  <si>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</si>
  <si>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</si>
  <si>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</si>
  <si>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</si>
  <si>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</si>
  <si>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</si>
  <si>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</si>
  <si>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</si>
  <si>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</si>
  <si>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</si>
  <si>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</si>
  <si>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</si>
  <si>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</si>
  <si>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</si>
  <si>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</si>
  <si>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</si>
  <si>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</si>
  <si>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</si>
  <si>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</si>
  <si>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</si>
  <si>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</si>
  <si>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</si>
  <si>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</si>
  <si>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</si>
  <si>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</si>
  <si>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</si>
  <si>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</si>
  <si>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</si>
  <si>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</si>
  <si>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</si>
  <si>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</si>
  <si>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</si>
  <si>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</si>
  <si>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</si>
  <si>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</si>
  <si>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</si>
  <si>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</si>
  <si>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</si>
  <si>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</si>
  <si>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</si>
  <si>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</si>
  <si>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</si>
  <si>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</si>
  <si>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</si>
  <si>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</si>
  <si>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</si>
  <si>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</si>
  <si>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</si>
  <si>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</si>
  <si>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</si>
  <si>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</si>
  <si>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</si>
  <si>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</si>
  <si>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</si>
  <si>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</si>
  <si>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</si>
  <si>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</si>
  <si>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</si>
  <si>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</si>
  <si>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</si>
  <si>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</si>
  <si>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</si>
  <si>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</si>
  <si>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</si>
  <si>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</si>
  <si>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</si>
  <si>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</si>
  <si>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</si>
  <si>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</si>
  <si>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</si>
  <si>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</si>
  <si>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</si>
  <si>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</si>
  <si>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</si>
  <si>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</si>
  <si>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</si>
  <si>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</si>
  <si>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</si>
  <si>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</si>
  <si>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</si>
  <si>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</si>
  <si>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</si>
  <si>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</si>
  <si>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</si>
  <si>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</si>
  <si>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</si>
  <si>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</si>
  <si>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</si>
  <si>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</si>
  <si>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</si>
  <si>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</si>
  <si>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</si>
  <si>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</si>
  <si>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</si>
  <si>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</si>
  <si>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</si>
  <si>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</si>
  <si>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</si>
  <si>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</si>
  <si>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</si>
  <si>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</si>
  <si>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</si>
  <si>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</si>
  <si>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</si>
  <si>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</si>
  <si>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</si>
  <si>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</si>
  <si>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</si>
  <si>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</si>
  <si>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</si>
  <si>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</si>
  <si>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</si>
  <si>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</si>
  <si>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</si>
  <si>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</si>
  <si>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</si>
  <si>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</si>
  <si>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</si>
  <si>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</si>
  <si>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</si>
  <si>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</si>
  <si>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</si>
  <si>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</si>
  <si>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</si>
  <si>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</si>
  <si>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</si>
  <si>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</si>
  <si>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</si>
  <si>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</si>
  <si>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</si>
  <si>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</si>
  <si>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</si>
  <si>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</si>
  <si>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</si>
  <si>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</si>
  <si>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</si>
  <si>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</si>
  <si>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</si>
  <si>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</si>
  <si>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</si>
  <si>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</si>
  <si>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</si>
  <si>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</si>
  <si>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</si>
  <si>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</si>
  <si>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</si>
  <si>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</si>
  <si>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</si>
  <si>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</si>
  <si>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</si>
  <si>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</si>
  <si>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</si>
  <si>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</si>
  <si>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</si>
  <si>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</si>
  <si>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</si>
  <si>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</si>
  <si>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</si>
  <si>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</si>
  <si>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</si>
  <si>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</si>
  <si>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</si>
  <si>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</si>
  <si>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</si>
  <si>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</si>
  <si>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</si>
  <si>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</si>
  <si>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</si>
  <si>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</si>
  <si>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</si>
  <si>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</si>
  <si>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</si>
  <si>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</si>
  <si>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</si>
  <si>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</si>
  <si>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</si>
  <si>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</si>
  <si>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</si>
  <si>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</si>
  <si>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</si>
  <si>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</si>
  <si>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</si>
  <si>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</si>
  <si>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</si>
  <si>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</si>
  <si>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</si>
  <si>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</si>
  <si>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</si>
  <si>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</si>
  <si>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</si>
  <si>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</si>
  <si>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</si>
  <si>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</si>
  <si>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</si>
  <si>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</si>
  <si>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</si>
  <si>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</si>
  <si>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</si>
  <si>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</si>
  <si>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</si>
  <si>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</si>
  <si>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</si>
  <si>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</si>
  <si>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</si>
  <si>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</si>
  <si>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</si>
  <si>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</si>
  <si>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</si>
  <si>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</si>
  <si>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</si>
  <si>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</si>
  <si>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</si>
  <si>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</si>
  <si>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</si>
  <si>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</si>
  <si>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</si>
  <si>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</si>
  <si>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</si>
  <si>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</si>
  <si>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</si>
  <si>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</si>
  <si>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</si>
  <si>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</si>
  <si>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</si>
  <si>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</si>
  <si>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</si>
  <si>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</si>
  <si>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</si>
  <si>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</si>
  <si>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</si>
  <si>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</si>
  <si>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</si>
  <si>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</si>
  <si>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</si>
  <si>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</si>
  <si>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</si>
  <si>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</si>
  <si>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</si>
  <si>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</si>
  <si>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</si>
  <si>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</si>
  <si>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</si>
  <si>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</si>
  <si>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</si>
  <si>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</si>
  <si>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</si>
  <si>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</si>
  <si>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</si>
  <si>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</si>
  <si>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</si>
  <si>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</si>
  <si>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</si>
  <si>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</si>
  <si>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</si>
  <si>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</si>
  <si>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</si>
  <si>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</si>
  <si>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</si>
  <si>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</si>
  <si>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</si>
  <si>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</si>
  <si>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</si>
  <si>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</si>
  <si>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</si>
  <si>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</si>
  <si>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</si>
  <si>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</si>
  <si>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</si>
  <si>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</si>
  <si>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</si>
  <si>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</si>
  <si>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</si>
  <si>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</si>
  <si>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</si>
  <si>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</si>
  <si>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</si>
  <si>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</si>
  <si>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</si>
  <si>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</si>
  <si>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</si>
  <si>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</si>
  <si>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</si>
  <si>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</si>
  <si>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</si>
  <si>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</si>
  <si>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</si>
  <si>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</si>
  <si>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</si>
  <si>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</si>
  <si>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</si>
  <si>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</si>
  <si>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</si>
  <si>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</si>
  <si>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</si>
  <si>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</si>
  <si>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</si>
  <si>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</si>
  <si>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</si>
  <si>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</si>
  <si>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</si>
  <si>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</si>
  <si>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</si>
  <si>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</si>
  <si>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</si>
  <si>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</si>
  <si>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</si>
  <si>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</si>
  <si>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</si>
  <si>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</si>
  <si>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</si>
  <si>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</si>
  <si>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</si>
  <si>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</si>
  <si>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</si>
  <si>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</si>
  <si>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</si>
  <si>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</si>
  <si>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</si>
  <si>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</si>
  <si>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</si>
  <si>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</si>
  <si>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</si>
  <si>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</si>
  <si>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</si>
  <si>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</si>
  <si>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</si>
  <si>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</si>
  <si>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</si>
  <si>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</si>
  <si>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</si>
  <si>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</si>
  <si>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</si>
  <si>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</si>
  <si>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</si>
  <si>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</si>
  <si>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</si>
  <si>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</si>
  <si>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</si>
  <si>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</si>
  <si>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</si>
  <si>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</si>
  <si>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</si>
  <si>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</si>
  <si>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</si>
  <si>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</si>
  <si>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</si>
  <si>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</si>
  <si>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</si>
  <si>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</si>
  <si>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</si>
  <si>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</si>
  <si>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</si>
  <si>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</si>
  <si>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</si>
  <si>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</si>
  <si>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</si>
  <si>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</si>
  <si>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</si>
  <si>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</si>
  <si>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</si>
  <si>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</si>
  <si>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</si>
  <si>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</si>
  <si>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</si>
  <si>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</si>
  <si>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</si>
  <si>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</si>
  <si>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</si>
  <si>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</si>
  <si>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</si>
  <si>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</si>
  <si>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</si>
  <si>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</si>
  <si>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</si>
  <si>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</si>
  <si>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</si>
  <si>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</si>
  <si>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</si>
  <si>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</si>
  <si>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</si>
  <si>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</si>
  <si>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</si>
  <si>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</si>
  <si>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</si>
  <si>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</si>
  <si>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</si>
  <si>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</si>
  <si>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</si>
  <si>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</si>
  <si>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</si>
  <si>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</si>
  <si>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</si>
  <si>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</si>
  <si>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</si>
  <si>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</si>
  <si>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</si>
  <si>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</si>
  <si>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</si>
  <si>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</si>
  <si>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</si>
  <si>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</si>
  <si>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</si>
  <si>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</si>
  <si>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</si>
  <si>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</si>
  <si>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</si>
  <si>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</si>
  <si>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</si>
  <si>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</si>
  <si>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</si>
  <si>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</si>
  <si>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</si>
  <si>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</si>
  <si>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</si>
  <si>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</si>
  <si>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</si>
  <si>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</si>
  <si>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</si>
  <si>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</si>
  <si>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</si>
  <si>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</si>
  <si>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</si>
  <si>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</si>
  <si>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</si>
  <si>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</si>
  <si>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</si>
  <si>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</si>
  <si>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</si>
  <si>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</si>
  <si>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</si>
  <si>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</si>
  <si>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</si>
  <si>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</si>
  <si>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</si>
  <si>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</si>
  <si>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</si>
  <si>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</si>
  <si>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</si>
  <si>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</si>
  <si>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</si>
  <si>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</si>
  <si>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</si>
  <si>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</si>
  <si>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</si>
  <si>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</si>
  <si>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</si>
  <si>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</si>
  <si>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</si>
  <si>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</si>
  <si>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</si>
  <si>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</si>
  <si>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</si>
  <si>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</si>
  <si>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</si>
  <si>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</si>
  <si>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</si>
  <si>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</si>
  <si>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</si>
  <si>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</si>
  <si>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</si>
  <si>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</si>
  <si>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</si>
  <si>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</si>
  <si>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</si>
  <si>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</si>
  <si>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</si>
  <si>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</si>
  <si>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</si>
  <si>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</si>
  <si>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</si>
  <si>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</si>
  <si>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</si>
  <si>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</si>
  <si>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</si>
  <si>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</si>
  <si>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</si>
  <si>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</si>
  <si>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</si>
  <si>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</si>
  <si>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</si>
  <si>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</si>
  <si>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</si>
  <si>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</si>
  <si>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</si>
  <si>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</si>
  <si>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</si>
  <si>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</si>
  <si>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</si>
  <si>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</si>
  <si>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</si>
  <si>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</si>
  <si>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</si>
  <si>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</si>
  <si>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</si>
  <si>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</si>
  <si>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</si>
  <si>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</si>
  <si>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</si>
  <si>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</si>
  <si>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</si>
  <si>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</si>
  <si>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</si>
  <si>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</si>
  <si>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</si>
  <si>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</si>
  <si>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</si>
  <si>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</si>
  <si>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</si>
  <si>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</si>
  <si>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</si>
  <si>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</si>
  <si>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</si>
  <si>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</si>
  <si>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</si>
  <si>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</si>
  <si>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</si>
  <si>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</si>
  <si>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</si>
  <si>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</si>
  <si>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</si>
  <si>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</si>
  <si>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</si>
  <si>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</si>
  <si>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</si>
  <si>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</si>
  <si>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</si>
  <si>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</si>
  <si>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</si>
  <si>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</si>
  <si>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</si>
  <si>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</si>
  <si>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</si>
  <si>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</si>
  <si>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</si>
  <si>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</si>
  <si>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</si>
  <si>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</si>
  <si>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</si>
  <si>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</si>
  <si>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</si>
  <si>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</si>
  <si>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</si>
  <si>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</si>
  <si>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</si>
  <si>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</si>
  <si>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</si>
  <si>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</si>
  <si>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</si>
  <si>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</si>
  <si>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</si>
  <si>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</si>
  <si>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</si>
  <si>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</si>
  <si>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</si>
  <si>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</si>
  <si>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</si>
  <si>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</si>
  <si>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</si>
  <si>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</si>
  <si>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</si>
  <si>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</si>
  <si>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</si>
  <si>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</si>
  <si>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</si>
  <si>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</si>
  <si>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</si>
  <si>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</si>
  <si>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</si>
  <si>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</si>
  <si>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</si>
  <si>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</si>
  <si>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</si>
  <si>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</si>
  <si>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</si>
  <si>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</si>
  <si>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</si>
  <si>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</si>
  <si>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</si>
  <si>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</si>
  <si>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</si>
  <si>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</si>
  <si>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</si>
  <si>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</si>
  <si>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</si>
  <si>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</si>
  <si>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</si>
  <si>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</si>
  <si>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</si>
  <si>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</si>
  <si>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</si>
  <si>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</si>
  <si>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</si>
  <si>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</si>
  <si>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</si>
  <si>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</si>
  <si>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</si>
  <si>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</si>
  <si>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</si>
  <si>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</si>
  <si>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</si>
  <si>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</si>
  <si>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</si>
  <si>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</si>
  <si>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</si>
  <si>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</si>
  <si>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</si>
  <si>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</si>
  <si>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</si>
  <si>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</si>
  <si>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</si>
  <si>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</si>
  <si>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</si>
  <si>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</si>
  <si>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</si>
  <si>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</si>
  <si>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</si>
  <si>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</si>
  <si>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</si>
  <si>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</si>
  <si>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</si>
  <si>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</si>
  <si>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</si>
  <si>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</si>
  <si>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</si>
  <si>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</si>
  <si>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</si>
  <si>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</si>
  <si>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</si>
  <si>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</si>
  <si>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</si>
  <si>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</si>
  <si>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</si>
  <si>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</si>
  <si>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</si>
  <si>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</si>
  <si>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</si>
  <si>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</si>
  <si>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</si>
  <si>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</si>
  <si>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</si>
  <si>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</si>
  <si>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</si>
  <si>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</si>
  <si>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</si>
  <si>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</si>
  <si>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</si>
  <si>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</si>
  <si>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</si>
  <si>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</si>
  <si>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</si>
  <si>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</si>
  <si>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</si>
  <si>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</si>
  <si>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</si>
  <si>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</si>
  <si>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</si>
  <si>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</si>
  <si>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</si>
  <si>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</si>
  <si>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</si>
  <si>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</si>
  <si>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</si>
  <si>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</si>
  <si>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</si>
  <si>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</si>
  <si>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</si>
  <si>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</si>
  <si>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</si>
  <si>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</si>
  <si>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</si>
  <si>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</si>
  <si>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</si>
  <si>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</si>
  <si>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</si>
  <si>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</si>
  <si>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</si>
  <si>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</si>
  <si>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</si>
  <si>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</si>
  <si>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</si>
  <si>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</si>
  <si>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</si>
  <si>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</si>
  <si>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</si>
  <si>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</si>
  <si>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</si>
  <si>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</si>
  <si>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</si>
  <si>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</si>
  <si>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</si>
  <si>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</si>
  <si>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</si>
  <si>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</si>
  <si>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</si>
  <si>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</si>
  <si>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</si>
  <si>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</si>
  <si>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</si>
  <si>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</si>
  <si>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</si>
  <si>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</si>
  <si>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</si>
  <si>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</si>
  <si>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</si>
  <si>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</si>
  <si>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</si>
  <si>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</si>
  <si>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</si>
  <si>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</si>
  <si>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</si>
  <si>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</si>
  <si>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</si>
  <si>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</si>
  <si>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</si>
  <si>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</si>
  <si>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</si>
  <si>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</si>
  <si>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</si>
  <si>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</si>
  <si>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</si>
  <si>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</si>
  <si>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</si>
  <si>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</si>
  <si>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</si>
  <si>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</si>
  <si>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</si>
  <si>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</si>
  <si>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</si>
  <si>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</si>
  <si>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</si>
  <si>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</si>
  <si>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</si>
  <si>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</si>
  <si>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</si>
  <si>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</si>
  <si>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</si>
  <si>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</si>
  <si>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</si>
  <si>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</si>
  <si>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</si>
  <si>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</si>
  <si>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</si>
  <si>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</si>
  <si>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</si>
  <si>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</si>
  <si>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</si>
  <si>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</si>
  <si>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</si>
  <si>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</si>
  <si>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</si>
  <si>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</si>
  <si>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</si>
  <si>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</si>
  <si>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</si>
  <si>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</si>
  <si>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</si>
  <si>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</si>
  <si>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</si>
  <si>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</si>
  <si>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</si>
  <si>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</si>
  <si>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</si>
  <si>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</si>
  <si>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</si>
  <si>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</si>
  <si>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</si>
  <si>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</si>
  <si>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</si>
  <si>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</si>
  <si>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</si>
  <si>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</si>
  <si>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</si>
  <si>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</si>
  <si>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</si>
  <si>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</si>
  <si>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</si>
  <si>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</si>
  <si>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</si>
  <si>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</si>
  <si>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</si>
  <si>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</si>
  <si>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</si>
  <si>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</si>
  <si>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</si>
  <si>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</si>
  <si>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</si>
  <si>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</si>
  <si>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</si>
  <si>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</si>
  <si>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</si>
  <si>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</si>
  <si>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</si>
  <si>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</si>
  <si>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</si>
  <si>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</si>
  <si>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</si>
  <si>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</si>
  <si>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</si>
  <si>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</si>
  <si>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</si>
  <si>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</si>
  <si>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</si>
  <si>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</si>
  <si>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</si>
  <si>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</si>
  <si>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</si>
  <si>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</si>
  <si>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</si>
  <si>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</si>
  <si>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</si>
  <si>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</si>
  <si>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</si>
  <si>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</si>
  <si>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</si>
  <si>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</si>
  <si>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</si>
  <si>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</si>
  <si>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</si>
  <si>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</si>
  <si>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</si>
  <si>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</si>
  <si>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</si>
  <si>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</si>
  <si>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</si>
  <si>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</si>
  <si>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</si>
  <si>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</si>
  <si>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</si>
  <si>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</si>
  <si>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</si>
  <si>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</si>
  <si>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</si>
  <si>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</si>
  <si>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</si>
  <si>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</si>
  <si>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</si>
  <si>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</si>
  <si>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</si>
  <si>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</si>
  <si>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</si>
  <si>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</si>
  <si>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</si>
  <si>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</si>
  <si>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</si>
  <si>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</si>
  <si>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</si>
  <si>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</si>
  <si>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</si>
  <si>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</si>
  <si>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</si>
  <si>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</si>
  <si>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</si>
  <si>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</si>
  <si>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</si>
  <si>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</si>
  <si>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</si>
  <si>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</si>
  <si>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</si>
  <si>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</si>
  <si>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</si>
  <si>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</si>
  <si>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</si>
  <si>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</si>
  <si>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</si>
  <si>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</si>
  <si>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</si>
  <si>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</si>
  <si>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</si>
  <si>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</si>
  <si>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</si>
  <si>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</si>
  <si>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</si>
  <si>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</si>
  <si>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</si>
  <si>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</si>
  <si>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</si>
  <si>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</si>
  <si>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</si>
  <si>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</si>
  <si>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</si>
  <si>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</si>
  <si>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</si>
  <si>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</si>
  <si>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</si>
  <si>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</si>
  <si>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</si>
  <si>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</si>
  <si>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</si>
  <si>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</si>
  <si>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</si>
  <si>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</si>
  <si>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</si>
  <si>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</si>
  <si>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</si>
  <si>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</si>
  <si>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</si>
  <si>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</si>
  <si>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</si>
  <si>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</si>
  <si>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</si>
  <si>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</si>
  <si>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</si>
  <si>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</si>
  <si>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</si>
  <si>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</si>
  <si>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</si>
  <si>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</si>
  <si>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</si>
  <si>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</si>
  <si>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</si>
  <si>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</si>
  <si>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</si>
  <si>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</si>
  <si>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</si>
  <si>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</si>
  <si>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</si>
  <si>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</si>
  <si>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</si>
  <si>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</si>
  <si>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</si>
  <si>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</si>
  <si>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</si>
  <si>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</si>
  <si>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</si>
  <si>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</si>
  <si>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</si>
  <si>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</si>
  <si>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</si>
  <si>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</si>
  <si>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</si>
  <si>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</si>
  <si>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</si>
  <si>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</si>
  <si>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</si>
  <si>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</si>
  <si>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</si>
  <si>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</si>
  <si>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</si>
  <si>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</si>
  <si>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</si>
  <si>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</si>
  <si>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</si>
  <si>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</si>
  <si>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</si>
  <si>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</si>
  <si>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</si>
  <si>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</si>
  <si>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</si>
  <si>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</si>
  <si>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</si>
  <si>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</si>
  <si>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</si>
  <si>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</si>
  <si>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</si>
  <si>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</si>
  <si>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</si>
  <si>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</si>
  <si>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</si>
  <si>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</si>
  <si>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</si>
  <si>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</si>
  <si>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</si>
  <si>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</si>
  <si>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</si>
  <si>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</si>
  <si>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</si>
  <si>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</si>
  <si>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</si>
  <si>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</si>
  <si>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</si>
  <si>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</si>
  <si>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</si>
  <si>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</si>
  <si>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</si>
  <si>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</si>
  <si>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</si>
  <si>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</si>
  <si>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</si>
  <si>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</si>
  <si>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</si>
  <si>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</si>
  <si>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</si>
  <si>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</si>
  <si>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</si>
  <si>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</si>
  <si>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</si>
  <si>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</si>
  <si>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</si>
  <si>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</si>
  <si>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</si>
  <si>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</si>
  <si>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</si>
  <si>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</si>
  <si>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</si>
  <si>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</si>
  <si>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</si>
  <si>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</si>
  <si>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</si>
  <si>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</si>
  <si>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</si>
  <si>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</si>
  <si>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</si>
  <si>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</si>
  <si>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</si>
  <si>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</si>
  <si>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</si>
  <si>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</si>
  <si>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</si>
  <si>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</si>
  <si>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</si>
  <si>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</si>
  <si>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</si>
  <si>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</si>
  <si>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</si>
  <si>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</si>
  <si>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</si>
  <si>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</si>
  <si>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</si>
  <si>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</si>
  <si>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</si>
  <si>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</si>
  <si>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</si>
  <si>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</si>
  <si>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</si>
  <si>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</si>
  <si>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</si>
  <si>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</si>
  <si>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</si>
  <si>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</si>
  <si>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</si>
  <si>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</si>
  <si>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</si>
  <si>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</si>
  <si>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</si>
  <si>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</si>
  <si>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</si>
  <si>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</si>
  <si>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</si>
  <si>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</si>
  <si>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</si>
  <si>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</si>
  <si>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</si>
  <si>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</si>
  <si>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</si>
  <si>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</si>
  <si>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</si>
  <si>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</si>
  <si>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</si>
  <si>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</si>
  <si>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</si>
  <si>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</si>
  <si>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</si>
  <si>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</si>
  <si>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</si>
  <si>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</si>
  <si>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</si>
  <si>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</si>
  <si>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</si>
  <si>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</si>
  <si>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</si>
  <si>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</si>
  <si>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</si>
  <si>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</si>
  <si>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</si>
  <si>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</si>
  <si>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</si>
  <si>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</si>
  <si>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</si>
  <si>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</si>
  <si>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</si>
  <si>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</si>
  <si>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</si>
  <si>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</si>
  <si>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</si>
  <si>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</si>
  <si>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</si>
  <si>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</si>
  <si>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</si>
  <si>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</si>
  <si>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</si>
  <si>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</si>
  <si>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</si>
  <si>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</si>
  <si>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</si>
  <si>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</si>
  <si>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</si>
  <si>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</si>
  <si>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</si>
  <si>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</si>
  <si>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</si>
  <si>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</si>
  <si>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</si>
  <si>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</si>
  <si>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</si>
  <si>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</si>
  <si>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</si>
  <si>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</si>
  <si>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</si>
  <si>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</si>
  <si>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</si>
  <si>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</si>
  <si>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</si>
  <si>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</si>
  <si>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</si>
  <si>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</si>
  <si>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</si>
  <si>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</si>
  <si>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</si>
  <si>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</si>
  <si>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</si>
  <si>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</si>
  <si>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</si>
  <si>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</si>
  <si>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</si>
  <si>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</si>
  <si>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</si>
  <si>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</si>
  <si>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</si>
  <si>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</si>
  <si>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</si>
  <si>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</si>
  <si>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</si>
  <si>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</si>
  <si>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</si>
  <si>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</si>
  <si>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</si>
  <si>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</si>
  <si>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</si>
  <si>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</si>
  <si>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</si>
  <si>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</si>
  <si>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</si>
  <si>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</si>
  <si>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</si>
  <si>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</si>
  <si>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</si>
  <si>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</si>
  <si>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</si>
  <si>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</si>
  <si>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</si>
  <si>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</si>
  <si>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</si>
  <si>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</si>
  <si>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</si>
  <si>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</si>
  <si>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</si>
  <si>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</si>
  <si>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</si>
  <si>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</si>
  <si>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</si>
  <si>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</si>
  <si>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</si>
  <si>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</si>
  <si>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</si>
  <si>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</si>
  <si>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</si>
  <si>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</si>
  <si>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</si>
  <si>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</si>
  <si>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</si>
  <si>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</si>
  <si>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</si>
  <si>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</si>
  <si>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</si>
  <si>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</si>
  <si>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</si>
  <si>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</si>
  <si>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</si>
  <si>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</si>
  <si>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</si>
  <si>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</si>
  <si>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</si>
  <si>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</si>
  <si>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</si>
  <si>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</si>
  <si>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</si>
  <si>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</si>
  <si>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</si>
  <si>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</si>
  <si>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</si>
  <si>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</si>
  <si>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</si>
  <si>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</si>
  <si>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</si>
  <si>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</si>
  <si>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</si>
  <si>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</si>
  <si>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</si>
  <si>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</si>
  <si>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</si>
  <si>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</si>
  <si>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</si>
  <si>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</si>
  <si>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</si>
  <si>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</si>
  <si>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</si>
  <si>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</si>
  <si>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</si>
  <si>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</si>
  <si>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</si>
  <si>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</si>
  <si>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</si>
  <si>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</si>
  <si>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</si>
  <si>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</si>
  <si>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</si>
  <si>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</si>
  <si>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</si>
  <si>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</si>
  <si>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</si>
  <si>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</si>
  <si>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</si>
  <si>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</si>
  <si>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</si>
  <si>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</si>
  <si>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</si>
  <si>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</si>
  <si>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</si>
  <si>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</si>
  <si>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</si>
  <si>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</si>
  <si>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</si>
  <si>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</si>
  <si>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</si>
  <si>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</si>
  <si>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</si>
  <si>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</si>
  <si>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</si>
  <si>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</si>
  <si>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</si>
  <si>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</si>
  <si>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</si>
  <si>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</si>
  <si>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</si>
  <si>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</si>
  <si>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</si>
  <si>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</si>
  <si>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</si>
  <si>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</si>
  <si>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</si>
  <si>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</si>
  <si>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</si>
  <si>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</si>
  <si>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</si>
  <si>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</si>
  <si>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</si>
  <si>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</si>
  <si>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</si>
  <si>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</si>
  <si>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</si>
  <si>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</si>
  <si>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</si>
  <si>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</si>
  <si>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</si>
  <si>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</si>
  <si>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</si>
  <si>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</si>
  <si>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</si>
  <si>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</si>
  <si>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</si>
  <si>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</si>
  <si>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</si>
  <si>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</si>
  <si>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</si>
  <si>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</si>
  <si>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</si>
  <si>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</si>
  <si>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</si>
  <si>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</si>
  <si>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</si>
  <si>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</si>
  <si>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</si>
  <si>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</si>
  <si>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</si>
  <si>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</si>
  <si>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</si>
  <si>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</si>
  <si>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</si>
  <si>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</si>
  <si>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</si>
  <si>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</si>
  <si>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</si>
  <si>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</si>
  <si>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</si>
  <si>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</si>
  <si>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</si>
  <si>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</si>
  <si>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</si>
  <si>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</si>
  <si>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</si>
  <si>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</si>
  <si>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</si>
  <si>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</si>
  <si>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</si>
  <si>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</si>
  <si>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</si>
  <si>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</si>
  <si>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</si>
  <si>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</si>
  <si>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</si>
  <si>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</si>
  <si>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</si>
  <si>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</si>
  <si>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</si>
  <si>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</si>
  <si>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</si>
  <si>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</si>
  <si>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</si>
  <si>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</si>
  <si>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</si>
  <si>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</si>
  <si>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</si>
  <si>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</si>
  <si>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</si>
  <si>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</si>
  <si>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</si>
  <si>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</si>
  <si>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</si>
  <si>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</si>
  <si>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</si>
  <si>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</si>
  <si>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</si>
  <si>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</si>
  <si>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</si>
  <si>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</si>
  <si>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</si>
  <si>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</si>
  <si>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</si>
  <si>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</si>
  <si>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</si>
  <si>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</si>
  <si>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</si>
  <si>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</si>
  <si>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</si>
  <si>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</si>
  <si>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</si>
  <si>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</si>
  <si>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</si>
  <si>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</si>
  <si>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</si>
  <si>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</si>
  <si>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</si>
  <si>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</si>
  <si>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</si>
  <si>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</si>
  <si>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</si>
  <si>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</si>
  <si>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</si>
  <si>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</si>
  <si>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</si>
  <si>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</si>
  <si>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</si>
  <si>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</si>
  <si>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</si>
  <si>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</si>
  <si>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</si>
  <si>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</si>
  <si>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</si>
  <si>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</si>
  <si>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</si>
  <si>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</si>
  <si>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</si>
  <si>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</si>
  <si>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</si>
  <si>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</si>
  <si>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</si>
  <si>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</si>
  <si>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</si>
  <si>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</si>
  <si>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</si>
  <si>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</si>
  <si>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</si>
  <si>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</si>
  <si>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</si>
  <si>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</si>
  <si>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</si>
  <si>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</si>
  <si>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</si>
  <si>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</si>
  <si>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</si>
  <si>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</si>
  <si>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</si>
  <si>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</si>
  <si>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</si>
  <si>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</si>
  <si>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</si>
  <si>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</si>
  <si>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</si>
  <si>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</si>
  <si>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</si>
  <si>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</si>
  <si>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</si>
  <si>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</si>
  <si>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</si>
  <si>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</si>
  <si>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</si>
  <si>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</si>
  <si>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</si>
  <si>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</si>
  <si>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</si>
  <si>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</si>
  <si>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</si>
  <si>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</si>
  <si>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</si>
  <si>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</si>
  <si>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</si>
  <si>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</si>
  <si>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</si>
  <si>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</si>
  <si>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</si>
  <si>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</si>
  <si>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"PRNTR1"</t>
  </si>
  <si>
    <t>"PRNTR0"</t>
  </si>
  <si>
    <t>Added 2023-07-16</t>
  </si>
  <si>
    <t>PRNTR0</t>
  </si>
  <si>
    <t>PRNTR1</t>
  </si>
  <si>
    <t>PRTACT</t>
  </si>
  <si>
    <t>"PRNTR"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</si>
</sst>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0" fillId="20" borderId="1" xfId="0" applyFill="1" applyBorder="1" applyAlignment="1">
      <alignment horizontal="center"/>
    </xf>
    <xf numFmtId="0" fontId="5" fillId="13" borderId="0" xfId="0" applyFont="1" applyFill="1"/>
    <xf numFmtId="0" fontId="5" fillId="30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1973" zoomScaleNormal="75" zoomScalePageLayoutView="75" workbookViewId="0">
      <selection activeCell="A1992" sqref="A1992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4993</v>
      </c>
      <c r="O3" s="17" t="s">
        <v>2540</v>
      </c>
      <c r="P3" s="248" t="s">
        <v>1352</v>
      </c>
      <c r="Q3" s="192"/>
      <c r="R3" s="246"/>
      <c r="S3" s="246" t="s">
        <v>5635</v>
      </c>
      <c r="T3" s="246" t="s">
        <v>5634</v>
      </c>
      <c r="U3" s="246" t="s">
        <v>5636</v>
      </c>
      <c r="W3" s="3" t="s">
        <v>5643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5006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5006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5006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5006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5153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5006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4981</v>
      </c>
      <c r="F120" s="46" t="s">
        <v>4981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4982</v>
      </c>
      <c r="F121" s="116" t="s">
        <v>4982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4983</v>
      </c>
      <c r="F122" s="46" t="s">
        <v>4983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4984</v>
      </c>
      <c r="F123" s="46" t="s">
        <v>4984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4985</v>
      </c>
      <c r="F124" s="46" t="s">
        <v>4985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si="7"/>
        <v>120</v>
      </c>
      <c r="C125" s="54" t="s">
        <v>3588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3602</v>
      </c>
      <c r="L125" s="11" t="s">
        <v>4359</v>
      </c>
      <c r="M125" s="22" t="s">
        <v>4417</v>
      </c>
      <c r="N125" s="22" t="s">
        <v>2137</v>
      </c>
      <c r="O125" s="11"/>
      <c r="P125" s="248" t="str">
        <f>"ITM_"&amp;IF(B125&lt;10,"000",IF(B125&lt;100,"00",IF(B125&lt;1000,"0","")))&amp;$B125</f>
        <v>ITM_0120</v>
      </c>
      <c r="Q125" s="192"/>
      <c r="R125" s="1"/>
      <c r="S125" s="1" t="str">
        <f t="shared" si="14"/>
        <v/>
      </c>
      <c r="T125" s="1" t="str">
        <f>IF(ISNA(VLOOKUP(P125,'NEW XEQM.c'!D:D,1,0)),"--",VLOOKUP(P125,'NEW XEQM.c'!D:G,3,0))</f>
        <v>--</v>
      </c>
      <c r="U125" s="1" t="s">
        <v>2137</v>
      </c>
      <c r="W125" t="e">
        <f t="shared" si="8"/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5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6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5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6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5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6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5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6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5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6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5"/>
        <v>132</v>
      </c>
      <c r="B132" s="15">
        <f t="shared" ref="B132:B195" si="17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6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5"/>
        <v/>
      </c>
      <c r="B133" s="15">
        <f t="shared" si="17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18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5"/>
        <v/>
      </c>
      <c r="B134" s="15">
        <f t="shared" si="17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18"/>
        <v>#VALUE!</v>
      </c>
    </row>
    <row r="135" spans="1:23" s="210" customFormat="1">
      <c r="A135" s="16" t="str">
        <f t="shared" si="15"/>
        <v/>
      </c>
      <c r="B135" s="15">
        <f t="shared" si="17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18"/>
        <v>#VALUE!</v>
      </c>
    </row>
    <row r="136" spans="1:23" s="210" customFormat="1">
      <c r="A136" s="16" t="str">
        <f t="shared" si="15"/>
        <v/>
      </c>
      <c r="B136" s="15">
        <f t="shared" si="17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18"/>
        <v>#VALUE!</v>
      </c>
    </row>
    <row r="137" spans="1:23">
      <c r="A137" s="16">
        <f t="shared" si="15"/>
        <v>137</v>
      </c>
      <c r="B137" s="15">
        <f t="shared" si="17"/>
        <v>128</v>
      </c>
      <c r="C137" s="18" t="s">
        <v>3333</v>
      </c>
      <c r="D137" s="18">
        <v>0</v>
      </c>
      <c r="E137" s="23" t="s">
        <v>475</v>
      </c>
      <c r="F137" s="24" t="s">
        <v>5352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19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18"/>
        <v>#VALUE!</v>
      </c>
    </row>
    <row r="138" spans="1:23">
      <c r="A138" s="16">
        <f t="shared" si="15"/>
        <v>138</v>
      </c>
      <c r="B138" s="15">
        <f t="shared" si="17"/>
        <v>129</v>
      </c>
      <c r="C138" s="18" t="s">
        <v>3333</v>
      </c>
      <c r="D138" s="18">
        <v>1</v>
      </c>
      <c r="E138" s="23" t="s">
        <v>991</v>
      </c>
      <c r="F138" s="23" t="s">
        <v>5353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19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18"/>
        <v>#VALUE!</v>
      </c>
    </row>
    <row r="139" spans="1:23">
      <c r="A139" s="16">
        <f t="shared" si="15"/>
        <v>139</v>
      </c>
      <c r="B139" s="15">
        <f t="shared" si="17"/>
        <v>130</v>
      </c>
      <c r="C139" s="18" t="s">
        <v>3333</v>
      </c>
      <c r="D139" s="18">
        <v>2</v>
      </c>
      <c r="E139" s="23" t="s">
        <v>997</v>
      </c>
      <c r="F139" s="23" t="s">
        <v>5354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19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18"/>
        <v>#VALUE!</v>
      </c>
    </row>
    <row r="140" spans="1:23">
      <c r="A140" s="16">
        <f t="shared" si="15"/>
        <v>140</v>
      </c>
      <c r="B140" s="15">
        <f t="shared" si="17"/>
        <v>131</v>
      </c>
      <c r="C140" s="18" t="s">
        <v>3333</v>
      </c>
      <c r="D140" s="18">
        <v>3</v>
      </c>
      <c r="E140" s="23" t="s">
        <v>1003</v>
      </c>
      <c r="F140" s="23" t="s">
        <v>5355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19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18"/>
        <v>#VALUE!</v>
      </c>
    </row>
    <row r="141" spans="1:23">
      <c r="A141" s="16">
        <f t="shared" si="15"/>
        <v>141</v>
      </c>
      <c r="B141" s="15">
        <f t="shared" si="17"/>
        <v>132</v>
      </c>
      <c r="C141" s="18" t="s">
        <v>3333</v>
      </c>
      <c r="D141" s="18">
        <v>4</v>
      </c>
      <c r="E141" s="23" t="s">
        <v>477</v>
      </c>
      <c r="F141" s="23" t="s">
        <v>5289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19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18"/>
        <v>#VALUE!</v>
      </c>
    </row>
    <row r="142" spans="1:23">
      <c r="A142" s="16">
        <f t="shared" si="15"/>
        <v>142</v>
      </c>
      <c r="B142" s="15">
        <f t="shared" si="17"/>
        <v>133</v>
      </c>
      <c r="C142" s="18" t="s">
        <v>3333</v>
      </c>
      <c r="D142" s="18">
        <v>5</v>
      </c>
      <c r="E142" s="23" t="s">
        <v>1012</v>
      </c>
      <c r="F142" s="23" t="s">
        <v>5356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19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18"/>
        <v>#VALUE!</v>
      </c>
    </row>
    <row r="143" spans="1:23">
      <c r="A143" s="16">
        <f t="shared" si="15"/>
        <v>143</v>
      </c>
      <c r="B143" s="15">
        <f t="shared" si="17"/>
        <v>134</v>
      </c>
      <c r="C143" s="18" t="s">
        <v>3333</v>
      </c>
      <c r="D143" s="18">
        <v>6</v>
      </c>
      <c r="E143" s="23" t="s">
        <v>1013</v>
      </c>
      <c r="F143" s="23" t="s">
        <v>5357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19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18"/>
        <v>#VALUE!</v>
      </c>
    </row>
    <row r="144" spans="1:23">
      <c r="A144" s="16">
        <f t="shared" si="15"/>
        <v>144</v>
      </c>
      <c r="B144" s="15">
        <f t="shared" si="17"/>
        <v>135</v>
      </c>
      <c r="C144" s="18" t="s">
        <v>3333</v>
      </c>
      <c r="D144" s="18">
        <v>7</v>
      </c>
      <c r="E144" s="23" t="s">
        <v>479</v>
      </c>
      <c r="F144" s="23" t="s">
        <v>5224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19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18"/>
        <v>#VALUE!</v>
      </c>
    </row>
    <row r="145" spans="1:23">
      <c r="A145" s="16">
        <f t="shared" si="15"/>
        <v>145</v>
      </c>
      <c r="B145" s="15">
        <f t="shared" si="17"/>
        <v>136</v>
      </c>
      <c r="C145" s="18" t="s">
        <v>3333</v>
      </c>
      <c r="D145" s="18">
        <v>8</v>
      </c>
      <c r="E145" s="23" t="s">
        <v>1052</v>
      </c>
      <c r="F145" s="23" t="s">
        <v>5225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19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18"/>
        <v>#VALUE!</v>
      </c>
    </row>
    <row r="146" spans="1:23">
      <c r="A146" s="16">
        <f t="shared" si="15"/>
        <v>146</v>
      </c>
      <c r="B146" s="15">
        <f t="shared" si="17"/>
        <v>137</v>
      </c>
      <c r="C146" s="18" t="s">
        <v>3333</v>
      </c>
      <c r="D146" s="18">
        <v>9</v>
      </c>
      <c r="E146" s="23" t="s">
        <v>91</v>
      </c>
      <c r="F146" s="23" t="s">
        <v>5358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19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18"/>
        <v>#VALUE!</v>
      </c>
    </row>
    <row r="147" spans="1:23">
      <c r="A147" s="16">
        <f t="shared" si="15"/>
        <v>147</v>
      </c>
      <c r="B147" s="15">
        <f t="shared" si="17"/>
        <v>138</v>
      </c>
      <c r="C147" s="18" t="s">
        <v>3333</v>
      </c>
      <c r="D147" s="18">
        <v>10</v>
      </c>
      <c r="E147" s="23" t="s">
        <v>110</v>
      </c>
      <c r="F147" s="23" t="s">
        <v>5425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19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18"/>
        <v>#VALUE!</v>
      </c>
    </row>
    <row r="148" spans="1:23">
      <c r="A148" s="16">
        <f t="shared" si="15"/>
        <v>148</v>
      </c>
      <c r="B148" s="15">
        <f t="shared" si="17"/>
        <v>139</v>
      </c>
      <c r="C148" s="18" t="s">
        <v>3333</v>
      </c>
      <c r="D148" s="18">
        <v>11</v>
      </c>
      <c r="E148" s="23" t="s">
        <v>111</v>
      </c>
      <c r="F148" s="23" t="s">
        <v>5426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19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18"/>
        <v>#VALUE!</v>
      </c>
    </row>
    <row r="149" spans="1:23">
      <c r="A149" s="16">
        <f t="shared" si="15"/>
        <v>149</v>
      </c>
      <c r="B149" s="15">
        <f t="shared" si="17"/>
        <v>140</v>
      </c>
      <c r="C149" s="18" t="s">
        <v>3333</v>
      </c>
      <c r="D149" s="18">
        <v>12</v>
      </c>
      <c r="E149" s="23" t="s">
        <v>116</v>
      </c>
      <c r="F149" s="23" t="s">
        <v>5359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19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18"/>
        <v>#VALUE!</v>
      </c>
    </row>
    <row r="150" spans="1:23">
      <c r="A150" s="16">
        <f t="shared" si="15"/>
        <v>150</v>
      </c>
      <c r="B150" s="15">
        <f t="shared" si="17"/>
        <v>141</v>
      </c>
      <c r="C150" s="18" t="s">
        <v>3333</v>
      </c>
      <c r="D150" s="18">
        <v>13</v>
      </c>
      <c r="E150" s="23" t="s">
        <v>117</v>
      </c>
      <c r="F150" s="23" t="s">
        <v>5226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19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18"/>
        <v>#VALUE!</v>
      </c>
    </row>
    <row r="151" spans="1:23">
      <c r="A151" s="16">
        <f t="shared" si="15"/>
        <v>151</v>
      </c>
      <c r="B151" s="15">
        <f t="shared" si="17"/>
        <v>142</v>
      </c>
      <c r="C151" s="18" t="s">
        <v>3333</v>
      </c>
      <c r="D151" s="18">
        <v>14</v>
      </c>
      <c r="E151" s="23" t="s">
        <v>118</v>
      </c>
      <c r="F151" s="23" t="s">
        <v>5360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19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18"/>
        <v>#VALUE!</v>
      </c>
    </row>
    <row r="152" spans="1:23">
      <c r="A152" s="16">
        <f t="shared" si="15"/>
        <v>152</v>
      </c>
      <c r="B152" s="15">
        <f t="shared" si="17"/>
        <v>143</v>
      </c>
      <c r="C152" s="18" t="s">
        <v>3333</v>
      </c>
      <c r="D152" s="18">
        <v>15</v>
      </c>
      <c r="E152" s="23" t="s">
        <v>119</v>
      </c>
      <c r="F152" s="23" t="s">
        <v>5227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19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18"/>
        <v>#VALUE!</v>
      </c>
    </row>
    <row r="153" spans="1:23">
      <c r="A153" s="16">
        <f t="shared" si="15"/>
        <v>153</v>
      </c>
      <c r="B153" s="15">
        <f t="shared" si="17"/>
        <v>144</v>
      </c>
      <c r="C153" s="18" t="s">
        <v>3333</v>
      </c>
      <c r="D153" s="18">
        <v>16</v>
      </c>
      <c r="E153" s="23" t="s">
        <v>122</v>
      </c>
      <c r="F153" s="23" t="s">
        <v>5361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19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18"/>
        <v>#VALUE!</v>
      </c>
    </row>
    <row r="154" spans="1:23">
      <c r="A154" s="16">
        <f t="shared" si="15"/>
        <v>154</v>
      </c>
      <c r="B154" s="15">
        <f t="shared" si="17"/>
        <v>145</v>
      </c>
      <c r="C154" s="18" t="s">
        <v>3333</v>
      </c>
      <c r="D154" s="18">
        <v>17</v>
      </c>
      <c r="E154" s="23" t="s">
        <v>125</v>
      </c>
      <c r="F154" s="23" t="s">
        <v>5362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19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18"/>
        <v>#VALUE!</v>
      </c>
    </row>
    <row r="155" spans="1:23">
      <c r="A155" s="16">
        <f t="shared" si="15"/>
        <v>155</v>
      </c>
      <c r="B155" s="15">
        <f t="shared" si="17"/>
        <v>146</v>
      </c>
      <c r="C155" s="18" t="s">
        <v>3333</v>
      </c>
      <c r="D155" s="18">
        <v>18</v>
      </c>
      <c r="E155" s="23" t="s">
        <v>126</v>
      </c>
      <c r="F155" s="23" t="s">
        <v>5363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19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18"/>
        <v>#VALUE!</v>
      </c>
    </row>
    <row r="156" spans="1:23">
      <c r="A156" s="16">
        <f t="shared" si="15"/>
        <v>156</v>
      </c>
      <c r="B156" s="15">
        <f t="shared" si="17"/>
        <v>147</v>
      </c>
      <c r="C156" s="18" t="s">
        <v>3333</v>
      </c>
      <c r="D156" s="18">
        <v>19</v>
      </c>
      <c r="E156" s="23" t="s">
        <v>131</v>
      </c>
      <c r="F156" s="23" t="s">
        <v>5364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19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18"/>
        <v>#VALUE!</v>
      </c>
    </row>
    <row r="157" spans="1:23">
      <c r="A157" s="16">
        <f t="shared" si="15"/>
        <v>157</v>
      </c>
      <c r="B157" s="15">
        <f t="shared" si="17"/>
        <v>148</v>
      </c>
      <c r="C157" s="18" t="s">
        <v>3333</v>
      </c>
      <c r="D157" s="18">
        <v>20</v>
      </c>
      <c r="E157" s="23" t="s">
        <v>153</v>
      </c>
      <c r="F157" s="23" t="s">
        <v>5365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19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18"/>
        <v>#VALUE!</v>
      </c>
    </row>
    <row r="158" spans="1:23">
      <c r="A158" s="16">
        <f t="shared" si="15"/>
        <v>158</v>
      </c>
      <c r="B158" s="15">
        <f t="shared" si="17"/>
        <v>149</v>
      </c>
      <c r="C158" s="18" t="s">
        <v>3333</v>
      </c>
      <c r="D158" s="18">
        <v>21</v>
      </c>
      <c r="E158" s="23" t="s">
        <v>162</v>
      </c>
      <c r="F158" s="23" t="s">
        <v>5366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19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18"/>
        <v>#VALUE!</v>
      </c>
    </row>
    <row r="159" spans="1:23">
      <c r="A159" s="16">
        <f t="shared" si="15"/>
        <v>159</v>
      </c>
      <c r="B159" s="15">
        <f t="shared" si="17"/>
        <v>150</v>
      </c>
      <c r="C159" s="18" t="s">
        <v>3333</v>
      </c>
      <c r="D159" s="18">
        <v>22</v>
      </c>
      <c r="E159" s="23" t="s">
        <v>182</v>
      </c>
      <c r="F159" s="23" t="s">
        <v>5367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19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18"/>
        <v>#VALUE!</v>
      </c>
    </row>
    <row r="160" spans="1:23">
      <c r="A160" s="16">
        <f t="shared" si="15"/>
        <v>160</v>
      </c>
      <c r="B160" s="15">
        <f t="shared" si="17"/>
        <v>151</v>
      </c>
      <c r="C160" s="18" t="s">
        <v>3333</v>
      </c>
      <c r="D160" s="18">
        <v>23</v>
      </c>
      <c r="E160" s="23" t="s">
        <v>186</v>
      </c>
      <c r="F160" s="23" t="s">
        <v>5368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19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18"/>
        <v>#VALUE!</v>
      </c>
    </row>
    <row r="161" spans="1:23">
      <c r="A161" s="16">
        <f t="shared" si="15"/>
        <v>161</v>
      </c>
      <c r="B161" s="15">
        <f t="shared" si="17"/>
        <v>152</v>
      </c>
      <c r="C161" s="18" t="s">
        <v>3333</v>
      </c>
      <c r="D161" s="18">
        <v>24</v>
      </c>
      <c r="E161" s="23" t="s">
        <v>190</v>
      </c>
      <c r="F161" s="23" t="s">
        <v>5228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19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18"/>
        <v>#VALUE!</v>
      </c>
    </row>
    <row r="162" spans="1:23">
      <c r="A162" s="16">
        <f t="shared" si="15"/>
        <v>162</v>
      </c>
      <c r="B162" s="15">
        <f t="shared" si="17"/>
        <v>153</v>
      </c>
      <c r="C162" s="18" t="s">
        <v>3333</v>
      </c>
      <c r="D162" s="18">
        <v>25</v>
      </c>
      <c r="E162" s="23" t="s">
        <v>191</v>
      </c>
      <c r="F162" s="23" t="s">
        <v>5369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19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18"/>
        <v>#VALUE!</v>
      </c>
    </row>
    <row r="163" spans="1:23">
      <c r="A163" s="16">
        <f t="shared" si="15"/>
        <v>163</v>
      </c>
      <c r="B163" s="15">
        <f t="shared" si="17"/>
        <v>154</v>
      </c>
      <c r="C163" s="18" t="s">
        <v>3333</v>
      </c>
      <c r="D163" s="18">
        <v>26</v>
      </c>
      <c r="E163" s="23" t="s">
        <v>192</v>
      </c>
      <c r="F163" s="23" t="s">
        <v>5370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19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18"/>
        <v>#VALUE!</v>
      </c>
    </row>
    <row r="164" spans="1:23">
      <c r="A164" s="16">
        <f t="shared" si="15"/>
        <v>164</v>
      </c>
      <c r="B164" s="15">
        <f t="shared" si="17"/>
        <v>155</v>
      </c>
      <c r="C164" s="18" t="s">
        <v>3333</v>
      </c>
      <c r="D164" s="18">
        <v>27</v>
      </c>
      <c r="E164" s="23" t="s">
        <v>194</v>
      </c>
      <c r="F164" s="23" t="s">
        <v>5371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19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18"/>
        <v>#VALUE!</v>
      </c>
    </row>
    <row r="165" spans="1:23">
      <c r="A165" s="16">
        <f t="shared" si="15"/>
        <v>165</v>
      </c>
      <c r="B165" s="15">
        <f t="shared" si="17"/>
        <v>156</v>
      </c>
      <c r="C165" s="18" t="s">
        <v>3333</v>
      </c>
      <c r="D165" s="18">
        <v>28</v>
      </c>
      <c r="E165" s="23" t="s">
        <v>195</v>
      </c>
      <c r="F165" s="23" t="s">
        <v>5229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19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18"/>
        <v>#VALUE!</v>
      </c>
    </row>
    <row r="166" spans="1:23">
      <c r="A166" s="16">
        <f t="shared" si="15"/>
        <v>166</v>
      </c>
      <c r="B166" s="15">
        <f t="shared" si="17"/>
        <v>157</v>
      </c>
      <c r="C166" s="18" t="s">
        <v>3333</v>
      </c>
      <c r="D166" s="18">
        <v>29</v>
      </c>
      <c r="E166" s="23" t="s">
        <v>196</v>
      </c>
      <c r="F166" s="23" t="s">
        <v>5372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19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18"/>
        <v>#VALUE!</v>
      </c>
    </row>
    <row r="167" spans="1:23">
      <c r="A167" s="16">
        <f t="shared" si="15"/>
        <v>167</v>
      </c>
      <c r="B167" s="15">
        <f t="shared" si="17"/>
        <v>158</v>
      </c>
      <c r="C167" s="18" t="s">
        <v>3333</v>
      </c>
      <c r="D167" s="18">
        <v>30</v>
      </c>
      <c r="E167" s="23" t="s">
        <v>197</v>
      </c>
      <c r="F167" s="23" t="s">
        <v>5230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19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18"/>
        <v>#VALUE!</v>
      </c>
    </row>
    <row r="168" spans="1:23">
      <c r="A168" s="16">
        <f t="shared" si="15"/>
        <v>168</v>
      </c>
      <c r="B168" s="15">
        <f t="shared" si="17"/>
        <v>159</v>
      </c>
      <c r="C168" s="18" t="s">
        <v>3333</v>
      </c>
      <c r="D168" s="18">
        <v>31</v>
      </c>
      <c r="E168" s="23" t="s">
        <v>198</v>
      </c>
      <c r="F168" s="23" t="s">
        <v>5231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19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18"/>
        <v>#VALUE!</v>
      </c>
    </row>
    <row r="169" spans="1:23">
      <c r="A169" s="16">
        <f t="shared" si="15"/>
        <v>169</v>
      </c>
      <c r="B169" s="15">
        <f t="shared" si="17"/>
        <v>160</v>
      </c>
      <c r="C169" s="18" t="s">
        <v>3333</v>
      </c>
      <c r="D169" s="18">
        <v>32</v>
      </c>
      <c r="E169" s="23" t="s">
        <v>204</v>
      </c>
      <c r="F169" s="23" t="s">
        <v>5232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0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18"/>
        <v>#VALUE!</v>
      </c>
    </row>
    <row r="170" spans="1:23">
      <c r="A170" s="16">
        <f t="shared" si="15"/>
        <v>170</v>
      </c>
      <c r="B170" s="15">
        <f t="shared" si="17"/>
        <v>161</v>
      </c>
      <c r="C170" s="18" t="s">
        <v>3333</v>
      </c>
      <c r="D170" s="18">
        <v>33</v>
      </c>
      <c r="E170" s="23" t="s">
        <v>220</v>
      </c>
      <c r="F170" s="23" t="s">
        <v>5233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0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18"/>
        <v>#VALUE!</v>
      </c>
    </row>
    <row r="171" spans="1:23">
      <c r="A171" s="16">
        <f t="shared" si="15"/>
        <v>171</v>
      </c>
      <c r="B171" s="15">
        <f t="shared" si="17"/>
        <v>162</v>
      </c>
      <c r="C171" s="18" t="s">
        <v>3333</v>
      </c>
      <c r="D171" s="18">
        <v>34</v>
      </c>
      <c r="E171" s="23" t="s">
        <v>221</v>
      </c>
      <c r="F171" s="23" t="s">
        <v>5234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0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18"/>
        <v>#VALUE!</v>
      </c>
    </row>
    <row r="172" spans="1:23">
      <c r="A172" s="16">
        <f t="shared" si="15"/>
        <v>172</v>
      </c>
      <c r="B172" s="15">
        <f t="shared" si="17"/>
        <v>163</v>
      </c>
      <c r="C172" s="18" t="s">
        <v>3333</v>
      </c>
      <c r="D172" s="18">
        <v>35</v>
      </c>
      <c r="E172" s="23" t="s">
        <v>222</v>
      </c>
      <c r="F172" s="23" t="s">
        <v>5235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0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18"/>
        <v>#VALUE!</v>
      </c>
    </row>
    <row r="173" spans="1:23">
      <c r="A173" s="16">
        <f t="shared" si="15"/>
        <v>173</v>
      </c>
      <c r="B173" s="15">
        <f t="shared" si="17"/>
        <v>164</v>
      </c>
      <c r="C173" s="18" t="s">
        <v>3333</v>
      </c>
      <c r="D173" s="18">
        <v>36</v>
      </c>
      <c r="E173" s="23" t="s">
        <v>223</v>
      </c>
      <c r="F173" s="23" t="s">
        <v>5373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0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18"/>
        <v>#VALUE!</v>
      </c>
    </row>
    <row r="174" spans="1:23">
      <c r="A174" s="16">
        <f t="shared" si="15"/>
        <v>174</v>
      </c>
      <c r="B174" s="15">
        <f t="shared" si="17"/>
        <v>165</v>
      </c>
      <c r="C174" s="18" t="s">
        <v>3333</v>
      </c>
      <c r="D174" s="18">
        <v>37</v>
      </c>
      <c r="E174" s="23" t="s">
        <v>235</v>
      </c>
      <c r="F174" s="23" t="s">
        <v>5374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0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18"/>
        <v>#VALUE!</v>
      </c>
    </row>
    <row r="175" spans="1:23">
      <c r="A175" s="16">
        <f t="shared" si="15"/>
        <v>175</v>
      </c>
      <c r="B175" s="15">
        <f t="shared" si="17"/>
        <v>166</v>
      </c>
      <c r="C175" s="18" t="s">
        <v>3333</v>
      </c>
      <c r="D175" s="18">
        <v>38</v>
      </c>
      <c r="E175" s="23" t="s">
        <v>256</v>
      </c>
      <c r="F175" s="23" t="s">
        <v>5375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0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18"/>
        <v>#VALUE!</v>
      </c>
    </row>
    <row r="176" spans="1:23">
      <c r="A176" s="16">
        <f t="shared" si="15"/>
        <v>176</v>
      </c>
      <c r="B176" s="15">
        <f t="shared" si="17"/>
        <v>167</v>
      </c>
      <c r="C176" s="18" t="s">
        <v>3333</v>
      </c>
      <c r="D176" s="18">
        <v>39</v>
      </c>
      <c r="E176" s="23" t="s">
        <v>267</v>
      </c>
      <c r="F176" s="23" t="s">
        <v>5376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0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18"/>
        <v>#VALUE!</v>
      </c>
    </row>
    <row r="177" spans="1:23">
      <c r="A177" s="16">
        <f t="shared" si="15"/>
        <v>177</v>
      </c>
      <c r="B177" s="15">
        <f t="shared" si="17"/>
        <v>168</v>
      </c>
      <c r="C177" s="18" t="s">
        <v>3333</v>
      </c>
      <c r="D177" s="18">
        <v>40</v>
      </c>
      <c r="E177" s="23" t="s">
        <v>272</v>
      </c>
      <c r="F177" s="23" t="s">
        <v>5377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0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18"/>
        <v>#VALUE!</v>
      </c>
    </row>
    <row r="178" spans="1:23">
      <c r="A178" s="16">
        <f t="shared" si="15"/>
        <v>178</v>
      </c>
      <c r="B178" s="15">
        <f t="shared" si="17"/>
        <v>169</v>
      </c>
      <c r="C178" s="18" t="s">
        <v>3333</v>
      </c>
      <c r="D178" s="18">
        <v>41</v>
      </c>
      <c r="E178" s="23" t="s">
        <v>274</v>
      </c>
      <c r="F178" s="23" t="s">
        <v>5378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0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18"/>
        <v>#VALUE!</v>
      </c>
    </row>
    <row r="179" spans="1:23">
      <c r="A179" s="16">
        <f t="shared" si="15"/>
        <v>179</v>
      </c>
      <c r="B179" s="15">
        <f t="shared" si="17"/>
        <v>170</v>
      </c>
      <c r="C179" s="18" t="s">
        <v>3333</v>
      </c>
      <c r="D179" s="18">
        <v>42</v>
      </c>
      <c r="E179" s="23" t="s">
        <v>283</v>
      </c>
      <c r="F179" s="23" t="s">
        <v>5379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0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18"/>
        <v>#VALUE!</v>
      </c>
    </row>
    <row r="180" spans="1:23">
      <c r="A180" s="16">
        <f t="shared" si="15"/>
        <v>180</v>
      </c>
      <c r="B180" s="15">
        <f t="shared" si="17"/>
        <v>171</v>
      </c>
      <c r="C180" s="18" t="s">
        <v>3333</v>
      </c>
      <c r="D180" s="18">
        <v>43</v>
      </c>
      <c r="E180" s="23" t="s">
        <v>284</v>
      </c>
      <c r="F180" s="23" t="s">
        <v>5380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0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18"/>
        <v>#VALUE!</v>
      </c>
    </row>
    <row r="181" spans="1:23">
      <c r="A181" s="16">
        <f t="shared" si="15"/>
        <v>181</v>
      </c>
      <c r="B181" s="15">
        <f t="shared" si="17"/>
        <v>172</v>
      </c>
      <c r="C181" s="18" t="s">
        <v>3333</v>
      </c>
      <c r="D181" s="18">
        <v>44</v>
      </c>
      <c r="E181" s="23" t="s">
        <v>285</v>
      </c>
      <c r="F181" s="23" t="s">
        <v>5381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0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18"/>
        <v>#VALUE!</v>
      </c>
    </row>
    <row r="182" spans="1:23">
      <c r="A182" s="16">
        <f t="shared" si="15"/>
        <v>182</v>
      </c>
      <c r="B182" s="15">
        <f t="shared" si="17"/>
        <v>173</v>
      </c>
      <c r="C182" s="18" t="s">
        <v>3333</v>
      </c>
      <c r="D182" s="18">
        <v>45</v>
      </c>
      <c r="E182" s="23" t="s">
        <v>286</v>
      </c>
      <c r="F182" s="23" t="s">
        <v>5382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0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18"/>
        <v>#VALUE!</v>
      </c>
    </row>
    <row r="183" spans="1:23">
      <c r="A183" s="16">
        <f t="shared" si="15"/>
        <v>183</v>
      </c>
      <c r="B183" s="15">
        <f t="shared" si="17"/>
        <v>174</v>
      </c>
      <c r="C183" s="18" t="s">
        <v>3333</v>
      </c>
      <c r="D183" s="18">
        <v>46</v>
      </c>
      <c r="E183" s="23" t="s">
        <v>289</v>
      </c>
      <c r="F183" s="23" t="s">
        <v>5383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0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18"/>
        <v>#VALUE!</v>
      </c>
    </row>
    <row r="184" spans="1:23">
      <c r="A184" s="16">
        <f t="shared" si="15"/>
        <v>184</v>
      </c>
      <c r="B184" s="15">
        <f t="shared" si="17"/>
        <v>175</v>
      </c>
      <c r="C184" s="18" t="s">
        <v>3333</v>
      </c>
      <c r="D184" s="18">
        <v>47</v>
      </c>
      <c r="E184" s="23" t="s">
        <v>293</v>
      </c>
      <c r="F184" s="23" t="s">
        <v>5384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0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18"/>
        <v>#VALUE!</v>
      </c>
    </row>
    <row r="185" spans="1:23">
      <c r="A185" s="16">
        <f t="shared" si="15"/>
        <v>185</v>
      </c>
      <c r="B185" s="15">
        <f t="shared" si="17"/>
        <v>176</v>
      </c>
      <c r="C185" s="18" t="s">
        <v>3333</v>
      </c>
      <c r="D185" s="18">
        <v>48</v>
      </c>
      <c r="E185" s="23" t="s">
        <v>302</v>
      </c>
      <c r="F185" s="23" t="s">
        <v>5385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0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18"/>
        <v>#VALUE!</v>
      </c>
    </row>
    <row r="186" spans="1:23">
      <c r="A186" s="16">
        <f t="shared" si="15"/>
        <v>186</v>
      </c>
      <c r="B186" s="15">
        <f t="shared" si="17"/>
        <v>177</v>
      </c>
      <c r="C186" s="18" t="s">
        <v>3333</v>
      </c>
      <c r="D186" s="18">
        <v>49</v>
      </c>
      <c r="E186" s="23" t="s">
        <v>304</v>
      </c>
      <c r="F186" s="23" t="s">
        <v>5386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0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18"/>
        <v>#VALUE!</v>
      </c>
    </row>
    <row r="187" spans="1:23">
      <c r="A187" s="16">
        <f t="shared" si="15"/>
        <v>187</v>
      </c>
      <c r="B187" s="15">
        <f t="shared" si="17"/>
        <v>178</v>
      </c>
      <c r="C187" s="18" t="s">
        <v>3333</v>
      </c>
      <c r="D187" s="18">
        <v>50</v>
      </c>
      <c r="E187" s="23" t="s">
        <v>334</v>
      </c>
      <c r="F187" s="23" t="s">
        <v>5387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0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18"/>
        <v>#VALUE!</v>
      </c>
    </row>
    <row r="188" spans="1:23">
      <c r="A188" s="16">
        <f t="shared" si="15"/>
        <v>188</v>
      </c>
      <c r="B188" s="15">
        <f t="shared" si="17"/>
        <v>179</v>
      </c>
      <c r="C188" s="18" t="s">
        <v>3333</v>
      </c>
      <c r="D188" s="18">
        <v>51</v>
      </c>
      <c r="E188" s="23" t="s">
        <v>1230</v>
      </c>
      <c r="F188" s="23" t="s">
        <v>5236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0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18"/>
        <v>#VALUE!</v>
      </c>
    </row>
    <row r="189" spans="1:23">
      <c r="A189" s="16">
        <f t="shared" si="15"/>
        <v>189</v>
      </c>
      <c r="B189" s="15">
        <f t="shared" si="17"/>
        <v>180</v>
      </c>
      <c r="C189" s="18" t="s">
        <v>3333</v>
      </c>
      <c r="D189" s="18">
        <v>52</v>
      </c>
      <c r="E189" s="23" t="s">
        <v>343</v>
      </c>
      <c r="F189" s="23" t="s">
        <v>5237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0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18"/>
        <v>#VALUE!</v>
      </c>
    </row>
    <row r="190" spans="1:23">
      <c r="A190" s="16">
        <f t="shared" si="15"/>
        <v>190</v>
      </c>
      <c r="B190" s="15">
        <f t="shared" si="17"/>
        <v>181</v>
      </c>
      <c r="C190" s="18" t="s">
        <v>3333</v>
      </c>
      <c r="D190" s="18">
        <v>53</v>
      </c>
      <c r="E190" s="23" t="s">
        <v>353</v>
      </c>
      <c r="F190" s="23" t="s">
        <v>5290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0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18"/>
        <v>#VALUE!</v>
      </c>
    </row>
    <row r="191" spans="1:23">
      <c r="A191" s="16">
        <f t="shared" ref="A191:A254" si="21">IF(B191=INT(B191),ROW(),"")</f>
        <v>191</v>
      </c>
      <c r="B191" s="15">
        <f t="shared" si="17"/>
        <v>182</v>
      </c>
      <c r="C191" s="18" t="s">
        <v>3333</v>
      </c>
      <c r="D191" s="18">
        <v>54</v>
      </c>
      <c r="E191" s="23" t="s">
        <v>377</v>
      </c>
      <c r="F191" s="23" t="s">
        <v>5388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0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18"/>
        <v>#VALUE!</v>
      </c>
    </row>
    <row r="192" spans="1:23">
      <c r="A192" s="16">
        <f t="shared" si="21"/>
        <v>192</v>
      </c>
      <c r="B192" s="15">
        <f t="shared" si="17"/>
        <v>183</v>
      </c>
      <c r="C192" s="18" t="s">
        <v>3333</v>
      </c>
      <c r="D192" s="18">
        <v>55</v>
      </c>
      <c r="E192" s="23" t="s">
        <v>0</v>
      </c>
      <c r="F192" s="23" t="s">
        <v>5389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0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18"/>
        <v>#VALUE!</v>
      </c>
    </row>
    <row r="193" spans="1:23">
      <c r="A193" s="16">
        <f t="shared" si="21"/>
        <v>193</v>
      </c>
      <c r="B193" s="15">
        <f t="shared" si="17"/>
        <v>184</v>
      </c>
      <c r="C193" s="18" t="s">
        <v>3333</v>
      </c>
      <c r="D193" s="18">
        <v>56</v>
      </c>
      <c r="E193" s="23" t="s">
        <v>386</v>
      </c>
      <c r="F193" s="23" t="s">
        <v>5359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0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18"/>
        <v>#VALUE!</v>
      </c>
    </row>
    <row r="194" spans="1:23">
      <c r="A194" s="16">
        <f t="shared" si="21"/>
        <v>194</v>
      </c>
      <c r="B194" s="15">
        <f t="shared" si="17"/>
        <v>185</v>
      </c>
      <c r="C194" s="18" t="s">
        <v>3333</v>
      </c>
      <c r="D194" s="18">
        <v>57</v>
      </c>
      <c r="E194" s="23" t="s">
        <v>387</v>
      </c>
      <c r="F194" s="23" t="s">
        <v>5390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0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18"/>
        <v>#VALUE!</v>
      </c>
    </row>
    <row r="195" spans="1:23">
      <c r="A195" s="16">
        <f t="shared" si="21"/>
        <v>195</v>
      </c>
      <c r="B195" s="15">
        <f t="shared" si="17"/>
        <v>186</v>
      </c>
      <c r="C195" s="18" t="s">
        <v>3333</v>
      </c>
      <c r="D195" s="18">
        <v>58</v>
      </c>
      <c r="E195" s="23" t="s">
        <v>388</v>
      </c>
      <c r="F195" s="23" t="s">
        <v>5391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0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18"/>
        <v>#VALUE!</v>
      </c>
    </row>
    <row r="196" spans="1:23">
      <c r="A196" s="16">
        <f t="shared" si="21"/>
        <v>196</v>
      </c>
      <c r="B196" s="15">
        <f t="shared" ref="B196:B259" si="22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5392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0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18"/>
        <v>#VALUE!</v>
      </c>
    </row>
    <row r="197" spans="1:23">
      <c r="A197" s="16">
        <f t="shared" si="21"/>
        <v>197</v>
      </c>
      <c r="B197" s="15">
        <f t="shared" si="22"/>
        <v>188</v>
      </c>
      <c r="C197" s="18" t="s">
        <v>3333</v>
      </c>
      <c r="D197" s="18">
        <v>60</v>
      </c>
      <c r="E197" s="23" t="s">
        <v>389</v>
      </c>
      <c r="F197" s="23" t="s">
        <v>5393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0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3">SUBSTITUTE(IF(AND(T197="--",FIND("STD",E197),FIND("fn",C197)&gt;0,FIND("ITM_",P197),I197="CAT_FNCT"),E197,""),"""","")</f>
        <v>#VALUE!</v>
      </c>
    </row>
    <row r="198" spans="1:23">
      <c r="A198" s="16">
        <f t="shared" si="21"/>
        <v>198</v>
      </c>
      <c r="B198" s="15">
        <f t="shared" si="22"/>
        <v>189</v>
      </c>
      <c r="C198" s="18" t="s">
        <v>3333</v>
      </c>
      <c r="D198" s="18">
        <v>61</v>
      </c>
      <c r="E198" s="23" t="s">
        <v>391</v>
      </c>
      <c r="F198" s="23" t="s">
        <v>5394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0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3"/>
        <v>#VALUE!</v>
      </c>
    </row>
    <row r="199" spans="1:23">
      <c r="A199" s="16">
        <f t="shared" si="21"/>
        <v>199</v>
      </c>
      <c r="B199" s="15">
        <f t="shared" si="22"/>
        <v>190</v>
      </c>
      <c r="C199" s="18" t="s">
        <v>3333</v>
      </c>
      <c r="D199" s="18">
        <v>62</v>
      </c>
      <c r="E199" s="23" t="s">
        <v>392</v>
      </c>
      <c r="F199" s="23" t="s">
        <v>5395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0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3"/>
        <v>#VALUE!</v>
      </c>
    </row>
    <row r="200" spans="1:23">
      <c r="A200" s="16">
        <f t="shared" si="21"/>
        <v>200</v>
      </c>
      <c r="B200" s="15">
        <f t="shared" si="22"/>
        <v>191</v>
      </c>
      <c r="C200" s="18" t="s">
        <v>3333</v>
      </c>
      <c r="D200" s="18">
        <v>63</v>
      </c>
      <c r="E200" s="23" t="s">
        <v>393</v>
      </c>
      <c r="F200" s="23" t="s">
        <v>5396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0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3"/>
        <v>#VALUE!</v>
      </c>
    </row>
    <row r="201" spans="1:23">
      <c r="A201" s="16">
        <f t="shared" si="21"/>
        <v>201</v>
      </c>
      <c r="B201" s="15">
        <f t="shared" si="22"/>
        <v>192</v>
      </c>
      <c r="C201" s="18" t="s">
        <v>3333</v>
      </c>
      <c r="D201" s="18">
        <v>64</v>
      </c>
      <c r="E201" s="23" t="s">
        <v>394</v>
      </c>
      <c r="F201" s="23" t="s">
        <v>5397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4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3"/>
        <v>#VALUE!</v>
      </c>
    </row>
    <row r="202" spans="1:23">
      <c r="A202" s="16">
        <f t="shared" si="21"/>
        <v>202</v>
      </c>
      <c r="B202" s="15">
        <f t="shared" si="22"/>
        <v>193</v>
      </c>
      <c r="C202" s="18" t="s">
        <v>3333</v>
      </c>
      <c r="D202" s="18">
        <v>65</v>
      </c>
      <c r="E202" s="23" t="s">
        <v>395</v>
      </c>
      <c r="F202" s="23" t="s">
        <v>5398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4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3"/>
        <v>#VALUE!</v>
      </c>
    </row>
    <row r="203" spans="1:23">
      <c r="A203" s="16">
        <f t="shared" si="21"/>
        <v>203</v>
      </c>
      <c r="B203" s="15">
        <f t="shared" si="22"/>
        <v>194</v>
      </c>
      <c r="C203" s="18" t="s">
        <v>3333</v>
      </c>
      <c r="D203" s="18">
        <v>66</v>
      </c>
      <c r="E203" s="23" t="s">
        <v>396</v>
      </c>
      <c r="F203" s="23" t="s">
        <v>5399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4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3"/>
        <v>#VALUE!</v>
      </c>
    </row>
    <row r="204" spans="1:23">
      <c r="A204" s="16">
        <f t="shared" si="21"/>
        <v>204</v>
      </c>
      <c r="B204" s="15">
        <f t="shared" si="22"/>
        <v>195</v>
      </c>
      <c r="C204" s="18" t="s">
        <v>3333</v>
      </c>
      <c r="D204" s="18">
        <v>67</v>
      </c>
      <c r="E204" s="23" t="s">
        <v>397</v>
      </c>
      <c r="F204" s="23" t="s">
        <v>5400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4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3"/>
        <v>#VALUE!</v>
      </c>
    </row>
    <row r="205" spans="1:23">
      <c r="A205" s="16">
        <f t="shared" si="21"/>
        <v>205</v>
      </c>
      <c r="B205" s="15">
        <f t="shared" si="22"/>
        <v>196</v>
      </c>
      <c r="C205" s="18" t="s">
        <v>3333</v>
      </c>
      <c r="D205" s="18">
        <v>68</v>
      </c>
      <c r="E205" s="23" t="s">
        <v>398</v>
      </c>
      <c r="F205" s="23" t="s">
        <v>5401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4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3"/>
        <v>#VALUE!</v>
      </c>
    </row>
    <row r="206" spans="1:23">
      <c r="A206" s="16">
        <f t="shared" si="21"/>
        <v>206</v>
      </c>
      <c r="B206" s="15">
        <f t="shared" si="22"/>
        <v>197</v>
      </c>
      <c r="C206" s="18" t="s">
        <v>3333</v>
      </c>
      <c r="D206" s="18">
        <v>69</v>
      </c>
      <c r="E206" s="23" t="s">
        <v>399</v>
      </c>
      <c r="F206" s="23" t="s">
        <v>5402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4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3"/>
        <v>#VALUE!</v>
      </c>
    </row>
    <row r="207" spans="1:23">
      <c r="A207" s="16">
        <f t="shared" si="21"/>
        <v>207</v>
      </c>
      <c r="B207" s="15">
        <f t="shared" si="22"/>
        <v>198</v>
      </c>
      <c r="C207" s="18" t="s">
        <v>3333</v>
      </c>
      <c r="D207" s="18">
        <v>70</v>
      </c>
      <c r="E207" s="23" t="s">
        <v>400</v>
      </c>
      <c r="F207" s="23" t="s">
        <v>5403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4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3"/>
        <v>#VALUE!</v>
      </c>
    </row>
    <row r="208" spans="1:23">
      <c r="A208" s="16">
        <f t="shared" si="21"/>
        <v>208</v>
      </c>
      <c r="B208" s="15">
        <f t="shared" si="22"/>
        <v>199</v>
      </c>
      <c r="C208" s="18" t="s">
        <v>3333</v>
      </c>
      <c r="D208" s="18">
        <v>71</v>
      </c>
      <c r="E208" s="23" t="s">
        <v>401</v>
      </c>
      <c r="F208" s="23" t="s">
        <v>5404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4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3"/>
        <v>#VALUE!</v>
      </c>
    </row>
    <row r="209" spans="1:23">
      <c r="A209" s="16">
        <f t="shared" si="21"/>
        <v>209</v>
      </c>
      <c r="B209" s="15">
        <f t="shared" si="22"/>
        <v>200</v>
      </c>
      <c r="C209" s="18" t="s">
        <v>3333</v>
      </c>
      <c r="D209" s="18">
        <v>72</v>
      </c>
      <c r="E209" s="23" t="s">
        <v>404</v>
      </c>
      <c r="F209" s="23" t="s">
        <v>5405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4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3"/>
        <v>#VALUE!</v>
      </c>
    </row>
    <row r="210" spans="1:23">
      <c r="A210" s="16">
        <f t="shared" si="21"/>
        <v>210</v>
      </c>
      <c r="B210" s="15">
        <f t="shared" si="22"/>
        <v>201</v>
      </c>
      <c r="C210" s="18" t="s">
        <v>3333</v>
      </c>
      <c r="D210" s="18">
        <v>73</v>
      </c>
      <c r="E210" s="23" t="s">
        <v>553</v>
      </c>
      <c r="F210" s="23" t="s">
        <v>5406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4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3"/>
        <v>#VALUE!</v>
      </c>
    </row>
    <row r="211" spans="1:23">
      <c r="A211" s="16">
        <f t="shared" si="21"/>
        <v>211</v>
      </c>
      <c r="B211" s="15">
        <f t="shared" si="22"/>
        <v>202</v>
      </c>
      <c r="C211" s="18" t="s">
        <v>3333</v>
      </c>
      <c r="D211" s="18">
        <v>74</v>
      </c>
      <c r="E211" s="23" t="s">
        <v>4986</v>
      </c>
      <c r="F211" s="23" t="s">
        <v>5407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4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3"/>
        <v>#VALUE!</v>
      </c>
    </row>
    <row r="212" spans="1:23">
      <c r="A212" s="16">
        <f t="shared" si="21"/>
        <v>212</v>
      </c>
      <c r="B212" s="15">
        <f t="shared" si="22"/>
        <v>203</v>
      </c>
      <c r="C212" s="18" t="s">
        <v>3333</v>
      </c>
      <c r="D212" s="18">
        <v>75</v>
      </c>
      <c r="E212" s="23" t="s">
        <v>413</v>
      </c>
      <c r="F212" s="23" t="s">
        <v>5408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4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3"/>
        <v>#VALUE!</v>
      </c>
    </row>
    <row r="213" spans="1:23">
      <c r="A213" s="16">
        <f t="shared" si="21"/>
        <v>213</v>
      </c>
      <c r="B213" s="15">
        <f t="shared" si="22"/>
        <v>204</v>
      </c>
      <c r="C213" s="18" t="s">
        <v>3333</v>
      </c>
      <c r="D213" s="18">
        <v>76</v>
      </c>
      <c r="E213" s="23" t="s">
        <v>418</v>
      </c>
      <c r="F213" s="23" t="s">
        <v>5409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4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3"/>
        <v>#VALUE!</v>
      </c>
    </row>
    <row r="214" spans="1:23">
      <c r="A214" s="16">
        <f t="shared" si="21"/>
        <v>214</v>
      </c>
      <c r="B214" s="15">
        <f t="shared" si="22"/>
        <v>205</v>
      </c>
      <c r="C214" s="18" t="s">
        <v>3333</v>
      </c>
      <c r="D214" s="18">
        <v>77</v>
      </c>
      <c r="E214" s="23" t="s">
        <v>434</v>
      </c>
      <c r="F214" s="23" t="s">
        <v>5410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4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3"/>
        <v>#VALUE!</v>
      </c>
    </row>
    <row r="215" spans="1:23">
      <c r="A215" s="16">
        <f t="shared" si="21"/>
        <v>215</v>
      </c>
      <c r="B215" s="15">
        <f t="shared" si="22"/>
        <v>206</v>
      </c>
      <c r="C215" s="18" t="s">
        <v>3588</v>
      </c>
      <c r="D215" s="18">
        <v>78</v>
      </c>
      <c r="E215" s="23" t="s">
        <v>1288</v>
      </c>
      <c r="F215" s="23" t="s">
        <v>5238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4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3"/>
        <v>#VALUE!</v>
      </c>
    </row>
    <row r="216" spans="1:23">
      <c r="A216" s="16">
        <f t="shared" si="21"/>
        <v>216</v>
      </c>
      <c r="B216" s="15">
        <f t="shared" si="22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4999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4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3"/>
        <v>#VALUE!</v>
      </c>
    </row>
    <row r="217" spans="1:23">
      <c r="A217" s="16">
        <f t="shared" si="21"/>
        <v>217</v>
      </c>
      <c r="B217" s="15">
        <f t="shared" si="22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4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3"/>
        <v>#VALUE!</v>
      </c>
    </row>
    <row r="218" spans="1:23">
      <c r="A218" s="16">
        <f t="shared" si="21"/>
        <v>218</v>
      </c>
      <c r="B218" s="15">
        <f t="shared" si="22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4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3"/>
        <v>#VALUE!</v>
      </c>
    </row>
    <row r="219" spans="1:23">
      <c r="A219" s="16">
        <f t="shared" si="21"/>
        <v>219</v>
      </c>
      <c r="B219" s="15">
        <f t="shared" si="22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4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3"/>
        <v>#VALUE!</v>
      </c>
    </row>
    <row r="220" spans="1:23">
      <c r="A220" s="16">
        <f t="shared" si="21"/>
        <v>220</v>
      </c>
      <c r="B220" s="15">
        <f t="shared" si="22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4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3"/>
        <v>#VALUE!</v>
      </c>
    </row>
    <row r="221" spans="1:23">
      <c r="A221" s="16">
        <f t="shared" si="21"/>
        <v>221</v>
      </c>
      <c r="B221" s="15">
        <f t="shared" si="22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4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3"/>
        <v>#VALUE!</v>
      </c>
    </row>
    <row r="222" spans="1:23">
      <c r="A222" s="16">
        <f t="shared" si="21"/>
        <v>222</v>
      </c>
      <c r="B222" s="15">
        <f t="shared" si="22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4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3"/>
        <v>#VALUE!</v>
      </c>
    </row>
    <row r="223" spans="1:23">
      <c r="A223" s="16">
        <f t="shared" si="21"/>
        <v>223</v>
      </c>
      <c r="B223" s="15">
        <f t="shared" si="22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4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3"/>
        <v>#VALUE!</v>
      </c>
    </row>
    <row r="224" spans="1:23">
      <c r="A224" s="16">
        <f t="shared" si="21"/>
        <v>224</v>
      </c>
      <c r="B224" s="15">
        <f t="shared" si="22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4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3"/>
        <v>#VALUE!</v>
      </c>
    </row>
    <row r="225" spans="1:23">
      <c r="A225" s="16">
        <f t="shared" si="21"/>
        <v>225</v>
      </c>
      <c r="B225" s="15">
        <f t="shared" si="22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4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3"/>
        <v>#VALUE!</v>
      </c>
    </row>
    <row r="226" spans="1:23">
      <c r="A226" s="16">
        <f t="shared" si="21"/>
        <v>226</v>
      </c>
      <c r="B226" s="15">
        <f t="shared" si="22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4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3"/>
        <v>#VALUE!</v>
      </c>
    </row>
    <row r="227" spans="1:23">
      <c r="A227" s="16">
        <f t="shared" si="21"/>
        <v>227</v>
      </c>
      <c r="B227" s="15">
        <f t="shared" si="22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4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3"/>
        <v>#VALUE!</v>
      </c>
    </row>
    <row r="228" spans="1:23">
      <c r="A228" s="16">
        <f t="shared" si="21"/>
        <v>228</v>
      </c>
      <c r="B228" s="15">
        <f t="shared" si="22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4"/>
        <v/>
      </c>
      <c r="T228" s="1" t="str">
        <f>IF(ISNA(VLOOKUP(P228,'NEW XEQM.c'!D:D,1,0)),"--",VLOOKUP(P228,'NEW XEQM.c'!D:G,3,0))</f>
        <v>--</v>
      </c>
      <c r="U228" s="1"/>
      <c r="W228" t="e">
        <f t="shared" si="23"/>
        <v>#VALUE!</v>
      </c>
    </row>
    <row r="229" spans="1:23" s="210" customFormat="1">
      <c r="A229" s="16" t="str">
        <f t="shared" si="21"/>
        <v/>
      </c>
      <c r="B229" s="15">
        <f t="shared" si="22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3"/>
        <v>#VALUE!</v>
      </c>
    </row>
    <row r="230" spans="1:23" s="210" customFormat="1">
      <c r="A230" s="16" t="str">
        <f t="shared" si="21"/>
        <v/>
      </c>
      <c r="B230" s="15">
        <f t="shared" si="22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3"/>
        <v>#VALUE!</v>
      </c>
    </row>
    <row r="231" spans="1:23" s="210" customFormat="1">
      <c r="A231" s="16" t="str">
        <f t="shared" si="21"/>
        <v/>
      </c>
      <c r="B231" s="15">
        <f t="shared" si="22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3"/>
        <v>#VALUE!</v>
      </c>
    </row>
    <row r="232" spans="1:23">
      <c r="A232" s="16">
        <f t="shared" si="21"/>
        <v>232</v>
      </c>
      <c r="B232" s="15">
        <f t="shared" si="22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5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3"/>
        <v>STD_DEGREE C STD_RIGHT_ARROW STD_DEGREE F</v>
      </c>
    </row>
    <row r="233" spans="1:23">
      <c r="A233" s="16">
        <f t="shared" si="21"/>
        <v>233</v>
      </c>
      <c r="B233" s="15">
        <f t="shared" si="22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5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3"/>
        <v>STD_DEGREE F STD_RIGHT_ARROW STD_DEGREE C</v>
      </c>
    </row>
    <row r="234" spans="1:23">
      <c r="A234" s="16">
        <f t="shared" si="21"/>
        <v>234</v>
      </c>
      <c r="B234" s="15">
        <f t="shared" si="22"/>
        <v>222</v>
      </c>
      <c r="C234" s="18" t="s">
        <v>3336</v>
      </c>
      <c r="D234" s="18">
        <v>10</v>
      </c>
      <c r="E234" s="23" t="s">
        <v>68</v>
      </c>
      <c r="F234" s="181" t="s">
        <v>4948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5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3"/>
        <v>dB STD_RIGHT_ARROW pr</v>
      </c>
    </row>
    <row r="235" spans="1:23">
      <c r="A235" s="16">
        <f t="shared" si="21"/>
        <v>235</v>
      </c>
      <c r="B235" s="15">
        <f t="shared" si="22"/>
        <v>223</v>
      </c>
      <c r="C235" s="54" t="s">
        <v>3588</v>
      </c>
      <c r="D235" s="54" t="s">
        <v>7</v>
      </c>
      <c r="E235" s="72" t="str">
        <f t="shared" ref="E235:E236" si="26">CHAR(34)&amp;IF(B235&lt;10,"000",IF(B235&lt;100,"00",IF(B235&lt;1000,"0","")))&amp;$B235&amp;CHAR(34)</f>
        <v>"0223"</v>
      </c>
      <c r="F235" s="55" t="str">
        <f t="shared" ref="F235:F236" si="27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28">"ITM_"&amp;IF(B235&lt;10,"000",IF(B235&lt;100,"00",IF(B235&lt;1000,"0","")))&amp;$B235</f>
        <v>ITM_0223</v>
      </c>
      <c r="Q235" s="192"/>
      <c r="R235" s="1"/>
      <c r="S235" s="1" t="str">
        <f t="shared" si="25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3"/>
        <v>#VALUE!</v>
      </c>
    </row>
    <row r="236" spans="1:23">
      <c r="A236" s="16">
        <f t="shared" si="21"/>
        <v>236</v>
      </c>
      <c r="B236" s="15">
        <f t="shared" si="22"/>
        <v>224</v>
      </c>
      <c r="C236" s="54" t="s">
        <v>3588</v>
      </c>
      <c r="D236" s="54" t="s">
        <v>7</v>
      </c>
      <c r="E236" s="72" t="str">
        <f t="shared" si="26"/>
        <v>"0224"</v>
      </c>
      <c r="F236" s="55" t="str">
        <f t="shared" si="27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28"/>
        <v>ITM_0224</v>
      </c>
      <c r="Q236" s="192"/>
      <c r="R236" s="1"/>
      <c r="S236" s="1" t="str">
        <f t="shared" si="25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3"/>
        <v>#VALUE!</v>
      </c>
    </row>
    <row r="237" spans="1:23">
      <c r="A237" s="16">
        <f t="shared" si="21"/>
        <v>237</v>
      </c>
      <c r="B237" s="15">
        <f t="shared" si="22"/>
        <v>225</v>
      </c>
      <c r="C237" s="18" t="s">
        <v>3336</v>
      </c>
      <c r="D237" s="18">
        <v>20</v>
      </c>
      <c r="E237" s="23" t="s">
        <v>67</v>
      </c>
      <c r="F237" s="180" t="s">
        <v>4948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5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3"/>
        <v>dB STD_RIGHT_ARROW fr</v>
      </c>
    </row>
    <row r="238" spans="1:23">
      <c r="A238" s="16">
        <f t="shared" si="21"/>
        <v>238</v>
      </c>
      <c r="B238" s="15">
        <f t="shared" si="22"/>
        <v>226</v>
      </c>
      <c r="C238" s="54" t="s">
        <v>3588</v>
      </c>
      <c r="D238" s="54" t="s">
        <v>7</v>
      </c>
      <c r="E238" s="72" t="str">
        <f t="shared" ref="E238:E239" si="29">CHAR(34)&amp;IF(B238&lt;10,"000",IF(B238&lt;100,"00",IF(B238&lt;1000,"0","")))&amp;$B238&amp;CHAR(34)</f>
        <v>"0226"</v>
      </c>
      <c r="F238" s="55" t="str">
        <f t="shared" ref="F238:F239" si="30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1">"ITM_"&amp;IF(B238&lt;10,"000",IF(B238&lt;100,"00",IF(B238&lt;1000,"0","")))&amp;$B238</f>
        <v>ITM_0226</v>
      </c>
      <c r="Q238" s="192"/>
      <c r="R238" s="1"/>
      <c r="S238" s="1" t="str">
        <f t="shared" si="25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3"/>
        <v>#VALUE!</v>
      </c>
    </row>
    <row r="239" spans="1:23">
      <c r="A239" s="16">
        <f t="shared" si="21"/>
        <v>239</v>
      </c>
      <c r="B239" s="15">
        <f t="shared" si="22"/>
        <v>227</v>
      </c>
      <c r="C239" s="54" t="s">
        <v>3588</v>
      </c>
      <c r="D239" s="54" t="s">
        <v>7</v>
      </c>
      <c r="E239" s="72" t="str">
        <f t="shared" si="29"/>
        <v>"0227"</v>
      </c>
      <c r="F239" s="55" t="str">
        <f t="shared" si="30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1"/>
        <v>ITM_0227</v>
      </c>
      <c r="Q239" s="192"/>
      <c r="R239" s="1"/>
      <c r="S239" s="1" t="str">
        <f t="shared" si="25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3"/>
        <v>#VALUE!</v>
      </c>
    </row>
    <row r="240" spans="1:23">
      <c r="A240" s="16">
        <f t="shared" si="21"/>
        <v>240</v>
      </c>
      <c r="B240" s="15">
        <f t="shared" si="22"/>
        <v>228</v>
      </c>
      <c r="C240" s="18" t="s">
        <v>3337</v>
      </c>
      <c r="D240" s="18">
        <v>10</v>
      </c>
      <c r="E240" s="23" t="s">
        <v>249</v>
      </c>
      <c r="F240" s="181" t="s">
        <v>4944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5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3"/>
        <v>pr STD_RIGHT_ARROW dB</v>
      </c>
    </row>
    <row r="241" spans="1:23">
      <c r="A241" s="16">
        <f t="shared" si="21"/>
        <v>241</v>
      </c>
      <c r="B241" s="15">
        <f t="shared" si="22"/>
        <v>229</v>
      </c>
      <c r="C241" s="54" t="s">
        <v>3588</v>
      </c>
      <c r="D241" s="54" t="s">
        <v>7</v>
      </c>
      <c r="E241" s="72" t="str">
        <f t="shared" ref="E241:E242" si="32">CHAR(34)&amp;IF(B241&lt;10,"000",IF(B241&lt;100,"00",IF(B241&lt;1000,"0","")))&amp;$B241&amp;CHAR(34)</f>
        <v>"0229"</v>
      </c>
      <c r="F241" s="55" t="str">
        <f t="shared" ref="F241:F242" si="33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4">"ITM_"&amp;IF(B241&lt;10,"000",IF(B241&lt;100,"00",IF(B241&lt;1000,"0","")))&amp;$B241</f>
        <v>ITM_0229</v>
      </c>
      <c r="Q241" s="192"/>
      <c r="R241" s="1"/>
      <c r="S241" s="1" t="str">
        <f t="shared" si="25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3"/>
        <v>#VALUE!</v>
      </c>
    </row>
    <row r="242" spans="1:23">
      <c r="A242" s="16">
        <f t="shared" si="21"/>
        <v>242</v>
      </c>
      <c r="B242" s="15">
        <f t="shared" si="22"/>
        <v>230</v>
      </c>
      <c r="C242" s="54" t="s">
        <v>3588</v>
      </c>
      <c r="D242" s="54" t="s">
        <v>7</v>
      </c>
      <c r="E242" s="72" t="str">
        <f t="shared" si="32"/>
        <v>"0230"</v>
      </c>
      <c r="F242" s="55" t="str">
        <f t="shared" si="33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4"/>
        <v>ITM_0230</v>
      </c>
      <c r="Q242" s="192"/>
      <c r="R242" s="1"/>
      <c r="S242" s="1" t="str">
        <f t="shared" si="25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3"/>
        <v>#VALUE!</v>
      </c>
    </row>
    <row r="243" spans="1:23">
      <c r="A243" s="16">
        <f t="shared" si="21"/>
        <v>243</v>
      </c>
      <c r="B243" s="15">
        <f t="shared" si="22"/>
        <v>231</v>
      </c>
      <c r="C243" s="18" t="s">
        <v>3337</v>
      </c>
      <c r="D243" s="18">
        <v>20</v>
      </c>
      <c r="E243" s="23" t="s">
        <v>103</v>
      </c>
      <c r="F243" s="180" t="s">
        <v>4945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5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3"/>
        <v>fr STD_RIGHT_ARROW dB</v>
      </c>
    </row>
    <row r="244" spans="1:23">
      <c r="A244" s="16">
        <f t="shared" si="21"/>
        <v>244</v>
      </c>
      <c r="B244" s="15">
        <f t="shared" si="22"/>
        <v>232</v>
      </c>
      <c r="C244" s="54" t="s">
        <v>3588</v>
      </c>
      <c r="D244" s="54" t="s">
        <v>7</v>
      </c>
      <c r="E244" s="72" t="str">
        <f t="shared" ref="E244:E245" si="35">CHAR(34)&amp;IF(B244&lt;10,"000",IF(B244&lt;100,"00",IF(B244&lt;1000,"0","")))&amp;$B244&amp;CHAR(34)</f>
        <v>"0232"</v>
      </c>
      <c r="F244" s="55" t="str">
        <f t="shared" ref="F244:F245" si="36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7">"ITM_"&amp;IF(B244&lt;10,"000",IF(B244&lt;100,"00",IF(B244&lt;1000,"0","")))&amp;$B244</f>
        <v>ITM_0232</v>
      </c>
      <c r="Q244" s="192"/>
      <c r="R244" s="1"/>
      <c r="S244" s="1" t="str">
        <f t="shared" si="25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3"/>
        <v>#VALUE!</v>
      </c>
    </row>
    <row r="245" spans="1:23">
      <c r="A245" s="16">
        <f t="shared" si="21"/>
        <v>245</v>
      </c>
      <c r="B245" s="15">
        <f t="shared" si="22"/>
        <v>233</v>
      </c>
      <c r="C245" s="54" t="s">
        <v>3588</v>
      </c>
      <c r="D245" s="54" t="s">
        <v>7</v>
      </c>
      <c r="E245" s="72" t="str">
        <f t="shared" si="35"/>
        <v>"0233"</v>
      </c>
      <c r="F245" s="55" t="str">
        <f t="shared" si="36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7"/>
        <v>ITM_0233</v>
      </c>
      <c r="Q245" s="192"/>
      <c r="R245" s="1"/>
      <c r="S245" s="1" t="str">
        <f t="shared" si="25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3"/>
        <v>#VALUE!</v>
      </c>
    </row>
    <row r="246" spans="1:23">
      <c r="A246" s="16">
        <f t="shared" si="21"/>
        <v>246</v>
      </c>
      <c r="B246" s="15">
        <f t="shared" si="22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38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5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3"/>
        <v>ac STD_RIGHT_ARROW ha</v>
      </c>
    </row>
    <row r="247" spans="1:23">
      <c r="A247" s="16">
        <f t="shared" si="21"/>
        <v>247</v>
      </c>
      <c r="B247" s="15">
        <f t="shared" si="22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5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3"/>
        <v>#VALUE!</v>
      </c>
    </row>
    <row r="248" spans="1:23">
      <c r="A248" s="16">
        <f t="shared" si="21"/>
        <v>248</v>
      </c>
      <c r="B248" s="15">
        <f t="shared" si="22"/>
        <v>236</v>
      </c>
      <c r="C248" s="74" t="s">
        <v>3952</v>
      </c>
      <c r="D248" t="s">
        <v>150</v>
      </c>
      <c r="E248" s="39" t="s">
        <v>4015</v>
      </c>
      <c r="F248" s="39" t="s">
        <v>4949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38"/>
        <v>CAT_FNCT</v>
      </c>
      <c r="O248" s="22"/>
      <c r="P248" s="250" t="s">
        <v>3987</v>
      </c>
      <c r="Q248" s="192"/>
      <c r="R248" s="1"/>
      <c r="S248" s="1" t="str">
        <f t="shared" si="25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3"/>
        <v>ha STD_RIGHT_ARROW ac</v>
      </c>
    </row>
    <row r="249" spans="1:23">
      <c r="A249" s="16">
        <f t="shared" si="21"/>
        <v>249</v>
      </c>
      <c r="B249" s="15">
        <f t="shared" si="22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5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3"/>
        <v>#VALUE!</v>
      </c>
    </row>
    <row r="250" spans="1:23">
      <c r="A250" s="16">
        <f t="shared" si="21"/>
        <v>250</v>
      </c>
      <c r="B250" s="15">
        <f t="shared" si="22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38"/>
        <v>CAT_FNCT</v>
      </c>
      <c r="O250" s="22"/>
      <c r="P250" s="250" t="s">
        <v>3988</v>
      </c>
      <c r="Q250" s="192"/>
      <c r="R250" s="1"/>
      <c r="S250" s="1" t="str">
        <f t="shared" si="25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3"/>
        <v>ac STD_US STD_RIGHT_ARROW ha</v>
      </c>
    </row>
    <row r="251" spans="1:23">
      <c r="A251" s="16">
        <f t="shared" si="21"/>
        <v>251</v>
      </c>
      <c r="B251" s="15">
        <f t="shared" si="22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5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3"/>
        <v>#VALUE!</v>
      </c>
    </row>
    <row r="252" spans="1:23">
      <c r="A252" s="16">
        <f t="shared" si="21"/>
        <v>252</v>
      </c>
      <c r="B252" s="15">
        <f t="shared" si="22"/>
        <v>240</v>
      </c>
      <c r="C252" s="74" t="s">
        <v>3953</v>
      </c>
      <c r="D252" t="s">
        <v>150</v>
      </c>
      <c r="E252" s="39" t="s">
        <v>4017</v>
      </c>
      <c r="F252" s="87" t="s">
        <v>4949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38"/>
        <v>CAT_FNCT</v>
      </c>
      <c r="O252" s="22"/>
      <c r="P252" s="250" t="s">
        <v>3989</v>
      </c>
      <c r="Q252" s="192"/>
      <c r="R252" s="1"/>
      <c r="S252" s="1" t="str">
        <f t="shared" si="25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3"/>
        <v>ha STD_RIGHT_ARROW ac STD_US</v>
      </c>
    </row>
    <row r="253" spans="1:23">
      <c r="A253" s="16">
        <f t="shared" si="21"/>
        <v>253</v>
      </c>
      <c r="B253" s="15">
        <f t="shared" si="22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5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3"/>
        <v>#VALUE!</v>
      </c>
    </row>
    <row r="254" spans="1:23">
      <c r="A254" s="16">
        <f t="shared" si="21"/>
        <v>254</v>
      </c>
      <c r="B254" s="15">
        <f t="shared" si="22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38"/>
        <v>CAT_FNCT</v>
      </c>
      <c r="O254" s="22"/>
      <c r="P254" s="248" t="s">
        <v>1712</v>
      </c>
      <c r="Q254" s="192"/>
      <c r="R254" s="1"/>
      <c r="S254" s="1" t="str">
        <f t="shared" si="25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3"/>
        <v>Pa STD_RIGHT_ARROW atm</v>
      </c>
    </row>
    <row r="255" spans="1:23">
      <c r="A255" s="16">
        <f t="shared" ref="A255:A318" si="39">IF(B255=INT(B255),ROW(),"")</f>
        <v>255</v>
      </c>
      <c r="B255" s="15">
        <f t="shared" si="22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38"/>
        <v>CAT_FNCT</v>
      </c>
      <c r="O255" s="22"/>
      <c r="P255" s="248" t="s">
        <v>1379</v>
      </c>
      <c r="Q255" s="192"/>
      <c r="R255" s="1"/>
      <c r="S255" s="1" t="str">
        <f t="shared" si="25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3"/>
        <v>atm STD_RIGHT_ARROW Pa</v>
      </c>
    </row>
    <row r="256" spans="1:23">
      <c r="A256" s="16">
        <f t="shared" si="39"/>
        <v>256</v>
      </c>
      <c r="B256" s="15">
        <f t="shared" si="22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38"/>
        <v>CAT_FNCT</v>
      </c>
      <c r="O256" s="22"/>
      <c r="P256" s="248" t="s">
        <v>1380</v>
      </c>
      <c r="Q256" s="192"/>
      <c r="R256" s="1"/>
      <c r="S256" s="1" t="str">
        <f t="shared" si="25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3"/>
        <v>au STD_RIGHT_ARROW m</v>
      </c>
    </row>
    <row r="257" spans="1:23">
      <c r="A257" s="16">
        <f t="shared" si="39"/>
        <v>257</v>
      </c>
      <c r="B257" s="15">
        <f t="shared" si="22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38"/>
        <v>CAT_FNCT</v>
      </c>
      <c r="O257" s="22"/>
      <c r="P257" s="248" t="s">
        <v>1677</v>
      </c>
      <c r="Q257" s="192"/>
      <c r="R257" s="1"/>
      <c r="S257" s="1" t="str">
        <f t="shared" si="25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3"/>
        <v>m STD_RIGHT_ARROW au</v>
      </c>
    </row>
    <row r="258" spans="1:23">
      <c r="A258" s="16">
        <f t="shared" si="39"/>
        <v>258</v>
      </c>
      <c r="B258" s="15">
        <f t="shared" si="22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5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3"/>
        <v>bar STD_RIGHT_ARROW Pa</v>
      </c>
    </row>
    <row r="259" spans="1:23">
      <c r="A259" s="16">
        <f t="shared" si="39"/>
        <v>259</v>
      </c>
      <c r="B259" s="15">
        <f t="shared" si="22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38"/>
        <v>CAT_FNCT</v>
      </c>
      <c r="O259" s="22"/>
      <c r="P259" s="248" t="s">
        <v>1713</v>
      </c>
      <c r="Q259" s="192"/>
      <c r="R259" s="1"/>
      <c r="S259" s="1" t="str">
        <f t="shared" si="25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3"/>
        <v>Pa STD_RIGHT_ARROW bar</v>
      </c>
    </row>
    <row r="260" spans="1:23">
      <c r="A260" s="16">
        <f t="shared" si="39"/>
        <v>260</v>
      </c>
      <c r="B260" s="15">
        <f t="shared" ref="B260:B323" si="40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38"/>
        <v>CAT_FNCT</v>
      </c>
      <c r="O260" s="22"/>
      <c r="P260" s="248" t="s">
        <v>1399</v>
      </c>
      <c r="Q260" s="192"/>
      <c r="R260" s="1"/>
      <c r="S260" s="1" t="str">
        <f t="shared" si="25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3"/>
        <v>Btu STD_RIGHT_ARROW J</v>
      </c>
    </row>
    <row r="261" spans="1:23">
      <c r="A261" s="16">
        <f t="shared" si="39"/>
        <v>261</v>
      </c>
      <c r="B261" s="15">
        <f t="shared" si="40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38"/>
        <v>CAT_FNCT</v>
      </c>
      <c r="O261" s="22"/>
      <c r="P261" s="248" t="s">
        <v>1580</v>
      </c>
      <c r="Q261" s="192"/>
      <c r="R261" s="1"/>
      <c r="S261" s="1" t="str">
        <f t="shared" si="25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1">SUBSTITUTE(IF(AND(T261="--",FIND("STD",E261),FIND("fn",C261)&gt;0,FIND("ITM_",P261),I261="CAT_FNCT"),E261,""),"""","")</f>
        <v>J STD_RIGHT_ARROW Btu</v>
      </c>
    </row>
    <row r="262" spans="1:23">
      <c r="A262" s="16">
        <f t="shared" si="39"/>
        <v>262</v>
      </c>
      <c r="B262" s="15">
        <f t="shared" si="40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38"/>
        <v>CAT_FNCT</v>
      </c>
      <c r="O262" s="22"/>
      <c r="P262" s="248" t="s">
        <v>1403</v>
      </c>
      <c r="Q262" s="192"/>
      <c r="R262" s="1"/>
      <c r="S262" s="1" t="str">
        <f t="shared" si="25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1"/>
        <v>cal STD_RIGHT_ARROW J</v>
      </c>
    </row>
    <row r="263" spans="1:23">
      <c r="A263" s="16">
        <f t="shared" si="39"/>
        <v>263</v>
      </c>
      <c r="B263" s="15">
        <f t="shared" si="40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38"/>
        <v>CAT_FNCT</v>
      </c>
      <c r="O263" s="22"/>
      <c r="P263" s="248" t="s">
        <v>1581</v>
      </c>
      <c r="Q263" s="192"/>
      <c r="R263" s="1"/>
      <c r="S263" s="1" t="str">
        <f t="shared" si="25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1"/>
        <v>J STD_RIGHT_ARROW cal</v>
      </c>
    </row>
    <row r="264" spans="1:23">
      <c r="A264" s="16">
        <f t="shared" si="39"/>
        <v>264</v>
      </c>
      <c r="B264" s="15">
        <f t="shared" si="40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2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1"/>
        <v>lbft STD_RIGHT_SHORT_ARROW Nm</v>
      </c>
    </row>
    <row r="265" spans="1:23">
      <c r="A265" s="16">
        <f t="shared" si="39"/>
        <v>265</v>
      </c>
      <c r="B265" s="15">
        <f t="shared" si="40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2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1"/>
        <v>#VALUE!</v>
      </c>
    </row>
    <row r="266" spans="1:23">
      <c r="A266" s="16">
        <f t="shared" si="39"/>
        <v>266</v>
      </c>
      <c r="B266" s="15">
        <f t="shared" si="40"/>
        <v>254</v>
      </c>
      <c r="C266" s="18" t="s">
        <v>3343</v>
      </c>
      <c r="D266" s="18" t="s">
        <v>150</v>
      </c>
      <c r="E266" s="23" t="s">
        <v>2411</v>
      </c>
      <c r="F266" s="180" t="s">
        <v>4947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3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2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1"/>
        <v>Nm STD_RIGHT_SHORT_ARROW lbft</v>
      </c>
    </row>
    <row r="267" spans="1:23">
      <c r="A267" s="16">
        <f t="shared" si="39"/>
        <v>267</v>
      </c>
      <c r="B267" s="15">
        <f t="shared" si="40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2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1"/>
        <v>#VALUE!</v>
      </c>
    </row>
    <row r="268" spans="1:23">
      <c r="A268" s="16">
        <f t="shared" si="39"/>
        <v>268</v>
      </c>
      <c r="B268" s="15">
        <f t="shared" si="40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3"/>
        <v>CAT_FNCT</v>
      </c>
      <c r="O268" s="22"/>
      <c r="P268" s="248" t="s">
        <v>1441</v>
      </c>
      <c r="Q268" s="192"/>
      <c r="R268" s="1"/>
      <c r="S268" s="1" t="str">
        <f t="shared" si="42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1"/>
        <v>cwt STD_RIGHT_ARROW kg</v>
      </c>
    </row>
    <row r="269" spans="1:23">
      <c r="A269" s="16">
        <f t="shared" si="39"/>
        <v>269</v>
      </c>
      <c r="B269" s="15">
        <f t="shared" si="40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3"/>
        <v>CAT_FNCT</v>
      </c>
      <c r="O269" s="22"/>
      <c r="P269" s="248" t="s">
        <v>1587</v>
      </c>
      <c r="Q269" s="192"/>
      <c r="R269" s="1"/>
      <c r="S269" s="1" t="str">
        <f t="shared" si="42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1"/>
        <v>kg STD_RIGHT_ARROW cwt</v>
      </c>
    </row>
    <row r="270" spans="1:23">
      <c r="A270" s="16">
        <f t="shared" si="39"/>
        <v>270</v>
      </c>
      <c r="B270" s="15">
        <f t="shared" si="40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3"/>
        <v>CAT_FNCT</v>
      </c>
      <c r="O270" s="22"/>
      <c r="P270" s="248" t="s">
        <v>1501</v>
      </c>
      <c r="Q270" s="192"/>
      <c r="R270" s="1"/>
      <c r="S270" s="1" t="str">
        <f t="shared" si="42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1"/>
        <v>ft. STD_RIGHT_ARROW m</v>
      </c>
    </row>
    <row r="271" spans="1:23">
      <c r="A271" s="16">
        <f t="shared" si="39"/>
        <v>271</v>
      </c>
      <c r="B271" s="15">
        <f t="shared" si="40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3"/>
        <v>CAT_FNCT</v>
      </c>
      <c r="O271" s="22"/>
      <c r="P271" s="248" t="s">
        <v>1678</v>
      </c>
      <c r="Q271" s="192"/>
      <c r="R271" s="1"/>
      <c r="S271" s="1" t="str">
        <f t="shared" si="42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1"/>
        <v>m STD_RIGHT_ARROW ft.</v>
      </c>
    </row>
    <row r="272" spans="1:23">
      <c r="A272" s="16">
        <f t="shared" si="39"/>
        <v>272</v>
      </c>
      <c r="B272" s="15">
        <f t="shared" si="40"/>
        <v>260</v>
      </c>
      <c r="C272" s="18" t="s">
        <v>3346</v>
      </c>
      <c r="D272" s="18" t="s">
        <v>25</v>
      </c>
      <c r="E272" s="23" t="s">
        <v>107</v>
      </c>
      <c r="F272" s="180" t="s">
        <v>5185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3"/>
        <v>CAT_FNCT</v>
      </c>
      <c r="O272" s="22"/>
      <c r="P272" s="248" t="s">
        <v>1520</v>
      </c>
      <c r="Q272" s="192"/>
      <c r="R272" s="1"/>
      <c r="S272" s="1" t="str">
        <f t="shared" si="42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1"/>
        <v>ft STD_US STD_RIGHT_ARROW m</v>
      </c>
    </row>
    <row r="273" spans="1:23">
      <c r="A273" s="16">
        <f t="shared" si="39"/>
        <v>273</v>
      </c>
      <c r="B273" s="15">
        <f t="shared" si="40"/>
        <v>261</v>
      </c>
      <c r="C273" s="54" t="s">
        <v>3588</v>
      </c>
      <c r="D273" s="54" t="s">
        <v>7</v>
      </c>
      <c r="E273" s="72" t="str">
        <f t="shared" ref="E273:E274" si="44">CHAR(34)&amp;IF(B273&lt;10,"000",IF(B273&lt;100,"00",IF(B273&lt;1000,"0","")))&amp;$B273&amp;CHAR(34)</f>
        <v>"0261"</v>
      </c>
      <c r="F273" s="55" t="str">
        <f t="shared" ref="F273:F274" si="45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6">"ITM_"&amp;IF(B273&lt;10,"000",IF(B273&lt;100,"00",IF(B273&lt;1000,"0","")))&amp;$B273</f>
        <v>ITM_0261</v>
      </c>
      <c r="Q273" s="192"/>
      <c r="R273" s="1"/>
      <c r="S273" s="1" t="str">
        <f t="shared" si="42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1"/>
        <v>#VALUE!</v>
      </c>
    </row>
    <row r="274" spans="1:23">
      <c r="A274" s="16">
        <f t="shared" si="39"/>
        <v>274</v>
      </c>
      <c r="B274" s="15">
        <f t="shared" si="40"/>
        <v>262</v>
      </c>
      <c r="C274" s="54" t="s">
        <v>3588</v>
      </c>
      <c r="D274" s="54" t="s">
        <v>7</v>
      </c>
      <c r="E274" s="72" t="str">
        <f t="shared" si="44"/>
        <v>"0262"</v>
      </c>
      <c r="F274" s="55" t="str">
        <f t="shared" si="45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6"/>
        <v>ITM_0262</v>
      </c>
      <c r="Q274" s="192"/>
      <c r="R274" s="1"/>
      <c r="S274" s="1" t="str">
        <f t="shared" si="42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1"/>
        <v>#VALUE!</v>
      </c>
    </row>
    <row r="275" spans="1:23">
      <c r="A275" s="16">
        <f t="shared" si="39"/>
        <v>275</v>
      </c>
      <c r="B275" s="15">
        <f t="shared" si="40"/>
        <v>263</v>
      </c>
      <c r="C275" s="18" t="s">
        <v>3346</v>
      </c>
      <c r="D275" s="18" t="s">
        <v>150</v>
      </c>
      <c r="E275" s="23" t="s">
        <v>217</v>
      </c>
      <c r="F275" s="180" t="s">
        <v>4950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3"/>
        <v>CAT_FNCT</v>
      </c>
      <c r="O275" s="22"/>
      <c r="P275" s="248" t="s">
        <v>1679</v>
      </c>
      <c r="Q275" s="192"/>
      <c r="R275" s="1"/>
      <c r="S275" s="1" t="str">
        <f t="shared" si="42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1"/>
        <v>m STD_RIGHT_ARROW ft STD_US</v>
      </c>
    </row>
    <row r="276" spans="1:23">
      <c r="A276" s="16">
        <f t="shared" si="39"/>
        <v>276</v>
      </c>
      <c r="B276" s="15">
        <f t="shared" si="40"/>
        <v>264</v>
      </c>
      <c r="C276" s="54" t="s">
        <v>3588</v>
      </c>
      <c r="D276" s="54" t="s">
        <v>7</v>
      </c>
      <c r="E276" s="72" t="str">
        <f t="shared" ref="E276:E277" si="47">CHAR(34)&amp;IF(B276&lt;10,"000",IF(B276&lt;100,"00",IF(B276&lt;1000,"0","")))&amp;$B276&amp;CHAR(34)</f>
        <v>"0264"</v>
      </c>
      <c r="F276" s="55" t="str">
        <f t="shared" ref="F276:F277" si="48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49">"ITM_"&amp;IF(B276&lt;10,"000",IF(B276&lt;100,"00",IF(B276&lt;1000,"0","")))&amp;$B276</f>
        <v>ITM_0264</v>
      </c>
      <c r="Q276" s="192"/>
      <c r="R276" s="1"/>
      <c r="S276" s="1" t="str">
        <f t="shared" si="42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1"/>
        <v>#VALUE!</v>
      </c>
    </row>
    <row r="277" spans="1:23">
      <c r="A277" s="16">
        <f t="shared" si="39"/>
        <v>277</v>
      </c>
      <c r="B277" s="15">
        <f t="shared" si="40"/>
        <v>265</v>
      </c>
      <c r="C277" s="54" t="s">
        <v>3588</v>
      </c>
      <c r="D277" s="54" t="s">
        <v>7</v>
      </c>
      <c r="E277" s="72" t="str">
        <f t="shared" si="47"/>
        <v>"0265"</v>
      </c>
      <c r="F277" s="55" t="str">
        <f t="shared" si="48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49"/>
        <v>ITM_0265</v>
      </c>
      <c r="Q277" s="192"/>
      <c r="R277" s="1"/>
      <c r="S277" s="1" t="str">
        <f t="shared" si="42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1"/>
        <v>#VALUE!</v>
      </c>
    </row>
    <row r="278" spans="1:23">
      <c r="A278" s="16">
        <f t="shared" si="39"/>
        <v>278</v>
      </c>
      <c r="B278" s="15">
        <f t="shared" si="40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3"/>
        <v>CAT_FNCT</v>
      </c>
      <c r="O278" s="22"/>
      <c r="P278" s="250" t="s">
        <v>3990</v>
      </c>
      <c r="Q278" s="192"/>
      <c r="R278" s="1"/>
      <c r="S278" s="1" t="str">
        <f t="shared" si="42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1"/>
        <v>fz STD_UK STD_RIGHT_ARROW ml</v>
      </c>
    </row>
    <row r="279" spans="1:23">
      <c r="A279" s="16">
        <f t="shared" si="39"/>
        <v>279</v>
      </c>
      <c r="B279" s="15">
        <f t="shared" si="40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2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1"/>
        <v>#VALUE!</v>
      </c>
    </row>
    <row r="280" spans="1:23">
      <c r="A280" s="16">
        <f t="shared" si="39"/>
        <v>280</v>
      </c>
      <c r="B280" s="15">
        <f t="shared" si="40"/>
        <v>268</v>
      </c>
      <c r="C280" t="s">
        <v>3954</v>
      </c>
      <c r="D280" t="s">
        <v>150</v>
      </c>
      <c r="E280" t="s">
        <v>3956</v>
      </c>
      <c r="F280" t="s">
        <v>4951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3"/>
        <v>CAT_FNCT</v>
      </c>
      <c r="O280" s="22"/>
      <c r="P280" s="250" t="s">
        <v>3991</v>
      </c>
      <c r="Q280" s="192"/>
      <c r="R280" s="1"/>
      <c r="S280" s="1" t="str">
        <f t="shared" si="42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1"/>
        <v>ml STD_RIGHT_ARROW fz STD_UK</v>
      </c>
    </row>
    <row r="281" spans="1:23">
      <c r="A281" s="16">
        <f t="shared" si="39"/>
        <v>281</v>
      </c>
      <c r="B281" s="15">
        <f t="shared" si="40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2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1"/>
        <v>#VALUE!</v>
      </c>
    </row>
    <row r="282" spans="1:23">
      <c r="A282" s="16">
        <f t="shared" si="39"/>
        <v>282</v>
      </c>
      <c r="B282" s="15">
        <f t="shared" si="40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3"/>
        <v>CAT_FNCT</v>
      </c>
      <c r="O282" s="22"/>
      <c r="P282" s="250" t="s">
        <v>3992</v>
      </c>
      <c r="Q282" s="192"/>
      <c r="R282" s="1"/>
      <c r="S282" s="1" t="str">
        <f t="shared" si="42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1"/>
        <v>fz STD_US STD_RIGHT_ARROW ml</v>
      </c>
    </row>
    <row r="283" spans="1:23">
      <c r="A283" s="16">
        <f t="shared" si="39"/>
        <v>283</v>
      </c>
      <c r="B283" s="15">
        <f t="shared" si="40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2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1"/>
        <v>#VALUE!</v>
      </c>
    </row>
    <row r="284" spans="1:23">
      <c r="A284" s="16">
        <f t="shared" si="39"/>
        <v>284</v>
      </c>
      <c r="B284" s="15">
        <f t="shared" si="40"/>
        <v>272</v>
      </c>
      <c r="C284" t="s">
        <v>3957</v>
      </c>
      <c r="D284" t="s">
        <v>150</v>
      </c>
      <c r="E284" t="s">
        <v>3959</v>
      </c>
      <c r="F284" t="s">
        <v>4951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3"/>
        <v>CAT_FNCT</v>
      </c>
      <c r="O284" s="22"/>
      <c r="P284" s="250" t="s">
        <v>3993</v>
      </c>
      <c r="Q284" s="192"/>
      <c r="R284" s="1"/>
      <c r="S284" s="1" t="str">
        <f t="shared" si="42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1"/>
        <v>ml STD_RIGHT_ARROW fz STD_US</v>
      </c>
    </row>
    <row r="285" spans="1:23">
      <c r="A285" s="16">
        <f t="shared" si="39"/>
        <v>285</v>
      </c>
      <c r="B285" s="15">
        <f t="shared" si="40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2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1"/>
        <v>#VALUE!</v>
      </c>
    </row>
    <row r="286" spans="1:23">
      <c r="A286" s="16">
        <f t="shared" si="39"/>
        <v>286</v>
      </c>
      <c r="B286" s="15">
        <f t="shared" si="40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3"/>
        <v>CAT_FNCT</v>
      </c>
      <c r="O286" s="22"/>
      <c r="P286" s="250" t="s">
        <v>3994</v>
      </c>
      <c r="Q286" s="192"/>
      <c r="R286" s="1"/>
      <c r="S286" s="1" t="str">
        <f t="shared" si="42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1"/>
        <v>gal STD_UK STD_RIGHT_ARROW l</v>
      </c>
    </row>
    <row r="287" spans="1:23">
      <c r="A287" s="16">
        <f t="shared" si="39"/>
        <v>287</v>
      </c>
      <c r="B287" s="15">
        <f t="shared" si="40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3"/>
        <v>CAT_FNCT</v>
      </c>
      <c r="O287" s="22"/>
      <c r="P287" s="250" t="s">
        <v>3995</v>
      </c>
      <c r="Q287" s="192"/>
      <c r="R287" s="1"/>
      <c r="S287" s="1" t="str">
        <f t="shared" si="42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1"/>
        <v>l STD_RIGHT_ARROW gal STD_UK</v>
      </c>
    </row>
    <row r="288" spans="1:23">
      <c r="A288" s="16">
        <f t="shared" si="39"/>
        <v>288</v>
      </c>
      <c r="B288" s="15">
        <f t="shared" si="40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3"/>
        <v>CAT_FNCT</v>
      </c>
      <c r="O288" s="22"/>
      <c r="P288" s="250" t="s">
        <v>3996</v>
      </c>
      <c r="Q288" s="192"/>
      <c r="R288" s="1"/>
      <c r="S288" s="1" t="str">
        <f t="shared" si="42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1"/>
        <v>gal STD_US STD_RIGHT_ARROW l</v>
      </c>
    </row>
    <row r="289" spans="1:23">
      <c r="A289" s="16">
        <f t="shared" si="39"/>
        <v>289</v>
      </c>
      <c r="B289" s="15">
        <f t="shared" si="40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3"/>
        <v>CAT_FNCT</v>
      </c>
      <c r="O289" s="22"/>
      <c r="P289" s="250" t="s">
        <v>3997</v>
      </c>
      <c r="Q289" s="192"/>
      <c r="R289" s="1"/>
      <c r="S289" s="1" t="str">
        <f t="shared" si="42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1"/>
        <v>l STD_RIGHT_ARROW gal STD_US</v>
      </c>
    </row>
    <row r="290" spans="1:23">
      <c r="A290" s="16">
        <f t="shared" si="39"/>
        <v>290</v>
      </c>
      <c r="B290" s="15">
        <f t="shared" si="40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3"/>
        <v>CAT_FNCT</v>
      </c>
      <c r="O290" s="22"/>
      <c r="P290" s="248" t="s">
        <v>1550</v>
      </c>
      <c r="Q290" s="192"/>
      <c r="R290" s="1"/>
      <c r="S290" s="1" t="str">
        <f t="shared" si="42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1"/>
        <v>hp STD_SUB_E STD_RIGHT_ARROW W</v>
      </c>
    </row>
    <row r="291" spans="1:23">
      <c r="A291" s="16">
        <f t="shared" si="39"/>
        <v>291</v>
      </c>
      <c r="B291" s="15">
        <f t="shared" si="40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3"/>
        <v>CAT_FNCT</v>
      </c>
      <c r="O291" s="22"/>
      <c r="P291" s="248" t="s">
        <v>1892</v>
      </c>
      <c r="Q291" s="192"/>
      <c r="R291" s="1"/>
      <c r="S291" s="1" t="str">
        <f t="shared" si="42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1"/>
        <v>W STD_RIGHT_ARROW hp STD_SUB_E</v>
      </c>
    </row>
    <row r="292" spans="1:23">
      <c r="A292" s="16">
        <f t="shared" si="39"/>
        <v>292</v>
      </c>
      <c r="B292" s="15">
        <f t="shared" si="40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3"/>
        <v>CAT_FNCT</v>
      </c>
      <c r="O292" s="22"/>
      <c r="P292" s="248" t="s">
        <v>1551</v>
      </c>
      <c r="Q292" s="192"/>
      <c r="R292" s="1"/>
      <c r="S292" s="1" t="str">
        <f t="shared" si="42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1"/>
        <v>hp STD_SUB_M STD_RIGHT_ARROW W</v>
      </c>
    </row>
    <row r="293" spans="1:23">
      <c r="A293" s="16">
        <f t="shared" si="39"/>
        <v>293</v>
      </c>
      <c r="B293" s="15">
        <f t="shared" si="40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3"/>
        <v>CAT_FNCT</v>
      </c>
      <c r="O293" s="22"/>
      <c r="P293" s="248" t="s">
        <v>1893</v>
      </c>
      <c r="Q293" s="192"/>
      <c r="R293" s="1"/>
      <c r="S293" s="1" t="str">
        <f t="shared" si="42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1"/>
        <v>W STD_RIGHT_ARROW hp STD_SUB_M</v>
      </c>
    </row>
    <row r="294" spans="1:23">
      <c r="A294" s="16">
        <f t="shared" si="39"/>
        <v>294</v>
      </c>
      <c r="B294" s="15">
        <f t="shared" si="40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3"/>
        <v>CAT_FNCT</v>
      </c>
      <c r="O294" s="22"/>
      <c r="P294" s="248" t="s">
        <v>1552</v>
      </c>
      <c r="Q294" s="192"/>
      <c r="R294" s="1"/>
      <c r="S294" s="1" t="str">
        <f t="shared" si="42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1"/>
        <v>hp STD_UK STD_RIGHT_ARROW W</v>
      </c>
    </row>
    <row r="295" spans="1:23">
      <c r="A295" s="16">
        <f t="shared" si="39"/>
        <v>295</v>
      </c>
      <c r="B295" s="15">
        <f t="shared" si="40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3"/>
        <v>CAT_FNCT</v>
      </c>
      <c r="O295" s="22"/>
      <c r="P295" s="248" t="s">
        <v>1894</v>
      </c>
      <c r="Q295" s="192"/>
      <c r="R295" s="1"/>
      <c r="S295" s="1" t="str">
        <f t="shared" si="42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1"/>
        <v>W STD_RIGHT_ARROW hp STD_UK</v>
      </c>
    </row>
    <row r="296" spans="1:23">
      <c r="A296" s="16">
        <f t="shared" si="39"/>
        <v>296</v>
      </c>
      <c r="B296" s="15">
        <f t="shared" si="40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3"/>
        <v>CAT_FNCT</v>
      </c>
      <c r="O296" s="22"/>
      <c r="P296" s="248" t="s">
        <v>3825</v>
      </c>
      <c r="Q296" s="192"/>
      <c r="R296" s="1"/>
      <c r="S296" s="1" t="str">
        <f t="shared" ref="S296:S327" si="50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1"/>
        <v>iHg STD_RIGHT_ARROW Pa</v>
      </c>
    </row>
    <row r="297" spans="1:23">
      <c r="A297" s="16">
        <f t="shared" si="39"/>
        <v>297</v>
      </c>
      <c r="B297" s="15">
        <f t="shared" si="40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0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1"/>
        <v>#VALUE!</v>
      </c>
    </row>
    <row r="298" spans="1:23">
      <c r="A298" s="16">
        <f t="shared" si="39"/>
        <v>298</v>
      </c>
      <c r="B298" s="15">
        <f t="shared" si="40"/>
        <v>286</v>
      </c>
      <c r="C298" s="18" t="s">
        <v>3350</v>
      </c>
      <c r="D298" s="18" t="s">
        <v>150</v>
      </c>
      <c r="E298" s="23" t="s">
        <v>238</v>
      </c>
      <c r="F298" s="23" t="s">
        <v>4952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3"/>
        <v>CAT_FNCT</v>
      </c>
      <c r="O298" s="22"/>
      <c r="P298" s="248" t="s">
        <v>3826</v>
      </c>
      <c r="Q298" s="192"/>
      <c r="R298" s="1"/>
      <c r="S298" s="1" t="str">
        <f t="shared" si="50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1"/>
        <v>Pa STD_RIGHT_ARROW iHg</v>
      </c>
    </row>
    <row r="299" spans="1:23">
      <c r="A299" s="16">
        <f t="shared" si="39"/>
        <v>299</v>
      </c>
      <c r="B299" s="15">
        <f t="shared" si="40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0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1"/>
        <v>#VALUE!</v>
      </c>
    </row>
    <row r="300" spans="1:23">
      <c r="A300" s="16">
        <f t="shared" si="39"/>
        <v>300</v>
      </c>
      <c r="B300" s="15">
        <f t="shared" si="40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3"/>
        <v>CAT_FNCT</v>
      </c>
      <c r="O300" s="22"/>
      <c r="P300" s="250" t="s">
        <v>3998</v>
      </c>
      <c r="Q300" s="192"/>
      <c r="R300" s="1"/>
      <c r="S300" s="1" t="str">
        <f t="shared" si="50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1"/>
        <v>in. STD_RIGHT_ARROW mm</v>
      </c>
    </row>
    <row r="301" spans="1:23">
      <c r="A301" s="16">
        <f t="shared" si="39"/>
        <v>301</v>
      </c>
      <c r="B301" s="15">
        <f t="shared" si="40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3"/>
        <v>CAT_FNCT</v>
      </c>
      <c r="O301" s="22"/>
      <c r="P301" s="250" t="s">
        <v>3999</v>
      </c>
      <c r="Q301" s="192"/>
      <c r="R301" s="1"/>
      <c r="S301" s="1" t="str">
        <f t="shared" si="50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1"/>
        <v>mm STD_RIGHT_ARROW in.</v>
      </c>
    </row>
    <row r="302" spans="1:23">
      <c r="A302" s="16">
        <f t="shared" si="39"/>
        <v>302</v>
      </c>
      <c r="B302" s="15">
        <f t="shared" si="40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3"/>
        <v>CAT_FNCT</v>
      </c>
      <c r="O302" s="22"/>
      <c r="P302" s="248" t="s">
        <v>1886</v>
      </c>
      <c r="Q302" s="192"/>
      <c r="R302" s="1"/>
      <c r="S302" s="1" t="str">
        <f t="shared" si="50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1"/>
        <v>Wh STD_RIGHT_ARROW J</v>
      </c>
    </row>
    <row r="303" spans="1:23">
      <c r="A303" s="16">
        <f t="shared" si="39"/>
        <v>303</v>
      </c>
      <c r="B303" s="15">
        <f t="shared" si="40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3"/>
        <v>CAT_FNCT</v>
      </c>
      <c r="O303" s="22"/>
      <c r="P303" s="248" t="s">
        <v>1582</v>
      </c>
      <c r="Q303" s="192"/>
      <c r="R303" s="1"/>
      <c r="S303" s="1" t="str">
        <f t="shared" si="50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1"/>
        <v>J STD_RIGHT_ARROW Wh</v>
      </c>
    </row>
    <row r="304" spans="1:23">
      <c r="A304" s="16">
        <f t="shared" si="39"/>
        <v>304</v>
      </c>
      <c r="B304" s="15">
        <f t="shared" si="40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3"/>
        <v>CAT_FNCT</v>
      </c>
      <c r="O304" s="22"/>
      <c r="P304" s="248" t="s">
        <v>1588</v>
      </c>
      <c r="Q304" s="192"/>
      <c r="R304" s="1"/>
      <c r="S304" s="1" t="str">
        <f t="shared" si="50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1"/>
        <v>kg STD_RIGHT_ARROW lb.</v>
      </c>
    </row>
    <row r="305" spans="1:23">
      <c r="A305" s="16">
        <f t="shared" si="39"/>
        <v>305</v>
      </c>
      <c r="B305" s="15">
        <f t="shared" si="40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3"/>
        <v>CAT_FNCT</v>
      </c>
      <c r="O305" s="22"/>
      <c r="P305" s="248" t="s">
        <v>1599</v>
      </c>
      <c r="Q305" s="192"/>
      <c r="R305" s="1"/>
      <c r="S305" s="1" t="str">
        <f t="shared" si="50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1"/>
        <v>lb. STD_RIGHT_ARROW kg</v>
      </c>
    </row>
    <row r="306" spans="1:23">
      <c r="A306" s="16">
        <f t="shared" si="39"/>
        <v>306</v>
      </c>
      <c r="B306" s="15">
        <f t="shared" si="40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3"/>
        <v>CAT_FNCT</v>
      </c>
      <c r="O306" s="22"/>
      <c r="P306" s="250" t="s">
        <v>4000</v>
      </c>
      <c r="Q306" s="192"/>
      <c r="R306" s="1"/>
      <c r="S306" s="1" t="str">
        <f t="shared" si="50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1"/>
        <v>g STD_RIGHT_ARROW oz</v>
      </c>
    </row>
    <row r="307" spans="1:23">
      <c r="A307" s="16">
        <f t="shared" si="39"/>
        <v>307</v>
      </c>
      <c r="B307" s="15">
        <f t="shared" si="40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3"/>
        <v>CAT_FNCT</v>
      </c>
      <c r="O307" s="22"/>
      <c r="P307" s="250" t="s">
        <v>4001</v>
      </c>
      <c r="Q307" s="192"/>
      <c r="R307" s="1"/>
      <c r="S307" s="1" t="str">
        <f t="shared" si="50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1"/>
        <v>oz STD_RIGHT_ARROW g</v>
      </c>
    </row>
    <row r="308" spans="1:23">
      <c r="A308" s="16">
        <f t="shared" si="39"/>
        <v>308</v>
      </c>
      <c r="B308" s="15">
        <f t="shared" si="40"/>
        <v>296</v>
      </c>
      <c r="C308" s="18" t="s">
        <v>3353</v>
      </c>
      <c r="D308" s="18" t="s">
        <v>150</v>
      </c>
      <c r="E308" s="23" t="s">
        <v>158</v>
      </c>
      <c r="F308" s="179" t="s">
        <v>4946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3"/>
        <v>CAT_FNCT</v>
      </c>
      <c r="O308" s="22"/>
      <c r="P308" s="248" t="s">
        <v>1589</v>
      </c>
      <c r="Q308" s="192"/>
      <c r="R308" s="1"/>
      <c r="S308" s="1" t="str">
        <f t="shared" si="50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1"/>
        <v>kg STD_RIGHT_ARROW scw</v>
      </c>
    </row>
    <row r="309" spans="1:23">
      <c r="A309" s="16">
        <f t="shared" si="39"/>
        <v>309</v>
      </c>
      <c r="B309" s="15">
        <f t="shared" si="40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0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1"/>
        <v>#VALUE!</v>
      </c>
    </row>
    <row r="310" spans="1:23">
      <c r="A310" s="16">
        <f t="shared" si="39"/>
        <v>310</v>
      </c>
      <c r="B310" s="15">
        <f t="shared" si="40"/>
        <v>298</v>
      </c>
      <c r="C310" s="18" t="s">
        <v>3353</v>
      </c>
      <c r="D310" s="18" t="s">
        <v>25</v>
      </c>
      <c r="E310" s="23" t="s">
        <v>291</v>
      </c>
      <c r="F310" s="179" t="s">
        <v>5186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3"/>
        <v>CAT_FNCT</v>
      </c>
      <c r="O310" s="22"/>
      <c r="P310" s="248" t="s">
        <v>1794</v>
      </c>
      <c r="Q310" s="192"/>
      <c r="R310" s="1"/>
      <c r="S310" s="1" t="str">
        <f t="shared" si="50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1"/>
        <v>scw STD_RIGHT_ARROW kg</v>
      </c>
    </row>
    <row r="311" spans="1:23">
      <c r="A311" s="16">
        <f t="shared" si="39"/>
        <v>311</v>
      </c>
      <c r="B311" s="15">
        <f t="shared" si="40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0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1"/>
        <v>#VALUE!</v>
      </c>
    </row>
    <row r="312" spans="1:23">
      <c r="A312" s="16">
        <f t="shared" si="39"/>
        <v>312</v>
      </c>
      <c r="B312" s="15">
        <f t="shared" si="40"/>
        <v>300</v>
      </c>
      <c r="C312" s="18" t="s">
        <v>3354</v>
      </c>
      <c r="D312" s="18" t="s">
        <v>150</v>
      </c>
      <c r="E312" s="23" t="s">
        <v>159</v>
      </c>
      <c r="F312" s="23" t="s">
        <v>4946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3"/>
        <v>CAT_FNCT</v>
      </c>
      <c r="O312" s="22"/>
      <c r="P312" s="248" t="s">
        <v>1590</v>
      </c>
      <c r="Q312" s="192"/>
      <c r="R312" s="1"/>
      <c r="S312" s="1" t="str">
        <f t="shared" si="50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1"/>
        <v>kg STD_RIGHT_ARROW sto</v>
      </c>
    </row>
    <row r="313" spans="1:23">
      <c r="A313" s="16">
        <f t="shared" si="39"/>
        <v>313</v>
      </c>
      <c r="B313" s="15">
        <f t="shared" si="40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0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1"/>
        <v>#VALUE!</v>
      </c>
    </row>
    <row r="314" spans="1:23">
      <c r="A314" s="16">
        <f t="shared" si="39"/>
        <v>314</v>
      </c>
      <c r="B314" s="15">
        <f t="shared" si="40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3"/>
        <v>CAT_FNCT</v>
      </c>
      <c r="O314" s="22"/>
      <c r="P314" s="248" t="s">
        <v>1839</v>
      </c>
      <c r="Q314" s="192"/>
      <c r="R314" s="1"/>
      <c r="S314" s="1" t="str">
        <f t="shared" si="50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1"/>
        <v>sto STD_RIGHT_ARROW kg</v>
      </c>
    </row>
    <row r="315" spans="1:23">
      <c r="A315" s="16">
        <f t="shared" si="39"/>
        <v>315</v>
      </c>
      <c r="B315" s="15">
        <f t="shared" si="40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0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1"/>
        <v>#VALUE!</v>
      </c>
    </row>
    <row r="316" spans="1:23">
      <c r="A316" s="16">
        <f t="shared" si="39"/>
        <v>316</v>
      </c>
      <c r="B316" s="15">
        <f t="shared" si="40"/>
        <v>304</v>
      </c>
      <c r="C316" s="18" t="s">
        <v>3355</v>
      </c>
      <c r="D316" s="18" t="s">
        <v>150</v>
      </c>
      <c r="E316" s="23" t="s">
        <v>160</v>
      </c>
      <c r="F316" s="179" t="s">
        <v>4946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3"/>
        <v>CAT_FNCT</v>
      </c>
      <c r="O316" s="22"/>
      <c r="P316" s="248" t="s">
        <v>1591</v>
      </c>
      <c r="Q316" s="192"/>
      <c r="R316" s="1"/>
      <c r="S316" s="1" t="str">
        <f t="shared" si="50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1"/>
        <v>kg STD_RIGHT_ARROW s.t</v>
      </c>
    </row>
    <row r="317" spans="1:23">
      <c r="A317" s="16">
        <f t="shared" si="39"/>
        <v>317</v>
      </c>
      <c r="B317" s="15">
        <f t="shared" si="40"/>
        <v>305</v>
      </c>
      <c r="C317" s="54" t="s">
        <v>3588</v>
      </c>
      <c r="D317" s="54" t="s">
        <v>7</v>
      </c>
      <c r="E317" s="72" t="str">
        <f t="shared" ref="E317:E318" si="51">CHAR(34)&amp;IF(B317&lt;10,"000",IF(B317&lt;100,"00",IF(B317&lt;1000,"0","")))&amp;$B317&amp;CHAR(34)</f>
        <v>"0305"</v>
      </c>
      <c r="F317" s="55" t="str">
        <f t="shared" ref="F317:F318" si="52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3">"ITM_"&amp;IF(B317&lt;10,"000",IF(B317&lt;100,"00",IF(B317&lt;1000,"0","")))&amp;$B317</f>
        <v>ITM_0305</v>
      </c>
      <c r="Q317" s="192"/>
      <c r="R317" s="1"/>
      <c r="S317" s="1" t="str">
        <f t="shared" si="50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1"/>
        <v>#VALUE!</v>
      </c>
    </row>
    <row r="318" spans="1:23">
      <c r="A318" s="16">
        <f t="shared" si="39"/>
        <v>318</v>
      </c>
      <c r="B318" s="15">
        <f t="shared" si="40"/>
        <v>306</v>
      </c>
      <c r="C318" s="54" t="s">
        <v>3588</v>
      </c>
      <c r="D318" s="54" t="s">
        <v>7</v>
      </c>
      <c r="E318" s="72" t="str">
        <f t="shared" si="51"/>
        <v>"0306"</v>
      </c>
      <c r="F318" s="55" t="str">
        <f t="shared" si="52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3"/>
        <v>ITM_0306</v>
      </c>
      <c r="Q318" s="192"/>
      <c r="R318" s="1"/>
      <c r="S318" s="1" t="str">
        <f t="shared" si="50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1"/>
        <v>#VALUE!</v>
      </c>
    </row>
    <row r="319" spans="1:23">
      <c r="A319" s="16">
        <f t="shared" ref="A319:A382" si="54">IF(B319=INT(B319),ROW(),"")</f>
        <v>319</v>
      </c>
      <c r="B319" s="15">
        <f t="shared" si="40"/>
        <v>307</v>
      </c>
      <c r="C319" s="18" t="s">
        <v>3355</v>
      </c>
      <c r="D319" s="18" t="s">
        <v>25</v>
      </c>
      <c r="E319" s="23" t="s">
        <v>332</v>
      </c>
      <c r="F319" s="179" t="s">
        <v>5187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3"/>
        <v>CAT_FNCT</v>
      </c>
      <c r="O319" s="22"/>
      <c r="P319" s="248" t="s">
        <v>1844</v>
      </c>
      <c r="Q319" s="192"/>
      <c r="R319" s="1"/>
      <c r="S319" s="1" t="str">
        <f t="shared" si="50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1"/>
        <v>s.t STD_RIGHT_ARROW kg</v>
      </c>
    </row>
    <row r="320" spans="1:23">
      <c r="A320" s="16">
        <f t="shared" si="54"/>
        <v>320</v>
      </c>
      <c r="B320" s="15">
        <f t="shared" si="40"/>
        <v>308</v>
      </c>
      <c r="C320" s="54" t="s">
        <v>3588</v>
      </c>
      <c r="D320" s="54" t="s">
        <v>7</v>
      </c>
      <c r="E320" s="72" t="str">
        <f t="shared" ref="E320:E321" si="55">CHAR(34)&amp;IF(B320&lt;10,"000",IF(B320&lt;100,"00",IF(B320&lt;1000,"0","")))&amp;$B320&amp;CHAR(34)</f>
        <v>"0308"</v>
      </c>
      <c r="F320" s="55" t="str">
        <f t="shared" ref="F320:F321" si="56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7">"ITM_"&amp;IF(B320&lt;10,"000",IF(B320&lt;100,"00",IF(B320&lt;1000,"0","")))&amp;$B320</f>
        <v>ITM_0308</v>
      </c>
      <c r="Q320" s="192"/>
      <c r="R320" s="1"/>
      <c r="S320" s="1" t="str">
        <f t="shared" si="50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1"/>
        <v>#VALUE!</v>
      </c>
    </row>
    <row r="321" spans="1:23">
      <c r="A321" s="16">
        <f t="shared" si="54"/>
        <v>321</v>
      </c>
      <c r="B321" s="15">
        <f t="shared" si="40"/>
        <v>309</v>
      </c>
      <c r="C321" s="54" t="s">
        <v>3588</v>
      </c>
      <c r="D321" s="54" t="s">
        <v>7</v>
      </c>
      <c r="E321" s="72" t="str">
        <f t="shared" si="55"/>
        <v>"0309"</v>
      </c>
      <c r="F321" s="55" t="str">
        <f t="shared" si="56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7"/>
        <v>ITM_0309</v>
      </c>
      <c r="Q321" s="192"/>
      <c r="R321" s="1"/>
      <c r="S321" s="1" t="str">
        <f t="shared" si="50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1"/>
        <v>#VALUE!</v>
      </c>
    </row>
    <row r="322" spans="1:23">
      <c r="A322" s="16">
        <f t="shared" si="54"/>
        <v>322</v>
      </c>
      <c r="B322" s="15">
        <f t="shared" si="40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3"/>
        <v>CAT_FNCT</v>
      </c>
      <c r="O322" s="22"/>
      <c r="P322" s="248" t="s">
        <v>1592</v>
      </c>
      <c r="Q322" s="192"/>
      <c r="R322" s="1"/>
      <c r="S322" s="1" t="str">
        <f t="shared" si="50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1"/>
        <v>kg STD_RIGHT_ARROW ton</v>
      </c>
    </row>
    <row r="323" spans="1:23">
      <c r="A323" s="16">
        <f t="shared" si="54"/>
        <v>323</v>
      </c>
      <c r="B323" s="15">
        <f t="shared" si="40"/>
        <v>311</v>
      </c>
      <c r="C323" s="20" t="s">
        <v>3947</v>
      </c>
      <c r="D323" s="18" t="s">
        <v>25</v>
      </c>
      <c r="E323" s="39" t="s">
        <v>4491</v>
      </c>
      <c r="F323" s="23" t="s">
        <v>4946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3"/>
        <v>CAT_FNCT</v>
      </c>
      <c r="O323" s="22"/>
      <c r="P323" s="248" t="s">
        <v>3943</v>
      </c>
      <c r="Q323" s="192"/>
      <c r="R323" s="1"/>
      <c r="S323" s="1" t="str">
        <f t="shared" si="50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1"/>
        <v>kg STD_RIGHT_ARROW li STD_a_BREVE</v>
      </c>
    </row>
    <row r="324" spans="1:23">
      <c r="A324" s="16">
        <f t="shared" si="54"/>
        <v>324</v>
      </c>
      <c r="B324" s="15">
        <f t="shared" ref="B324:B387" si="58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0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1"/>
        <v>#VALUE!</v>
      </c>
    </row>
    <row r="325" spans="1:23">
      <c r="A325" s="16">
        <f t="shared" si="54"/>
        <v>325</v>
      </c>
      <c r="B325" s="15">
        <f t="shared" si="58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3"/>
        <v>CAT_FNCT</v>
      </c>
      <c r="O325" s="22"/>
      <c r="P325" s="248" t="s">
        <v>1856</v>
      </c>
      <c r="Q325" s="192"/>
      <c r="R325" s="1"/>
      <c r="S325" s="1" t="str">
        <f t="shared" si="50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59">SUBSTITUTE(IF(AND(T325="--",FIND("STD",E325),FIND("fn",C325)&gt;0,FIND("ITM_",P325),I325="CAT_FNCT"),E325,""),"""","")</f>
        <v>ton STD_RIGHT_ARROW kg</v>
      </c>
    </row>
    <row r="326" spans="1:23">
      <c r="A326" s="16">
        <f t="shared" si="54"/>
        <v>326</v>
      </c>
      <c r="B326" s="15">
        <f t="shared" si="58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3"/>
        <v>CAT_FNCT</v>
      </c>
      <c r="O326" s="22"/>
      <c r="P326" s="248" t="s">
        <v>3944</v>
      </c>
      <c r="Q326" s="192"/>
      <c r="R326" s="1"/>
      <c r="S326" s="1" t="str">
        <f t="shared" si="50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59"/>
        <v xml:space="preserve"> li STD_a_BREVE STD_RIGHT_ARROW kg</v>
      </c>
    </row>
    <row r="327" spans="1:23">
      <c r="A327" s="16">
        <f t="shared" si="54"/>
        <v>327</v>
      </c>
      <c r="B327" s="15">
        <f t="shared" si="58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0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59"/>
        <v>#VALUE!</v>
      </c>
    </row>
    <row r="328" spans="1:23">
      <c r="A328" s="16">
        <f t="shared" si="54"/>
        <v>328</v>
      </c>
      <c r="B328" s="15">
        <f t="shared" si="58"/>
        <v>316</v>
      </c>
      <c r="C328" t="s">
        <v>3972</v>
      </c>
      <c r="D328" t="s">
        <v>150</v>
      </c>
      <c r="E328" t="s">
        <v>3973</v>
      </c>
      <c r="F328" t="s">
        <v>4953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3"/>
        <v>CAT_FNCT</v>
      </c>
      <c r="O328" s="22"/>
      <c r="P328" s="250" t="s">
        <v>4002</v>
      </c>
      <c r="Q328" s="192"/>
      <c r="R328" s="1"/>
      <c r="S328" s="1" t="str">
        <f t="shared" ref="S328:S359" si="60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59"/>
        <v>g STD_RIGHT_ARROW trz</v>
      </c>
    </row>
    <row r="329" spans="1:23">
      <c r="A329" s="16">
        <f t="shared" si="54"/>
        <v>329</v>
      </c>
      <c r="B329" s="15">
        <f t="shared" si="58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0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59"/>
        <v>#VALUE!</v>
      </c>
    </row>
    <row r="330" spans="1:23">
      <c r="A330" s="16">
        <f t="shared" si="54"/>
        <v>330</v>
      </c>
      <c r="B330" s="15">
        <f t="shared" si="58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1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0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59"/>
        <v>trz STD_RIGHT_ARROW g</v>
      </c>
    </row>
    <row r="331" spans="1:23">
      <c r="A331" s="16">
        <f t="shared" si="54"/>
        <v>331</v>
      </c>
      <c r="B331" s="15">
        <f t="shared" si="58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0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59"/>
        <v>#VALUE!</v>
      </c>
    </row>
    <row r="332" spans="1:23">
      <c r="A332" s="16">
        <f t="shared" si="54"/>
        <v>332</v>
      </c>
      <c r="B332" s="15">
        <f t="shared" si="58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1"/>
        <v>CAT_FNCT</v>
      </c>
      <c r="O332" s="22"/>
      <c r="P332" s="248" t="s">
        <v>1596</v>
      </c>
      <c r="Q332" s="192"/>
      <c r="R332" s="1"/>
      <c r="S332" s="1" t="str">
        <f t="shared" si="60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59"/>
        <v>lbf STD_RIGHT_ARROW N</v>
      </c>
    </row>
    <row r="333" spans="1:23">
      <c r="A333" s="16">
        <f t="shared" si="54"/>
        <v>333</v>
      </c>
      <c r="B333" s="15">
        <f t="shared" si="58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1"/>
        <v>CAT_FNCT</v>
      </c>
      <c r="O333" s="22"/>
      <c r="P333" s="248" t="s">
        <v>1705</v>
      </c>
      <c r="Q333" s="192"/>
      <c r="R333" s="1"/>
      <c r="S333" s="1" t="str">
        <f t="shared" si="60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59"/>
        <v>N STD_RIGHT_ARROW lbf</v>
      </c>
    </row>
    <row r="334" spans="1:23">
      <c r="A334" s="16">
        <f t="shared" si="54"/>
        <v>334</v>
      </c>
      <c r="B334" s="15">
        <f t="shared" si="58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1"/>
        <v>CAT_FNCT</v>
      </c>
      <c r="O334" s="22"/>
      <c r="P334" s="248" t="s">
        <v>1629</v>
      </c>
      <c r="Q334" s="192"/>
      <c r="R334" s="1"/>
      <c r="S334" s="1" t="str">
        <f t="shared" si="60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59"/>
        <v>l.y. STD_RIGHT_ARROW m</v>
      </c>
    </row>
    <row r="335" spans="1:23">
      <c r="A335" s="16">
        <f t="shared" si="54"/>
        <v>335</v>
      </c>
      <c r="B335" s="15">
        <f t="shared" si="58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1"/>
        <v>CAT_FNCT</v>
      </c>
      <c r="O335" s="22"/>
      <c r="P335" s="248" t="s">
        <v>1680</v>
      </c>
      <c r="Q335" s="192"/>
      <c r="R335" s="1"/>
      <c r="S335" s="1" t="str">
        <f t="shared" si="60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59"/>
        <v>m STD_RIGHT_ARROW l.y.</v>
      </c>
    </row>
    <row r="336" spans="1:23">
      <c r="A336" s="16">
        <f t="shared" si="54"/>
        <v>336</v>
      </c>
      <c r="B336" s="15">
        <f t="shared" si="58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1"/>
        <v>CAT_FNCT</v>
      </c>
      <c r="O336" s="22"/>
      <c r="P336" s="248" t="s">
        <v>2416</v>
      </c>
      <c r="Q336" s="192"/>
      <c r="R336" s="1"/>
      <c r="S336" s="1" t="str">
        <f t="shared" si="60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59"/>
        <v>mmH STD_RIGHT_SHORT_ARROW Pa</v>
      </c>
    </row>
    <row r="337" spans="1:23">
      <c r="A337" s="16">
        <f t="shared" si="54"/>
        <v>337</v>
      </c>
      <c r="B337" s="15">
        <f t="shared" si="58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0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59"/>
        <v>#VALUE!</v>
      </c>
    </row>
    <row r="338" spans="1:23">
      <c r="A338" s="16">
        <f t="shared" si="54"/>
        <v>338</v>
      </c>
      <c r="B338" s="15">
        <f t="shared" si="58"/>
        <v>326</v>
      </c>
      <c r="C338" s="18" t="s">
        <v>3359</v>
      </c>
      <c r="D338" s="18" t="s">
        <v>150</v>
      </c>
      <c r="E338" s="23" t="s">
        <v>2414</v>
      </c>
      <c r="F338" s="32" t="s">
        <v>4952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1"/>
        <v>CAT_FNCT</v>
      </c>
      <c r="O338" s="22"/>
      <c r="P338" s="248" t="s">
        <v>2420</v>
      </c>
      <c r="Q338" s="192"/>
      <c r="R338" s="1"/>
      <c r="S338" s="1" t="str">
        <f t="shared" si="60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59"/>
        <v>Pa STD_RIGHT_SHORT_ARROW mmH</v>
      </c>
    </row>
    <row r="339" spans="1:23">
      <c r="A339" s="16">
        <f t="shared" si="54"/>
        <v>339</v>
      </c>
      <c r="B339" s="15">
        <f t="shared" si="58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0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59"/>
        <v>#VALUE!</v>
      </c>
    </row>
    <row r="340" spans="1:23">
      <c r="A340" s="16">
        <f t="shared" si="54"/>
        <v>340</v>
      </c>
      <c r="B340" s="15">
        <f t="shared" si="58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1"/>
        <v>CAT_FNCT</v>
      </c>
      <c r="O340" s="22"/>
      <c r="P340" s="250" t="s">
        <v>4004</v>
      </c>
      <c r="Q340" s="192"/>
      <c r="R340" s="1"/>
      <c r="S340" s="1" t="str">
        <f t="shared" si="60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59"/>
        <v>mi. STD_RIGHT_ARROW km</v>
      </c>
    </row>
    <row r="341" spans="1:23">
      <c r="A341" s="16">
        <f t="shared" si="54"/>
        <v>341</v>
      </c>
      <c r="B341" s="15">
        <f t="shared" si="58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1"/>
        <v>CAT_FNCT</v>
      </c>
      <c r="O341" s="22"/>
      <c r="P341" s="250" t="s">
        <v>4005</v>
      </c>
      <c r="Q341" s="192"/>
      <c r="R341" s="1"/>
      <c r="S341" s="1" t="str">
        <f t="shared" si="60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59"/>
        <v>km STD_RIGHT_ARROW mi.</v>
      </c>
    </row>
    <row r="342" spans="1:23">
      <c r="A342" s="16">
        <f t="shared" si="54"/>
        <v>342</v>
      </c>
      <c r="B342" s="15">
        <f t="shared" si="58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1"/>
        <v>CAT_FNCT</v>
      </c>
      <c r="O342" s="22"/>
      <c r="P342" s="250" t="s">
        <v>4006</v>
      </c>
      <c r="Q342" s="192"/>
      <c r="R342" s="1"/>
      <c r="S342" s="1" t="str">
        <f t="shared" si="60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59"/>
        <v>km STD_RIGHT_ARROW nmi</v>
      </c>
    </row>
    <row r="343" spans="1:23">
      <c r="A343" s="16">
        <f t="shared" si="54"/>
        <v>343</v>
      </c>
      <c r="B343" s="15">
        <f t="shared" si="58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1"/>
        <v>CAT_FNCT</v>
      </c>
      <c r="O343" s="22"/>
      <c r="P343" s="250" t="s">
        <v>4007</v>
      </c>
      <c r="Q343" s="192"/>
      <c r="R343" s="1"/>
      <c r="S343" s="1" t="str">
        <f t="shared" si="60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59"/>
        <v>nmi STD_RIGHT_ARROW km</v>
      </c>
    </row>
    <row r="344" spans="1:23">
      <c r="A344" s="16">
        <f t="shared" si="54"/>
        <v>344</v>
      </c>
      <c r="B344" s="15">
        <f t="shared" si="58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1"/>
        <v>CAT_FNCT</v>
      </c>
      <c r="O344" s="22"/>
      <c r="P344" s="248" t="s">
        <v>1681</v>
      </c>
      <c r="Q344" s="192"/>
      <c r="R344" s="1"/>
      <c r="S344" s="1" t="str">
        <f t="shared" si="60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59"/>
        <v>m STD_RIGHT_ARROW pc</v>
      </c>
    </row>
    <row r="345" spans="1:23">
      <c r="A345" s="16">
        <f t="shared" si="54"/>
        <v>345</v>
      </c>
      <c r="B345" s="15">
        <f t="shared" si="58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1"/>
        <v>CAT_FNCT</v>
      </c>
      <c r="O345" s="22"/>
      <c r="P345" s="248" t="s">
        <v>1717</v>
      </c>
      <c r="Q345" s="192"/>
      <c r="R345" s="1"/>
      <c r="S345" s="1" t="str">
        <f t="shared" si="60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59"/>
        <v>pc STD_RIGHT_ARROW m</v>
      </c>
    </row>
    <row r="346" spans="1:23">
      <c r="A346" s="16">
        <f t="shared" si="54"/>
        <v>346</v>
      </c>
      <c r="B346" s="15">
        <f t="shared" si="58"/>
        <v>334</v>
      </c>
      <c r="C346" t="s">
        <v>3979</v>
      </c>
      <c r="D346" t="s">
        <v>150</v>
      </c>
      <c r="E346" t="s">
        <v>3980</v>
      </c>
      <c r="F346" t="s">
        <v>4954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1"/>
        <v>CAT_FNCT</v>
      </c>
      <c r="O346" s="22"/>
      <c r="P346" s="250" t="s">
        <v>4008</v>
      </c>
      <c r="Q346" s="192"/>
      <c r="R346" s="1"/>
      <c r="S346" s="1" t="str">
        <f t="shared" si="60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59"/>
        <v>mm STD_RIGHT_ARROW pt.</v>
      </c>
    </row>
    <row r="347" spans="1:23">
      <c r="A347" s="16">
        <f t="shared" si="54"/>
        <v>347</v>
      </c>
      <c r="B347" s="15">
        <f t="shared" si="58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0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59"/>
        <v>#VALUE!</v>
      </c>
    </row>
    <row r="348" spans="1:23">
      <c r="A348" s="16">
        <f t="shared" si="54"/>
        <v>348</v>
      </c>
      <c r="B348" s="15">
        <f t="shared" si="58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1"/>
        <v>CAT_FNCT</v>
      </c>
      <c r="O348" s="22"/>
      <c r="P348" s="250" t="s">
        <v>4454</v>
      </c>
      <c r="Q348" s="192"/>
      <c r="R348" s="1"/>
      <c r="S348" s="1" t="str">
        <f t="shared" si="60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59"/>
        <v>mi. STD_RIGHT_ARROW m</v>
      </c>
    </row>
    <row r="349" spans="1:23">
      <c r="A349" s="16">
        <f t="shared" si="54"/>
        <v>349</v>
      </c>
      <c r="B349" s="15">
        <f t="shared" si="58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1"/>
        <v>CAT_FNCT</v>
      </c>
      <c r="O349" s="22"/>
      <c r="P349" s="250" t="s">
        <v>4009</v>
      </c>
      <c r="Q349" s="192"/>
      <c r="R349" s="1"/>
      <c r="S349" s="1" t="str">
        <f t="shared" si="60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59"/>
        <v>pt. STD_RIGHT_ARROW mm</v>
      </c>
    </row>
    <row r="350" spans="1:23">
      <c r="A350" s="16">
        <f t="shared" si="54"/>
        <v>350</v>
      </c>
      <c r="B350" s="15">
        <f t="shared" si="58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0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59"/>
        <v>#VALUE!</v>
      </c>
    </row>
    <row r="351" spans="1:23">
      <c r="A351" s="16">
        <f t="shared" si="54"/>
        <v>351</v>
      </c>
      <c r="B351" s="15">
        <f t="shared" si="58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1"/>
        <v>CAT_FNCT</v>
      </c>
      <c r="O351" s="22"/>
      <c r="P351" s="250" t="s">
        <v>4455</v>
      </c>
      <c r="Q351" s="192"/>
      <c r="R351" s="1"/>
      <c r="S351" s="1" t="str">
        <f t="shared" si="60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59"/>
        <v>m STD_RIGHT_ARROW mi.</v>
      </c>
    </row>
    <row r="352" spans="1:23">
      <c r="A352" s="16">
        <f t="shared" si="54"/>
        <v>352</v>
      </c>
      <c r="B352" s="15">
        <f t="shared" si="58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1"/>
        <v>CAT_FNCT</v>
      </c>
      <c r="O352" s="22"/>
      <c r="P352" s="248" t="s">
        <v>1682</v>
      </c>
      <c r="Q352" s="192"/>
      <c r="R352" s="1"/>
      <c r="S352" s="1" t="str">
        <f t="shared" si="60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59"/>
        <v>m STD_RIGHT_ARROW yd.</v>
      </c>
    </row>
    <row r="353" spans="1:23">
      <c r="A353" s="16">
        <f t="shared" si="54"/>
        <v>353</v>
      </c>
      <c r="B353" s="15">
        <f t="shared" si="58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1"/>
        <v>CAT_FNCT</v>
      </c>
      <c r="O353" s="22"/>
      <c r="P353" s="248" t="s">
        <v>1920</v>
      </c>
      <c r="Q353" s="192"/>
      <c r="R353" s="1"/>
      <c r="S353" s="1" t="str">
        <f t="shared" si="60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59"/>
        <v>yd. STD_RIGHT_ARROW m</v>
      </c>
    </row>
    <row r="354" spans="1:23">
      <c r="A354" s="16">
        <f t="shared" si="54"/>
        <v>354</v>
      </c>
      <c r="B354" s="15">
        <f t="shared" si="58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1"/>
        <v>CAT_FNCT</v>
      </c>
      <c r="O354" s="22"/>
      <c r="P354" s="248" t="s">
        <v>1735</v>
      </c>
      <c r="Q354" s="192"/>
      <c r="R354" s="1"/>
      <c r="S354" s="1" t="str">
        <f t="shared" si="60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59"/>
        <v>psi STD_RIGHT_ARROW Pa</v>
      </c>
    </row>
    <row r="355" spans="1:23">
      <c r="A355" s="16">
        <f t="shared" si="54"/>
        <v>355</v>
      </c>
      <c r="B355" s="15">
        <f t="shared" si="58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1"/>
        <v>CAT_FNCT</v>
      </c>
      <c r="O355" s="22"/>
      <c r="P355" s="248" t="s">
        <v>1714</v>
      </c>
      <c r="Q355" s="192"/>
      <c r="R355" s="1"/>
      <c r="S355" s="1" t="str">
        <f t="shared" si="60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59"/>
        <v>Pa STD_RIGHT_ARROW psi</v>
      </c>
    </row>
    <row r="356" spans="1:23">
      <c r="A356" s="16">
        <f t="shared" si="54"/>
        <v>356</v>
      </c>
      <c r="B356" s="15">
        <f t="shared" si="58"/>
        <v>344</v>
      </c>
      <c r="C356" s="18" t="s">
        <v>3363</v>
      </c>
      <c r="D356" s="18" t="s">
        <v>150</v>
      </c>
      <c r="E356" s="23" t="s">
        <v>240</v>
      </c>
      <c r="F356" s="23" t="s">
        <v>4952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1"/>
        <v>CAT_FNCT</v>
      </c>
      <c r="O356" s="22"/>
      <c r="P356" s="248" t="s">
        <v>1715</v>
      </c>
      <c r="Q356" s="192"/>
      <c r="R356" s="1"/>
      <c r="S356" s="1" t="str">
        <f t="shared" si="60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59"/>
        <v>Pa STD_RIGHT_ARROW tor</v>
      </c>
    </row>
    <row r="357" spans="1:23">
      <c r="A357" s="16">
        <f t="shared" si="54"/>
        <v>357</v>
      </c>
      <c r="B357" s="15">
        <f t="shared" si="58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0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59"/>
        <v>#VALUE!</v>
      </c>
    </row>
    <row r="358" spans="1:23">
      <c r="A358" s="16">
        <f t="shared" si="54"/>
        <v>358</v>
      </c>
      <c r="B358" s="15">
        <f t="shared" si="58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1"/>
        <v>CAT_FNCT</v>
      </c>
      <c r="O358" s="22"/>
      <c r="P358" s="248" t="s">
        <v>1858</v>
      </c>
      <c r="Q358" s="192"/>
      <c r="R358" s="1"/>
      <c r="S358" s="1" t="str">
        <f t="shared" si="60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59"/>
        <v>tor STD_RIGHT_ARROW Pa</v>
      </c>
    </row>
    <row r="359" spans="1:23">
      <c r="A359" s="16">
        <f t="shared" si="54"/>
        <v>359</v>
      </c>
      <c r="B359" s="15">
        <f t="shared" si="58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0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59"/>
        <v>#VALUE!</v>
      </c>
    </row>
    <row r="360" spans="1:23">
      <c r="A360" s="16">
        <f t="shared" si="54"/>
        <v>360</v>
      </c>
      <c r="B360" s="15">
        <f t="shared" si="58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1"/>
        <v>CAT_FNCT</v>
      </c>
      <c r="O360" s="22"/>
      <c r="P360" s="248" t="s">
        <v>1845</v>
      </c>
      <c r="Q360" s="192"/>
      <c r="R360" s="1"/>
      <c r="S360" s="1" t="str">
        <f t="shared" ref="S360:S391" si="62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59"/>
        <v>s STD_RIGHT_ARROW year</v>
      </c>
    </row>
    <row r="361" spans="1:23">
      <c r="A361" s="16">
        <f t="shared" si="54"/>
        <v>361</v>
      </c>
      <c r="B361" s="15">
        <f t="shared" si="58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1"/>
        <v>CAT_FNCT</v>
      </c>
      <c r="O361" s="22"/>
      <c r="P361" s="248" t="s">
        <v>1922</v>
      </c>
      <c r="Q361" s="192"/>
      <c r="R361" s="1"/>
      <c r="S361" s="1" t="str">
        <f t="shared" si="62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59"/>
        <v>year STD_RIGHT_ARROW s</v>
      </c>
    </row>
    <row r="362" spans="1:23">
      <c r="A362" s="16">
        <f t="shared" si="54"/>
        <v>362</v>
      </c>
      <c r="B362" s="15">
        <f t="shared" si="58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1"/>
        <v>CAT_FNCT</v>
      </c>
      <c r="O362" s="22"/>
      <c r="P362" s="250" t="s">
        <v>4010</v>
      </c>
      <c r="Q362" s="192"/>
      <c r="R362" s="1"/>
      <c r="S362" s="1" t="str">
        <f t="shared" si="62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59"/>
        <v>crt STD_RIGHT_ARROW g</v>
      </c>
    </row>
    <row r="363" spans="1:23">
      <c r="A363" s="16">
        <f t="shared" si="54"/>
        <v>363</v>
      </c>
      <c r="B363" s="15">
        <f t="shared" si="58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2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59"/>
        <v>#VALUE!</v>
      </c>
    </row>
    <row r="364" spans="1:23">
      <c r="A364" s="16">
        <f t="shared" si="54"/>
        <v>364</v>
      </c>
      <c r="B364" s="15">
        <f t="shared" si="58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1"/>
        <v>CAT_FNCT</v>
      </c>
      <c r="O364" s="22"/>
      <c r="P364" s="250" t="s">
        <v>3945</v>
      </c>
      <c r="Q364" s="192"/>
      <c r="R364" s="1"/>
      <c r="S364" s="1" t="str">
        <f t="shared" si="62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59"/>
        <v>j STD_i_MACRON n STD_RIGHT_ARROW kg</v>
      </c>
    </row>
    <row r="365" spans="1:23">
      <c r="A365" s="16">
        <f t="shared" si="54"/>
        <v>365</v>
      </c>
      <c r="B365" s="15">
        <f t="shared" si="58"/>
        <v>353</v>
      </c>
      <c r="C365" t="s">
        <v>3982</v>
      </c>
      <c r="D365" t="s">
        <v>150</v>
      </c>
      <c r="E365" t="s">
        <v>4494</v>
      </c>
      <c r="F365" t="s">
        <v>4953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1"/>
        <v>CAT_FNCT</v>
      </c>
      <c r="O365" s="22"/>
      <c r="P365" s="250" t="s">
        <v>4011</v>
      </c>
      <c r="Q365" s="192"/>
      <c r="R365" s="1"/>
      <c r="S365" s="1" t="str">
        <f t="shared" si="62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59"/>
        <v>g STD_RIGHT_ARROW crt</v>
      </c>
    </row>
    <row r="366" spans="1:23">
      <c r="A366" s="16">
        <f t="shared" si="54"/>
        <v>366</v>
      </c>
      <c r="B366" s="15">
        <f t="shared" si="58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2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59"/>
        <v>#VALUE!</v>
      </c>
    </row>
    <row r="367" spans="1:23">
      <c r="A367" s="16">
        <f t="shared" si="54"/>
        <v>367</v>
      </c>
      <c r="B367" s="15">
        <f t="shared" si="58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1"/>
        <v>CAT_FNCT</v>
      </c>
      <c r="O367" s="22"/>
      <c r="P367" s="250" t="s">
        <v>3946</v>
      </c>
      <c r="Q367" s="192"/>
      <c r="R367" s="1"/>
      <c r="S367" s="1" t="str">
        <f t="shared" si="62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59"/>
        <v>kg STD_RIGHT_ARROW j STD_i_MACRON n</v>
      </c>
    </row>
    <row r="368" spans="1:23">
      <c r="A368" s="16">
        <f t="shared" si="54"/>
        <v>368</v>
      </c>
      <c r="B368" s="15">
        <f t="shared" si="58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1"/>
        <v>CAT_FNCT</v>
      </c>
      <c r="O368" s="22"/>
      <c r="P368" s="250" t="s">
        <v>4012</v>
      </c>
      <c r="Q368" s="192"/>
      <c r="R368" s="1"/>
      <c r="S368" s="1" t="str">
        <f t="shared" si="62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59"/>
        <v>qt. STD_RIGHT_ARROW l</v>
      </c>
    </row>
    <row r="369" spans="1:23">
      <c r="A369" s="16">
        <f t="shared" si="54"/>
        <v>369</v>
      </c>
      <c r="B369" s="15">
        <f t="shared" si="58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1"/>
        <v>CAT_FNCT</v>
      </c>
      <c r="O369" s="22"/>
      <c r="P369" s="250" t="s">
        <v>4013</v>
      </c>
      <c r="Q369" s="192"/>
      <c r="R369" s="1"/>
      <c r="S369" s="1" t="str">
        <f t="shared" si="62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59"/>
        <v>l STD_RIGHT_ARROW qt.</v>
      </c>
    </row>
    <row r="370" spans="1:23">
      <c r="A370" s="16">
        <f t="shared" si="54"/>
        <v>370</v>
      </c>
      <c r="B370" s="15">
        <f t="shared" si="58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1"/>
        <v>CAT_FNCT</v>
      </c>
      <c r="O370" s="22"/>
      <c r="P370" s="248" t="s">
        <v>2059</v>
      </c>
      <c r="Q370" s="192"/>
      <c r="R370" s="1"/>
      <c r="S370" s="1" t="str">
        <f t="shared" si="62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59"/>
        <v>fm. STD_RIGHT_ARROW m</v>
      </c>
    </row>
    <row r="371" spans="1:23">
      <c r="A371" s="16">
        <f t="shared" si="54"/>
        <v>371</v>
      </c>
      <c r="B371" s="15">
        <f t="shared" si="58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2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59"/>
        <v>#VALUE!</v>
      </c>
    </row>
    <row r="372" spans="1:23">
      <c r="A372" s="16">
        <f t="shared" si="54"/>
        <v>372</v>
      </c>
      <c r="B372" s="15">
        <f t="shared" si="58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1"/>
        <v>CAT_FNCT</v>
      </c>
      <c r="O372" s="22"/>
      <c r="P372" s="248" t="s">
        <v>4456</v>
      </c>
      <c r="Q372" s="192"/>
      <c r="R372" s="1"/>
      <c r="S372" s="1" t="str">
        <f t="shared" si="62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59"/>
        <v>nmi STD_RIGHT_ARROW m</v>
      </c>
    </row>
    <row r="373" spans="1:23">
      <c r="A373" s="16">
        <f t="shared" si="54"/>
        <v>373</v>
      </c>
      <c r="B373" s="15">
        <f t="shared" si="58"/>
        <v>361</v>
      </c>
      <c r="C373" s="18" t="s">
        <v>3365</v>
      </c>
      <c r="D373" s="18" t="s">
        <v>150</v>
      </c>
      <c r="E373" s="23" t="s">
        <v>880</v>
      </c>
      <c r="F373" s="23" t="s">
        <v>4950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1"/>
        <v>CAT_FNCT</v>
      </c>
      <c r="O373" s="22"/>
      <c r="P373" s="248" t="s">
        <v>2060</v>
      </c>
      <c r="Q373" s="192"/>
      <c r="R373" s="1"/>
      <c r="S373" s="1" t="str">
        <f t="shared" si="62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59"/>
        <v>m STD_RIGHT_ARROW fm.</v>
      </c>
    </row>
    <row r="374" spans="1:23">
      <c r="A374" s="16">
        <f t="shared" si="54"/>
        <v>374</v>
      </c>
      <c r="B374" s="15">
        <f t="shared" si="58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2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59"/>
        <v>#VALUE!</v>
      </c>
    </row>
    <row r="375" spans="1:23">
      <c r="A375" s="16">
        <f t="shared" si="54"/>
        <v>375</v>
      </c>
      <c r="B375" s="15">
        <f t="shared" si="58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1"/>
        <v>CAT_FNCT</v>
      </c>
      <c r="O375" s="22"/>
      <c r="P375" s="248" t="s">
        <v>4457</v>
      </c>
      <c r="Q375" s="192"/>
      <c r="R375" s="1"/>
      <c r="S375" s="1" t="str">
        <f t="shared" si="62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59"/>
        <v>m STD_RIGHT_ARROW nmi</v>
      </c>
    </row>
    <row r="376" spans="1:23">
      <c r="A376" s="16">
        <f t="shared" si="54"/>
        <v>376</v>
      </c>
      <c r="B376" s="15">
        <f t="shared" si="58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1"/>
        <v>CAT_FNCT</v>
      </c>
      <c r="O376" s="22"/>
      <c r="P376" s="248" t="s">
        <v>2061</v>
      </c>
      <c r="Q376" s="192"/>
      <c r="R376" s="1"/>
      <c r="S376" s="1" t="str">
        <f t="shared" si="62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59"/>
        <v>bbl STD_RIGHT_ARROW m STD_SUP_3</v>
      </c>
    </row>
    <row r="377" spans="1:23">
      <c r="A377" s="16">
        <f t="shared" si="54"/>
        <v>377</v>
      </c>
      <c r="B377" s="15">
        <f t="shared" si="58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2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59"/>
        <v>#VALUE!</v>
      </c>
    </row>
    <row r="378" spans="1:23">
      <c r="A378" s="16">
        <f t="shared" si="54"/>
        <v>378</v>
      </c>
      <c r="B378" s="15">
        <f t="shared" si="58"/>
        <v>366</v>
      </c>
      <c r="C378" s="18" t="s">
        <v>3366</v>
      </c>
      <c r="D378" s="18" t="s">
        <v>150</v>
      </c>
      <c r="E378" s="177" t="s">
        <v>882</v>
      </c>
      <c r="F378" s="177" t="s">
        <v>4939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1"/>
        <v>CAT_FNCT</v>
      </c>
      <c r="O378" s="22"/>
      <c r="P378" s="248" t="s">
        <v>2062</v>
      </c>
      <c r="Q378" s="192"/>
      <c r="R378" s="1"/>
      <c r="S378" s="1" t="str">
        <f t="shared" si="62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59"/>
        <v>m STD_SUP_3 STD_RIGHT_ARROW bbl</v>
      </c>
    </row>
    <row r="379" spans="1:23">
      <c r="A379" s="16">
        <f t="shared" si="54"/>
        <v>379</v>
      </c>
      <c r="B379" s="15">
        <f t="shared" si="58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2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59"/>
        <v>#VALUE!</v>
      </c>
    </row>
    <row r="380" spans="1:23">
      <c r="A380" s="16">
        <f t="shared" si="54"/>
        <v>380</v>
      </c>
      <c r="B380" s="15">
        <f t="shared" si="58"/>
        <v>368</v>
      </c>
      <c r="C380" s="54" t="s">
        <v>3588</v>
      </c>
      <c r="D380" s="54" t="s">
        <v>7</v>
      </c>
      <c r="E380" s="72" t="str">
        <f t="shared" ref="E380:E381" si="63">CHAR(34)&amp;IF(B380&lt;10,"000",IF(B380&lt;100,"00",IF(B380&lt;1000,"0","")))&amp;$B380&amp;CHAR(34)</f>
        <v>"0368"</v>
      </c>
      <c r="F380" s="55" t="str">
        <f t="shared" ref="F380:F381" si="64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5">"ITM_"&amp;IF(B380&lt;10,"000",IF(B380&lt;100,"00",IF(B380&lt;1000,"0","")))&amp;$B380</f>
        <v>ITM_0368</v>
      </c>
      <c r="Q380" s="192"/>
      <c r="R380" s="1"/>
      <c r="S380" s="1" t="str">
        <f t="shared" si="62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59"/>
        <v>#VALUE!</v>
      </c>
    </row>
    <row r="381" spans="1:23">
      <c r="A381" s="16">
        <f t="shared" si="54"/>
        <v>381</v>
      </c>
      <c r="B381" s="15">
        <f t="shared" si="58"/>
        <v>369</v>
      </c>
      <c r="C381" s="54" t="s">
        <v>3588</v>
      </c>
      <c r="D381" s="54" t="s">
        <v>7</v>
      </c>
      <c r="E381" s="72" t="str">
        <f t="shared" si="63"/>
        <v>"0369"</v>
      </c>
      <c r="F381" s="55" t="str">
        <f t="shared" si="64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5"/>
        <v>ITM_0369</v>
      </c>
      <c r="Q381" s="192"/>
      <c r="R381" s="1"/>
      <c r="S381" s="1" t="str">
        <f t="shared" si="62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59"/>
        <v>#VALUE!</v>
      </c>
    </row>
    <row r="382" spans="1:23">
      <c r="A382" s="16">
        <f t="shared" si="54"/>
        <v>382</v>
      </c>
      <c r="B382" s="15">
        <f t="shared" si="58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1"/>
        <v>CAT_FNCT</v>
      </c>
      <c r="O382" s="22"/>
      <c r="P382" s="248" t="s">
        <v>2083</v>
      </c>
      <c r="Q382" s="192"/>
      <c r="R382" s="1"/>
      <c r="S382" s="1" t="str">
        <f t="shared" si="62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59"/>
        <v>ha STD_RIGHT_ARROW m STD_SUP_2</v>
      </c>
    </row>
    <row r="383" spans="1:23">
      <c r="A383" s="16">
        <f t="shared" ref="A383:A446" si="66">IF(B383=INT(B383),ROW(),"")</f>
        <v>383</v>
      </c>
      <c r="B383" s="15">
        <f t="shared" si="58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1"/>
        <v>CAT_FNCT</v>
      </c>
      <c r="O383" s="22"/>
      <c r="P383" s="248" t="s">
        <v>2084</v>
      </c>
      <c r="Q383" s="192"/>
      <c r="R383" s="1"/>
      <c r="S383" s="1" t="str">
        <f t="shared" si="62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59"/>
        <v>m STD_SUP_2 STD_RIGHT_ARROW ha</v>
      </c>
    </row>
    <row r="384" spans="1:23">
      <c r="A384" s="16">
        <f t="shared" si="66"/>
        <v>384</v>
      </c>
      <c r="B384" s="15">
        <f t="shared" si="58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1"/>
        <v>CAT_FNCT</v>
      </c>
      <c r="O384" s="22"/>
      <c r="P384" s="250" t="s">
        <v>3779</v>
      </c>
      <c r="Q384" s="192"/>
      <c r="R384" s="1"/>
      <c r="S384" s="1" t="str">
        <f t="shared" si="62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59"/>
        <v>m STD_u_BREVE STD_RIGHT_ARROW m STD_SUP_2</v>
      </c>
    </row>
    <row r="385" spans="1:23">
      <c r="A385" s="16">
        <f t="shared" si="66"/>
        <v>385</v>
      </c>
      <c r="B385" s="15">
        <f t="shared" si="58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1"/>
        <v>CAT_FNCT</v>
      </c>
      <c r="O385" s="22"/>
      <c r="P385" s="250" t="s">
        <v>3780</v>
      </c>
      <c r="Q385" s="192"/>
      <c r="R385" s="1"/>
      <c r="S385" s="1" t="str">
        <f t="shared" si="62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59"/>
        <v>m STD_SUP_2 STD_RIGHT_ARROW m STD_u_BREVE</v>
      </c>
    </row>
    <row r="386" spans="1:23">
      <c r="A386" s="16">
        <f t="shared" si="66"/>
        <v>386</v>
      </c>
      <c r="B386" s="15">
        <f t="shared" si="58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1"/>
        <v>CAT_FNCT</v>
      </c>
      <c r="O386" s="22"/>
      <c r="P386" s="250" t="s">
        <v>3781</v>
      </c>
      <c r="Q386" s="192"/>
      <c r="R386" s="1"/>
      <c r="S386" s="1" t="str">
        <f t="shared" si="62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59"/>
        <v>l STD_i_BREVE STD_RIGHT_ARROW m</v>
      </c>
    </row>
    <row r="387" spans="1:23">
      <c r="A387" s="16">
        <f t="shared" si="66"/>
        <v>387</v>
      </c>
      <c r="B387" s="15">
        <f t="shared" si="58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1"/>
        <v>CAT_FNCT</v>
      </c>
      <c r="O387" s="22"/>
      <c r="P387" s="250" t="s">
        <v>3782</v>
      </c>
      <c r="Q387" s="192"/>
      <c r="R387" s="1"/>
      <c r="S387" s="1" t="str">
        <f t="shared" si="62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59"/>
        <v>m STD_RIGHT_ARROW l STD_i_BREVE</v>
      </c>
    </row>
    <row r="388" spans="1:23">
      <c r="A388" s="16">
        <f t="shared" si="66"/>
        <v>388</v>
      </c>
      <c r="B388" s="15">
        <f t="shared" ref="B388:B451" si="67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1"/>
        <v>CAT_FNCT</v>
      </c>
      <c r="O388" s="22"/>
      <c r="P388" s="250" t="s">
        <v>3783</v>
      </c>
      <c r="Q388" s="192"/>
      <c r="R388" s="1"/>
      <c r="S388" s="1" t="str">
        <f t="shared" si="62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59"/>
        <v>ch STD_i_BREVE STD_RIGHT_ARROW m</v>
      </c>
    </row>
    <row r="389" spans="1:23">
      <c r="A389" s="16">
        <f t="shared" si="66"/>
        <v>389</v>
      </c>
      <c r="B389" s="15">
        <f t="shared" si="67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1"/>
        <v>CAT_FNCT</v>
      </c>
      <c r="O389" s="22"/>
      <c r="P389" s="250" t="s">
        <v>3784</v>
      </c>
      <c r="Q389" s="192"/>
      <c r="R389" s="1"/>
      <c r="S389" s="1" t="str">
        <f t="shared" si="62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68">SUBSTITUTE(IF(AND(T389="--",FIND("STD",E389),FIND("fn",C389)&gt;0,FIND("ITM_",P389),I389="CAT_FNCT"),E389,""),"""","")</f>
        <v>m STD_RIGHT_ARROW ch STD_i_BREVE</v>
      </c>
    </row>
    <row r="390" spans="1:23">
      <c r="A390" s="16">
        <f t="shared" si="66"/>
        <v>390</v>
      </c>
      <c r="B390" s="15">
        <f t="shared" si="67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1"/>
        <v>CAT_FNCT</v>
      </c>
      <c r="O390" s="22"/>
      <c r="P390" s="250" t="s">
        <v>3785</v>
      </c>
      <c r="Q390" s="192"/>
      <c r="R390" s="1"/>
      <c r="S390" s="1" t="str">
        <f t="shared" si="62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68"/>
        <v>y STD_i_BREVE n STD_RIGHT_ARROW m</v>
      </c>
    </row>
    <row r="391" spans="1:23">
      <c r="A391" s="16">
        <f t="shared" si="66"/>
        <v>391</v>
      </c>
      <c r="B391" s="15">
        <f t="shared" si="67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1"/>
        <v>CAT_FNCT</v>
      </c>
      <c r="O391" s="22"/>
      <c r="P391" s="250" t="s">
        <v>3786</v>
      </c>
      <c r="Q391" s="192"/>
      <c r="R391" s="1"/>
      <c r="S391" s="1" t="str">
        <f t="shared" si="62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68"/>
        <v>m STD_RIGHT_ARROW y STD_i_BREVE n</v>
      </c>
    </row>
    <row r="392" spans="1:23">
      <c r="A392" s="16">
        <f t="shared" si="66"/>
        <v>392</v>
      </c>
      <c r="B392" s="15">
        <f t="shared" si="67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1"/>
        <v>CAT_FNCT</v>
      </c>
      <c r="O392" s="22"/>
      <c r="P392" s="250" t="s">
        <v>3787</v>
      </c>
      <c r="Q392" s="192"/>
      <c r="R392" s="1"/>
      <c r="S392" s="1" t="str">
        <f t="shared" ref="S392:S407" si="69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68"/>
        <v>c STD_u_GRAVE n STD_RIGHT_ARROW m</v>
      </c>
    </row>
    <row r="393" spans="1:23">
      <c r="A393" s="16">
        <f t="shared" si="66"/>
        <v>393</v>
      </c>
      <c r="B393" s="15">
        <f t="shared" si="67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0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69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68"/>
        <v>m STD_RIGHT_ARROW c STD_u_GRAVE n</v>
      </c>
    </row>
    <row r="394" spans="1:23">
      <c r="A394" s="16">
        <f t="shared" si="66"/>
        <v>394</v>
      </c>
      <c r="B394" s="15">
        <f t="shared" si="67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0"/>
        <v>CAT_FNCT</v>
      </c>
      <c r="O394" s="22"/>
      <c r="P394" s="250" t="s">
        <v>3791</v>
      </c>
      <c r="Q394" s="192"/>
      <c r="R394" s="1"/>
      <c r="S394" s="1" t="str">
        <f t="shared" si="69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68"/>
        <v>zh STD_a_GRAVE n STD_RIGHT_ARROW m</v>
      </c>
    </row>
    <row r="395" spans="1:23">
      <c r="A395" s="16">
        <f t="shared" si="66"/>
        <v>395</v>
      </c>
      <c r="B395" s="15">
        <f t="shared" si="67"/>
        <v>383</v>
      </c>
      <c r="C395" t="s">
        <v>3777</v>
      </c>
      <c r="D395" t="s">
        <v>150</v>
      </c>
      <c r="E395" s="11" t="s">
        <v>3867</v>
      </c>
      <c r="F395" s="11" t="s">
        <v>4955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0"/>
        <v>CAT_DUPL</v>
      </c>
      <c r="O395" s="11"/>
      <c r="P395" s="250" t="s">
        <v>3794</v>
      </c>
      <c r="Q395" s="192"/>
      <c r="R395" s="1"/>
      <c r="S395" s="1" t="str">
        <f t="shared" si="69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68"/>
        <v/>
      </c>
    </row>
    <row r="396" spans="1:23">
      <c r="A396" s="16">
        <f t="shared" si="66"/>
        <v>396</v>
      </c>
      <c r="B396" s="15">
        <f t="shared" si="67"/>
        <v>384</v>
      </c>
      <c r="C396" t="s">
        <v>3777</v>
      </c>
      <c r="D396" t="s">
        <v>25</v>
      </c>
      <c r="E396" s="201" t="s">
        <v>3868</v>
      </c>
      <c r="F396" s="201" t="s">
        <v>4950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0"/>
        <v>CAT_FNCT</v>
      </c>
      <c r="O396" s="22"/>
      <c r="P396" s="250" t="s">
        <v>3792</v>
      </c>
      <c r="Q396" s="192"/>
      <c r="R396" s="1"/>
      <c r="S396" s="1" t="str">
        <f t="shared" si="69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68"/>
        <v>m STD_RIGHT_ARROW zh STD_a_GRAVE n</v>
      </c>
    </row>
    <row r="397" spans="1:23">
      <c r="A397" s="16">
        <f t="shared" si="66"/>
        <v>397</v>
      </c>
      <c r="B397" s="15">
        <f t="shared" si="67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0"/>
        <v>CAT_DUPL</v>
      </c>
      <c r="O397" s="11"/>
      <c r="P397" s="250" t="s">
        <v>3795</v>
      </c>
      <c r="Q397" s="192"/>
      <c r="R397" s="1"/>
      <c r="S397" s="1" t="str">
        <f t="shared" si="69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68"/>
        <v/>
      </c>
    </row>
    <row r="398" spans="1:23">
      <c r="A398" s="16">
        <f t="shared" si="66"/>
        <v>398</v>
      </c>
      <c r="B398" s="15">
        <f t="shared" si="67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0"/>
        <v>CAT_FNCT</v>
      </c>
      <c r="O398" s="22"/>
      <c r="P398" s="250" t="s">
        <v>3789</v>
      </c>
      <c r="Q398" s="192"/>
      <c r="R398" s="1"/>
      <c r="S398" s="1" t="str">
        <f t="shared" si="69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68"/>
        <v>f STD_e_MACRON n STD_RIGHT_ARROW m</v>
      </c>
    </row>
    <row r="399" spans="1:23">
      <c r="A399" s="16">
        <f t="shared" si="66"/>
        <v>399</v>
      </c>
      <c r="B399" s="15">
        <f t="shared" si="67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0"/>
        <v>CAT_FNCT</v>
      </c>
      <c r="O399" s="22"/>
      <c r="P399" s="250" t="s">
        <v>3790</v>
      </c>
      <c r="Q399" s="192"/>
      <c r="R399" s="1"/>
      <c r="S399" s="1" t="str">
        <f t="shared" si="69"/>
        <v/>
      </c>
      <c r="T399" s="1" t="str">
        <f>IF(ISNA(VLOOKUP(P399,'NEW XEQM.c'!D:D,1,0)),"--",VLOOKUP(P399,'NEW XEQM.c'!D:G,3,0))</f>
        <v>--</v>
      </c>
      <c r="U399" s="1"/>
      <c r="W399" t="str">
        <f t="shared" si="68"/>
        <v>m STD_RIGHT_ARROW f STD_e_MACRON n</v>
      </c>
    </row>
    <row r="400" spans="1:23">
      <c r="A400" s="16">
        <f t="shared" si="66"/>
        <v>400</v>
      </c>
      <c r="B400" s="15">
        <f t="shared" si="67"/>
        <v>388</v>
      </c>
      <c r="C400" s="18" t="s">
        <v>4960</v>
      </c>
      <c r="D400" s="18" t="s">
        <v>25</v>
      </c>
      <c r="E400" s="23" t="s">
        <v>4958</v>
      </c>
      <c r="F400" s="23" t="s">
        <v>4958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0"/>
        <v>CAT_FNCT</v>
      </c>
      <c r="O400" s="22"/>
      <c r="P400" s="248" t="s">
        <v>4956</v>
      </c>
      <c r="Q400" s="192"/>
      <c r="R400" s="1"/>
      <c r="S400" s="1" t="str">
        <f t="shared" si="69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68"/>
        <v>mi STD_SUP_2 STD_RIGHT_ARROW km STD_SUP_2</v>
      </c>
    </row>
    <row r="401" spans="1:23">
      <c r="A401" s="16">
        <f t="shared" si="66"/>
        <v>401</v>
      </c>
      <c r="B401" s="15">
        <f t="shared" si="67"/>
        <v>389</v>
      </c>
      <c r="C401" s="18" t="s">
        <v>4960</v>
      </c>
      <c r="D401" s="18" t="s">
        <v>150</v>
      </c>
      <c r="E401" s="23" t="s">
        <v>4959</v>
      </c>
      <c r="F401" s="23" t="s">
        <v>4959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0"/>
        <v>CAT_FNCT</v>
      </c>
      <c r="O401" s="22"/>
      <c r="P401" s="248" t="s">
        <v>4957</v>
      </c>
      <c r="Q401" s="192"/>
      <c r="R401" s="1"/>
      <c r="S401" s="1" t="str">
        <f t="shared" si="69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68"/>
        <v>km STD_SUP_2 STD_RIGHT_ARROW mi STD_SUP_2</v>
      </c>
    </row>
    <row r="402" spans="1:23">
      <c r="A402" s="16">
        <f t="shared" si="66"/>
        <v>402</v>
      </c>
      <c r="B402" s="15">
        <f t="shared" si="67"/>
        <v>390</v>
      </c>
      <c r="C402" s="18" t="s">
        <v>4963</v>
      </c>
      <c r="D402" s="18" t="s">
        <v>25</v>
      </c>
      <c r="E402" s="23" t="s">
        <v>5166</v>
      </c>
      <c r="F402" s="23" t="s">
        <v>4962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0"/>
        <v>CAT_FNCT</v>
      </c>
      <c r="O402" s="22"/>
      <c r="P402" s="248" t="s">
        <v>4964</v>
      </c>
      <c r="Q402" s="192"/>
      <c r="R402" s="1"/>
      <c r="S402" s="1" t="str">
        <f t="shared" si="69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68"/>
        <v>nmi STD_SUP_2 STD_RIGHT_SHORT_ARROW km STD_SUP_2</v>
      </c>
    </row>
    <row r="403" spans="1:23">
      <c r="A403" s="16">
        <f t="shared" si="66"/>
        <v>403</v>
      </c>
      <c r="B403" s="15">
        <f t="shared" si="67"/>
        <v>391</v>
      </c>
      <c r="C403" s="18" t="s">
        <v>4963</v>
      </c>
      <c r="D403" s="18" t="s">
        <v>150</v>
      </c>
      <c r="E403" s="23" t="s">
        <v>5154</v>
      </c>
      <c r="F403" s="23" t="s">
        <v>4961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0"/>
        <v>CAT_FNCT</v>
      </c>
      <c r="O403" s="22"/>
      <c r="P403" s="248" t="s">
        <v>4965</v>
      </c>
      <c r="Q403" s="192"/>
      <c r="R403" s="1"/>
      <c r="S403" s="1" t="str">
        <f t="shared" si="69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68"/>
        <v>km STD_SUP_2 STD_RIGHT_SHORT_ARROW nmi STD_SUP_2</v>
      </c>
    </row>
    <row r="404" spans="1:23">
      <c r="A404" s="16">
        <f t="shared" si="66"/>
        <v>404</v>
      </c>
      <c r="B404" s="15">
        <f t="shared" si="67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69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68"/>
        <v>#VALUE!</v>
      </c>
    </row>
    <row r="405" spans="1:23">
      <c r="A405" s="16">
        <f t="shared" si="66"/>
        <v>405</v>
      </c>
      <c r="B405" s="15">
        <f t="shared" si="67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69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68"/>
        <v>#VALUE!</v>
      </c>
    </row>
    <row r="406" spans="1:23">
      <c r="A406" s="16">
        <f t="shared" si="66"/>
        <v>406</v>
      </c>
      <c r="B406" s="15">
        <f t="shared" si="67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69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68"/>
        <v>#VALUE!</v>
      </c>
    </row>
    <row r="407" spans="1:23">
      <c r="A407" s="16">
        <f t="shared" si="66"/>
        <v>407</v>
      </c>
      <c r="B407" s="15">
        <f t="shared" si="67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69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68"/>
        <v>#VALUE!</v>
      </c>
    </row>
    <row r="408" spans="1:23" s="210" customFormat="1">
      <c r="A408" s="16" t="str">
        <f t="shared" si="66"/>
        <v/>
      </c>
      <c r="B408" s="15">
        <f t="shared" si="67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68"/>
        <v>#VALUE!</v>
      </c>
    </row>
    <row r="409" spans="1:23" s="210" customFormat="1">
      <c r="A409" s="16" t="str">
        <f t="shared" si="66"/>
        <v/>
      </c>
      <c r="B409" s="15">
        <f t="shared" si="67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68"/>
        <v>#VALUE!</v>
      </c>
    </row>
    <row r="410" spans="1:23" s="210" customFormat="1">
      <c r="A410" s="16" t="str">
        <f t="shared" si="66"/>
        <v/>
      </c>
      <c r="B410" s="15">
        <f t="shared" si="67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68"/>
        <v>#VALUE!</v>
      </c>
    </row>
    <row r="411" spans="1:23">
      <c r="A411" s="16">
        <f t="shared" si="66"/>
        <v>411</v>
      </c>
      <c r="B411" s="15">
        <f t="shared" si="67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1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68"/>
        <v>#VALUE!</v>
      </c>
    </row>
    <row r="412" spans="1:23">
      <c r="A412" s="16">
        <f t="shared" si="66"/>
        <v>412</v>
      </c>
      <c r="B412" s="15">
        <f t="shared" si="67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1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68"/>
        <v>#VALUE!</v>
      </c>
    </row>
    <row r="413" spans="1:23">
      <c r="A413" s="16">
        <f t="shared" si="66"/>
        <v>413</v>
      </c>
      <c r="B413" s="15">
        <f t="shared" si="67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1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68"/>
        <v>#VALUE!</v>
      </c>
    </row>
    <row r="414" spans="1:23">
      <c r="A414" s="16">
        <f t="shared" si="66"/>
        <v>414</v>
      </c>
      <c r="B414" s="15">
        <f t="shared" si="67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1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68"/>
        <v>#VALUE!</v>
      </c>
    </row>
    <row r="415" spans="1:23">
      <c r="A415" s="16">
        <f t="shared" si="66"/>
        <v>415</v>
      </c>
      <c r="B415" s="15">
        <f t="shared" si="67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1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68"/>
        <v>#VALUE!</v>
      </c>
    </row>
    <row r="416" spans="1:23">
      <c r="A416" s="16">
        <f t="shared" si="66"/>
        <v>416</v>
      </c>
      <c r="B416" s="15">
        <f t="shared" si="67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1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68"/>
        <v>#VALUE!</v>
      </c>
    </row>
    <row r="417" spans="1:23">
      <c r="A417" s="16">
        <f t="shared" si="66"/>
        <v>417</v>
      </c>
      <c r="B417" s="15">
        <f t="shared" si="67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1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68"/>
        <v>#VALUE!</v>
      </c>
    </row>
    <row r="418" spans="1:23">
      <c r="A418" s="16">
        <f t="shared" si="66"/>
        <v>418</v>
      </c>
      <c r="B418" s="15">
        <f t="shared" si="67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1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68"/>
        <v>#VALUE!</v>
      </c>
    </row>
    <row r="419" spans="1:23">
      <c r="A419" s="16">
        <f t="shared" si="66"/>
        <v>419</v>
      </c>
      <c r="B419" s="15">
        <f t="shared" si="67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1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68"/>
        <v>#VALUE!</v>
      </c>
    </row>
    <row r="420" spans="1:23">
      <c r="A420" s="16">
        <f t="shared" si="66"/>
        <v>420</v>
      </c>
      <c r="B420" s="15">
        <f t="shared" si="67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1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68"/>
        <v>#VALUE!</v>
      </c>
    </row>
    <row r="421" spans="1:23">
      <c r="A421" s="16">
        <f t="shared" si="66"/>
        <v>421</v>
      </c>
      <c r="B421" s="15">
        <f t="shared" si="67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1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68"/>
        <v>#VALUE!</v>
      </c>
    </row>
    <row r="422" spans="1:23">
      <c r="A422" s="16">
        <f t="shared" si="66"/>
        <v>422</v>
      </c>
      <c r="B422" s="15">
        <f t="shared" si="67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1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68"/>
        <v>#VALUE!</v>
      </c>
    </row>
    <row r="423" spans="1:23">
      <c r="A423" s="16">
        <f t="shared" si="66"/>
        <v>423</v>
      </c>
      <c r="B423" s="15">
        <f t="shared" si="67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1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68"/>
        <v>#VALUE!</v>
      </c>
    </row>
    <row r="424" spans="1:23">
      <c r="A424" s="16">
        <f t="shared" si="66"/>
        <v>424</v>
      </c>
      <c r="B424" s="15">
        <f t="shared" si="67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1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68"/>
        <v>#VALUE!</v>
      </c>
    </row>
    <row r="425" spans="1:23">
      <c r="A425" s="16">
        <f t="shared" si="66"/>
        <v>425</v>
      </c>
      <c r="B425" s="15">
        <f t="shared" si="67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1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68"/>
        <v>#VALUE!</v>
      </c>
    </row>
    <row r="426" spans="1:23">
      <c r="A426" s="16">
        <f t="shared" si="66"/>
        <v>426</v>
      </c>
      <c r="B426" s="15">
        <f t="shared" si="67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1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68"/>
        <v>#VALUE!</v>
      </c>
    </row>
    <row r="427" spans="1:23">
      <c r="A427" s="16">
        <f t="shared" si="66"/>
        <v>427</v>
      </c>
      <c r="B427" s="15">
        <f t="shared" si="67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1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68"/>
        <v>#VALUE!</v>
      </c>
    </row>
    <row r="428" spans="1:23">
      <c r="A428" s="16">
        <f t="shared" si="66"/>
        <v>428</v>
      </c>
      <c r="B428" s="15">
        <f t="shared" si="67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1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68"/>
        <v>#VALUE!</v>
      </c>
    </row>
    <row r="429" spans="1:23">
      <c r="A429" s="16">
        <f t="shared" si="66"/>
        <v>429</v>
      </c>
      <c r="B429" s="15">
        <f t="shared" si="67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1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68"/>
        <v>#VALUE!</v>
      </c>
    </row>
    <row r="430" spans="1:23">
      <c r="A430" s="16">
        <f t="shared" si="66"/>
        <v>430</v>
      </c>
      <c r="B430" s="15">
        <f t="shared" si="67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1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68"/>
        <v>#VALUE!</v>
      </c>
    </row>
    <row r="431" spans="1:23">
      <c r="A431" s="16">
        <f t="shared" si="66"/>
        <v>431</v>
      </c>
      <c r="B431" s="15">
        <f t="shared" si="67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1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68"/>
        <v>#VALUE!</v>
      </c>
    </row>
    <row r="432" spans="1:23">
      <c r="A432" s="16">
        <f t="shared" si="66"/>
        <v>432</v>
      </c>
      <c r="B432" s="15">
        <f t="shared" si="67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1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68"/>
        <v>#VALUE!</v>
      </c>
    </row>
    <row r="433" spans="1:23">
      <c r="A433" s="16">
        <f t="shared" si="66"/>
        <v>433</v>
      </c>
      <c r="B433" s="15">
        <f t="shared" si="67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1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68"/>
        <v>#VALUE!</v>
      </c>
    </row>
    <row r="434" spans="1:23">
      <c r="A434" s="16">
        <f t="shared" si="66"/>
        <v>434</v>
      </c>
      <c r="B434" s="15">
        <f t="shared" si="67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1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68"/>
        <v>#VALUE!</v>
      </c>
    </row>
    <row r="435" spans="1:23">
      <c r="A435" s="16">
        <f t="shared" si="66"/>
        <v>435</v>
      </c>
      <c r="B435" s="15">
        <f t="shared" si="67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1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68"/>
        <v>#VALUE!</v>
      </c>
    </row>
    <row r="436" spans="1:23">
      <c r="A436" s="16">
        <f t="shared" si="66"/>
        <v>436</v>
      </c>
      <c r="B436" s="15">
        <f t="shared" si="67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1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68"/>
        <v>#VALUE!</v>
      </c>
    </row>
    <row r="437" spans="1:23">
      <c r="A437" s="16">
        <f t="shared" si="66"/>
        <v>437</v>
      </c>
      <c r="B437" s="15">
        <f t="shared" si="67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1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68"/>
        <v>#VALUE!</v>
      </c>
    </row>
    <row r="438" spans="1:23">
      <c r="A438" s="16">
        <f t="shared" si="66"/>
        <v>438</v>
      </c>
      <c r="B438" s="15">
        <f t="shared" si="67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1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68"/>
        <v>#VALUE!</v>
      </c>
    </row>
    <row r="439" spans="1:23">
      <c r="A439" s="16">
        <f t="shared" si="66"/>
        <v>439</v>
      </c>
      <c r="B439" s="15">
        <f t="shared" si="67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1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68"/>
        <v>#VALUE!</v>
      </c>
    </row>
    <row r="440" spans="1:23">
      <c r="A440" s="16">
        <f t="shared" si="66"/>
        <v>440</v>
      </c>
      <c r="B440" s="15">
        <f t="shared" si="67"/>
        <v>425</v>
      </c>
      <c r="C440" s="54" t="s">
        <v>3588</v>
      </c>
      <c r="D440" s="54" t="s">
        <v>7</v>
      </c>
      <c r="E440" s="72" t="str">
        <f t="shared" ref="E440:E447" si="72">CHAR(34)&amp;IF(B440&lt;10,"000",IF(B440&lt;100,"00",IF(B440&lt;1000,"0","")))&amp;$B440&amp;CHAR(34)</f>
        <v>"0425"</v>
      </c>
      <c r="F440" s="55" t="str">
        <f t="shared" ref="F440:F447" si="73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4">"ITM_"&amp;IF(B440&lt;10,"000",IF(B440&lt;100,"00",IF(B440&lt;1000,"0","")))&amp;$B440</f>
        <v>ITM_0425</v>
      </c>
      <c r="Q440" s="192"/>
      <c r="R440" s="1"/>
      <c r="S440" s="1" t="str">
        <f t="shared" si="71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68"/>
        <v>#VALUE!</v>
      </c>
    </row>
    <row r="441" spans="1:23">
      <c r="A441" s="16">
        <f t="shared" si="66"/>
        <v>441</v>
      </c>
      <c r="B441" s="15">
        <f t="shared" si="67"/>
        <v>426</v>
      </c>
      <c r="C441" s="54" t="s">
        <v>3588</v>
      </c>
      <c r="D441" s="54" t="s">
        <v>7</v>
      </c>
      <c r="E441" s="72" t="str">
        <f t="shared" si="72"/>
        <v>"0426"</v>
      </c>
      <c r="F441" s="55" t="str">
        <f t="shared" si="73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4"/>
        <v>ITM_0426</v>
      </c>
      <c r="Q441" s="192"/>
      <c r="R441" s="1"/>
      <c r="S441" s="1" t="str">
        <f t="shared" si="71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68"/>
        <v>#VALUE!</v>
      </c>
    </row>
    <row r="442" spans="1:23">
      <c r="A442" s="16">
        <f t="shared" si="66"/>
        <v>442</v>
      </c>
      <c r="B442" s="15">
        <f t="shared" si="67"/>
        <v>427</v>
      </c>
      <c r="C442" s="54" t="s">
        <v>3588</v>
      </c>
      <c r="D442" s="54" t="s">
        <v>7</v>
      </c>
      <c r="E442" s="72" t="str">
        <f t="shared" si="72"/>
        <v>"0427"</v>
      </c>
      <c r="F442" s="55" t="str">
        <f t="shared" si="73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4"/>
        <v>ITM_0427</v>
      </c>
      <c r="Q442" s="192"/>
      <c r="R442" s="1"/>
      <c r="S442" s="1" t="str">
        <f t="shared" si="71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68"/>
        <v>#VALUE!</v>
      </c>
    </row>
    <row r="443" spans="1:23">
      <c r="A443" s="16">
        <f t="shared" si="66"/>
        <v>443</v>
      </c>
      <c r="B443" s="15">
        <f t="shared" si="67"/>
        <v>428</v>
      </c>
      <c r="C443" s="54" t="s">
        <v>3588</v>
      </c>
      <c r="D443" s="54" t="s">
        <v>7</v>
      </c>
      <c r="E443" s="72" t="str">
        <f t="shared" si="72"/>
        <v>"0428"</v>
      </c>
      <c r="F443" s="55" t="str">
        <f t="shared" si="73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4"/>
        <v>ITM_0428</v>
      </c>
      <c r="Q443" s="192"/>
      <c r="R443" s="1"/>
      <c r="S443" s="1" t="str">
        <f t="shared" si="71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68"/>
        <v>#VALUE!</v>
      </c>
    </row>
    <row r="444" spans="1:23">
      <c r="A444" s="16">
        <f t="shared" si="66"/>
        <v>444</v>
      </c>
      <c r="B444" s="15">
        <f t="shared" si="67"/>
        <v>429</v>
      </c>
      <c r="C444" s="54" t="s">
        <v>3588</v>
      </c>
      <c r="D444" s="54" t="s">
        <v>7</v>
      </c>
      <c r="E444" s="72" t="str">
        <f t="shared" si="72"/>
        <v>"0429"</v>
      </c>
      <c r="F444" s="55" t="str">
        <f t="shared" si="73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4"/>
        <v>ITM_0429</v>
      </c>
      <c r="Q444" s="192"/>
      <c r="R444" s="1"/>
      <c r="S444" s="1" t="str">
        <f t="shared" si="71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68"/>
        <v>#VALUE!</v>
      </c>
    </row>
    <row r="445" spans="1:23">
      <c r="A445" s="16">
        <f t="shared" si="66"/>
        <v>445</v>
      </c>
      <c r="B445" s="15">
        <f t="shared" si="67"/>
        <v>430</v>
      </c>
      <c r="C445" s="54" t="s">
        <v>3588</v>
      </c>
      <c r="D445" s="54" t="s">
        <v>7</v>
      </c>
      <c r="E445" s="72" t="str">
        <f t="shared" si="72"/>
        <v>"0430"</v>
      </c>
      <c r="F445" s="55" t="str">
        <f t="shared" si="73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4"/>
        <v>ITM_0430</v>
      </c>
      <c r="Q445" s="192"/>
      <c r="R445" s="1"/>
      <c r="S445" s="1" t="str">
        <f t="shared" si="71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68"/>
        <v>#VALUE!</v>
      </c>
    </row>
    <row r="446" spans="1:23">
      <c r="A446" s="16">
        <f t="shared" si="66"/>
        <v>446</v>
      </c>
      <c r="B446" s="15">
        <f t="shared" si="67"/>
        <v>431</v>
      </c>
      <c r="C446" s="54" t="s">
        <v>3588</v>
      </c>
      <c r="D446" s="54" t="s">
        <v>7</v>
      </c>
      <c r="E446" s="72" t="str">
        <f t="shared" si="72"/>
        <v>"0431"</v>
      </c>
      <c r="F446" s="55" t="str">
        <f t="shared" si="73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4"/>
        <v>ITM_0431</v>
      </c>
      <c r="Q446" s="192"/>
      <c r="R446" s="1"/>
      <c r="S446" s="1" t="str">
        <f t="shared" si="71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68"/>
        <v>#VALUE!</v>
      </c>
    </row>
    <row r="447" spans="1:23">
      <c r="A447" s="16">
        <f t="shared" ref="A447:A510" si="75">IF(B447=INT(B447),ROW(),"")</f>
        <v>447</v>
      </c>
      <c r="B447" s="15">
        <f t="shared" si="67"/>
        <v>432</v>
      </c>
      <c r="C447" s="54" t="s">
        <v>3588</v>
      </c>
      <c r="D447" s="54" t="s">
        <v>7</v>
      </c>
      <c r="E447" s="72" t="str">
        <f t="shared" si="72"/>
        <v>"0432"</v>
      </c>
      <c r="F447" s="55" t="str">
        <f t="shared" si="73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4"/>
        <v>ITM_0432</v>
      </c>
      <c r="Q447" s="192"/>
      <c r="R447" s="1"/>
      <c r="S447" s="1" t="str">
        <f t="shared" si="71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68"/>
        <v>#VALUE!</v>
      </c>
    </row>
    <row r="448" spans="1:23" s="210" customFormat="1">
      <c r="A448" s="16" t="str">
        <f t="shared" si="75"/>
        <v/>
      </c>
      <c r="B448" s="15">
        <f t="shared" si="67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68"/>
        <v>#VALUE!</v>
      </c>
    </row>
    <row r="449" spans="1:23" s="210" customFormat="1">
      <c r="A449" s="16" t="str">
        <f t="shared" si="75"/>
        <v/>
      </c>
      <c r="B449" s="15">
        <f t="shared" si="67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68"/>
        <v>#VALUE!</v>
      </c>
    </row>
    <row r="450" spans="1:23" s="210" customFormat="1">
      <c r="A450" s="16" t="str">
        <f t="shared" si="75"/>
        <v/>
      </c>
      <c r="B450" s="15">
        <f t="shared" si="67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68"/>
        <v>#VALUE!</v>
      </c>
    </row>
    <row r="451" spans="1:23">
      <c r="A451" s="16">
        <f t="shared" si="75"/>
        <v>451</v>
      </c>
      <c r="B451" s="15">
        <f t="shared" si="67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6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68"/>
        <v/>
      </c>
    </row>
    <row r="452" spans="1:23">
      <c r="A452" s="16">
        <f t="shared" si="75"/>
        <v>452</v>
      </c>
      <c r="B452" s="15">
        <f t="shared" ref="B452:B515" si="77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6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68"/>
        <v>STD_SIGMA -</v>
      </c>
    </row>
    <row r="453" spans="1:23">
      <c r="A453" s="16">
        <f t="shared" si="75"/>
        <v>453</v>
      </c>
      <c r="B453" s="15">
        <f t="shared" si="77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6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78">SUBSTITUTE(IF(AND(T453="--",FIND("STD",E453),FIND("fn",C453)&gt;0,FIND("ITM_",P453),I453="CAT_FNCT"),E453,""),"""","")</f>
        <v/>
      </c>
    </row>
    <row r="454" spans="1:23">
      <c r="A454" s="16">
        <f t="shared" si="75"/>
        <v>454</v>
      </c>
      <c r="B454" s="15">
        <f t="shared" si="77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6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78"/>
        <v/>
      </c>
    </row>
    <row r="455" spans="1:23">
      <c r="A455" s="16">
        <f t="shared" si="75"/>
        <v>455</v>
      </c>
      <c r="B455" s="15">
        <f t="shared" si="77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6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78"/>
        <v/>
      </c>
    </row>
    <row r="456" spans="1:23">
      <c r="A456" s="16">
        <f t="shared" si="75"/>
        <v>456</v>
      </c>
      <c r="B456" s="15">
        <f t="shared" si="77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6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78"/>
        <v>STD_SIGMA x STD_SUP_2</v>
      </c>
    </row>
    <row r="457" spans="1:23">
      <c r="A457" s="16">
        <f t="shared" si="75"/>
        <v>457</v>
      </c>
      <c r="B457" s="15">
        <f t="shared" si="77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6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78"/>
        <v>STD_SIGMA x STD_SUP_2 y</v>
      </c>
    </row>
    <row r="458" spans="1:23">
      <c r="A458" s="16">
        <f t="shared" si="75"/>
        <v>458</v>
      </c>
      <c r="B458" s="15">
        <f t="shared" si="77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6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78"/>
        <v>STD_SIGMA y STD_SUP_2</v>
      </c>
    </row>
    <row r="459" spans="1:23">
      <c r="A459" s="16">
        <f t="shared" si="75"/>
        <v>459</v>
      </c>
      <c r="B459" s="15">
        <f t="shared" si="77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6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78"/>
        <v>STD_SIGMA xy</v>
      </c>
    </row>
    <row r="460" spans="1:23">
      <c r="A460" s="16">
        <f t="shared" si="75"/>
        <v>460</v>
      </c>
      <c r="B460" s="15">
        <f t="shared" si="77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6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78"/>
        <v>STD_SIGMA lnxy</v>
      </c>
    </row>
    <row r="461" spans="1:23">
      <c r="A461" s="16">
        <f t="shared" si="75"/>
        <v>461</v>
      </c>
      <c r="B461" s="15">
        <f t="shared" si="77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6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78"/>
        <v>STD_SIGMA lnx</v>
      </c>
    </row>
    <row r="462" spans="1:23">
      <c r="A462" s="16">
        <f t="shared" si="75"/>
        <v>462</v>
      </c>
      <c r="B462" s="15">
        <f t="shared" si="77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6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78"/>
        <v>STD_SIGMA ln STD_SUP_2 x</v>
      </c>
    </row>
    <row r="463" spans="1:23">
      <c r="A463" s="16">
        <f t="shared" si="75"/>
        <v>463</v>
      </c>
      <c r="B463" s="15">
        <f t="shared" si="77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6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78"/>
        <v>STD_SIGMA ylnx</v>
      </c>
    </row>
    <row r="464" spans="1:23">
      <c r="A464" s="16">
        <f t="shared" si="75"/>
        <v>464</v>
      </c>
      <c r="B464" s="15">
        <f t="shared" si="77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6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78"/>
        <v>STD_SIGMA lny</v>
      </c>
    </row>
    <row r="465" spans="1:23">
      <c r="A465" s="16">
        <f t="shared" si="75"/>
        <v>465</v>
      </c>
      <c r="B465" s="15">
        <f t="shared" si="77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6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78"/>
        <v>STD_SIGMA ln STD_SUP_2 y</v>
      </c>
    </row>
    <row r="466" spans="1:23">
      <c r="A466" s="16">
        <f t="shared" si="75"/>
        <v>466</v>
      </c>
      <c r="B466" s="15">
        <f t="shared" si="77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6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78"/>
        <v>STD_SIGMA xlny</v>
      </c>
    </row>
    <row r="467" spans="1:23">
      <c r="A467" s="16">
        <f t="shared" si="75"/>
        <v>467</v>
      </c>
      <c r="B467" s="15">
        <f t="shared" si="77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6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78"/>
        <v>STD_SIGMA x STD_SUP_2 lny</v>
      </c>
    </row>
    <row r="468" spans="1:23">
      <c r="A468" s="16">
        <f t="shared" si="75"/>
        <v>468</v>
      </c>
      <c r="B468" s="15">
        <f t="shared" si="77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6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78"/>
        <v>STD_SIGMA lny/x</v>
      </c>
    </row>
    <row r="469" spans="1:23">
      <c r="A469" s="16">
        <f t="shared" si="75"/>
        <v>469</v>
      </c>
      <c r="B469" s="15">
        <f t="shared" si="77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6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78"/>
        <v>STD_SIGMA x STD_SUP_2 /y</v>
      </c>
    </row>
    <row r="470" spans="1:23">
      <c r="A470" s="16">
        <f t="shared" si="75"/>
        <v>470</v>
      </c>
      <c r="B470" s="15">
        <f t="shared" si="77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6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78"/>
        <v>STD_SIGMA STD_SUP_1 /x</v>
      </c>
    </row>
    <row r="471" spans="1:23">
      <c r="A471" s="16">
        <f t="shared" si="75"/>
        <v>471</v>
      </c>
      <c r="B471" s="15">
        <f t="shared" si="77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6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78"/>
        <v>STD_SIGMA STD_SUP_1 /x STD_SUP_2</v>
      </c>
    </row>
    <row r="472" spans="1:23">
      <c r="A472" s="16">
        <f t="shared" si="75"/>
        <v>472</v>
      </c>
      <c r="B472" s="15">
        <f t="shared" si="77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6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78"/>
        <v>STD_SIGMA x/y</v>
      </c>
    </row>
    <row r="473" spans="1:23">
      <c r="A473" s="16">
        <f t="shared" si="75"/>
        <v>473</v>
      </c>
      <c r="B473" s="15">
        <f t="shared" si="77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6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78"/>
        <v>STD_SIGMA STD_SUP_1 /y</v>
      </c>
    </row>
    <row r="474" spans="1:23">
      <c r="A474" s="16">
        <f t="shared" si="75"/>
        <v>474</v>
      </c>
      <c r="B474" s="15">
        <f t="shared" si="77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6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78"/>
        <v>STD_SIGMA STD_SUP_1 /y STD_SUP_2</v>
      </c>
    </row>
    <row r="475" spans="1:23">
      <c r="A475" s="16">
        <f t="shared" si="75"/>
        <v>475</v>
      </c>
      <c r="B475" s="15">
        <f t="shared" si="77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6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78"/>
        <v>STD_SIGMA x STD_SUP_3</v>
      </c>
    </row>
    <row r="476" spans="1:23">
      <c r="A476" s="16">
        <f t="shared" si="75"/>
        <v>476</v>
      </c>
      <c r="B476" s="15">
        <f t="shared" si="77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6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78"/>
        <v>STD_SIGMA x STD_SUP_4</v>
      </c>
    </row>
    <row r="477" spans="1:23">
      <c r="A477" s="16">
        <f t="shared" si="75"/>
        <v>477</v>
      </c>
      <c r="B477" s="15">
        <f t="shared" si="77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6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78"/>
        <v>#VALUE!</v>
      </c>
    </row>
    <row r="478" spans="1:23">
      <c r="A478" s="16">
        <f t="shared" si="75"/>
        <v>478</v>
      </c>
      <c r="B478" s="15">
        <f t="shared" si="77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6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78"/>
        <v>#VALUE!</v>
      </c>
    </row>
    <row r="479" spans="1:23">
      <c r="A479" s="16">
        <f t="shared" si="75"/>
        <v>479</v>
      </c>
      <c r="B479" s="15">
        <f t="shared" si="77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6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78"/>
        <v>#VALUE!</v>
      </c>
    </row>
    <row r="480" spans="1:23">
      <c r="A480" s="16">
        <f t="shared" si="75"/>
        <v>480</v>
      </c>
      <c r="B480" s="15">
        <f t="shared" si="77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6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78"/>
        <v>#VALUE!</v>
      </c>
    </row>
    <row r="481" spans="1:23" s="210" customFormat="1">
      <c r="A481" s="16" t="str">
        <f t="shared" si="75"/>
        <v/>
      </c>
      <c r="B481" s="15">
        <f t="shared" si="77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78"/>
        <v>#VALUE!</v>
      </c>
    </row>
    <row r="482" spans="1:23" s="210" customFormat="1">
      <c r="A482" s="16" t="str">
        <f t="shared" si="75"/>
        <v/>
      </c>
      <c r="B482" s="15">
        <f t="shared" si="77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78"/>
        <v>#VALUE!</v>
      </c>
    </row>
    <row r="483" spans="1:23" s="210" customFormat="1">
      <c r="A483" s="16" t="str">
        <f t="shared" si="75"/>
        <v/>
      </c>
      <c r="B483" s="15">
        <f t="shared" si="77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78"/>
        <v>#VALUE!</v>
      </c>
    </row>
    <row r="484" spans="1:23">
      <c r="A484" s="16">
        <f t="shared" si="75"/>
        <v>484</v>
      </c>
      <c r="B484" s="15">
        <f t="shared" si="77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79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78"/>
        <v>#VALUE!</v>
      </c>
    </row>
    <row r="485" spans="1:23">
      <c r="A485" s="16">
        <f t="shared" si="75"/>
        <v>485</v>
      </c>
      <c r="B485" s="15">
        <f t="shared" si="77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79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78"/>
        <v>#VALUE!</v>
      </c>
    </row>
    <row r="486" spans="1:23">
      <c r="A486" s="16">
        <f t="shared" si="75"/>
        <v>486</v>
      </c>
      <c r="B486" s="15">
        <f t="shared" si="77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79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78"/>
        <v>#VALUE!</v>
      </c>
    </row>
    <row r="487" spans="1:23">
      <c r="A487" s="16">
        <f t="shared" si="75"/>
        <v>487</v>
      </c>
      <c r="B487" s="15">
        <f t="shared" si="77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79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78"/>
        <v>#VALUE!</v>
      </c>
    </row>
    <row r="488" spans="1:23">
      <c r="A488" s="16">
        <f t="shared" si="75"/>
        <v>488</v>
      </c>
      <c r="B488" s="15">
        <f t="shared" si="77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79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78"/>
        <v>#VALUE!</v>
      </c>
    </row>
    <row r="489" spans="1:23">
      <c r="A489" s="16">
        <f t="shared" si="75"/>
        <v>489</v>
      </c>
      <c r="B489" s="15">
        <f t="shared" si="77"/>
        <v>468</v>
      </c>
      <c r="C489" s="18" t="s">
        <v>3403</v>
      </c>
      <c r="D489" s="18" t="s">
        <v>2260</v>
      </c>
      <c r="E489" s="43" t="s">
        <v>5580</v>
      </c>
      <c r="F489" s="43" t="s">
        <v>5580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79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78"/>
        <v>#VALUE!</v>
      </c>
    </row>
    <row r="490" spans="1:23">
      <c r="A490" s="16">
        <f t="shared" si="75"/>
        <v>490</v>
      </c>
      <c r="B490" s="15">
        <f t="shared" si="77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79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78"/>
        <v>#VALUE!</v>
      </c>
    </row>
    <row r="491" spans="1:23">
      <c r="A491" s="16">
        <f t="shared" si="75"/>
        <v>491</v>
      </c>
      <c r="B491" s="15">
        <f t="shared" si="77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79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78"/>
        <v>#VALUE!</v>
      </c>
    </row>
    <row r="492" spans="1:23">
      <c r="A492" s="16">
        <f t="shared" si="75"/>
        <v>492</v>
      </c>
      <c r="B492" s="15">
        <f t="shared" si="77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79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78"/>
        <v>#VALUE!</v>
      </c>
    </row>
    <row r="493" spans="1:23">
      <c r="A493" s="16">
        <f t="shared" si="75"/>
        <v>493</v>
      </c>
      <c r="B493" s="15">
        <f t="shared" si="77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79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78"/>
        <v>#VALUE!</v>
      </c>
    </row>
    <row r="494" spans="1:23">
      <c r="A494" s="16">
        <f t="shared" si="75"/>
        <v>494</v>
      </c>
      <c r="B494" s="15">
        <f t="shared" si="77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79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78"/>
        <v>#VALUE!</v>
      </c>
    </row>
    <row r="495" spans="1:23">
      <c r="A495" s="16">
        <f t="shared" si="75"/>
        <v>495</v>
      </c>
      <c r="B495" s="15">
        <f t="shared" si="77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79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78"/>
        <v>#VALUE!</v>
      </c>
    </row>
    <row r="496" spans="1:23">
      <c r="A496" s="16">
        <f t="shared" si="75"/>
        <v>496</v>
      </c>
      <c r="B496" s="15">
        <f t="shared" si="77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79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78"/>
        <v>#VALUE!</v>
      </c>
    </row>
    <row r="497" spans="1:23">
      <c r="A497" s="16">
        <f t="shared" si="75"/>
        <v>497</v>
      </c>
      <c r="B497" s="15">
        <f t="shared" si="77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79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78"/>
        <v>#VALUE!</v>
      </c>
    </row>
    <row r="498" spans="1:23">
      <c r="A498" s="16">
        <f t="shared" si="75"/>
        <v>498</v>
      </c>
      <c r="B498" s="15">
        <f t="shared" si="77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79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78"/>
        <v>#VALUE!</v>
      </c>
    </row>
    <row r="499" spans="1:23">
      <c r="A499" s="16">
        <f t="shared" si="75"/>
        <v>499</v>
      </c>
      <c r="B499" s="15">
        <f t="shared" si="77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79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78"/>
        <v>#VALUE!</v>
      </c>
    </row>
    <row r="500" spans="1:23">
      <c r="A500" s="16">
        <f t="shared" si="75"/>
        <v>500</v>
      </c>
      <c r="B500" s="15">
        <f t="shared" si="77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79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78"/>
        <v>#VALUE!</v>
      </c>
    </row>
    <row r="501" spans="1:23">
      <c r="A501" s="16">
        <f t="shared" si="75"/>
        <v>501</v>
      </c>
      <c r="B501" s="15">
        <f t="shared" si="77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79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78"/>
        <v>#VALUE!</v>
      </c>
    </row>
    <row r="502" spans="1:23">
      <c r="A502" s="16">
        <f t="shared" si="75"/>
        <v>502</v>
      </c>
      <c r="B502" s="15">
        <f t="shared" si="77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79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78"/>
        <v>#VALUE!</v>
      </c>
    </row>
    <row r="503" spans="1:23">
      <c r="A503" s="16">
        <f t="shared" si="75"/>
        <v>503</v>
      </c>
      <c r="B503" s="15">
        <f t="shared" si="77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79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78"/>
        <v>#VALUE!</v>
      </c>
    </row>
    <row r="504" spans="1:23">
      <c r="A504" s="16">
        <f t="shared" si="75"/>
        <v>504</v>
      </c>
      <c r="B504" s="15">
        <f t="shared" si="77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79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78"/>
        <v>#VALUE!</v>
      </c>
    </row>
    <row r="505" spans="1:23">
      <c r="A505" s="16">
        <f t="shared" si="75"/>
        <v>505</v>
      </c>
      <c r="B505" s="15">
        <f t="shared" si="77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79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78"/>
        <v>#VALUE!</v>
      </c>
    </row>
    <row r="506" spans="1:23">
      <c r="A506" s="16">
        <f t="shared" si="75"/>
        <v>506</v>
      </c>
      <c r="B506" s="15">
        <f t="shared" si="77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79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78"/>
        <v>#VALUE!</v>
      </c>
    </row>
    <row r="507" spans="1:23">
      <c r="A507" s="16">
        <f t="shared" si="75"/>
        <v>507</v>
      </c>
      <c r="B507" s="15">
        <f t="shared" si="77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79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78"/>
        <v>#VALUE!</v>
      </c>
    </row>
    <row r="508" spans="1:23">
      <c r="A508" s="16">
        <f t="shared" si="75"/>
        <v>508</v>
      </c>
      <c r="B508" s="15">
        <f t="shared" si="77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79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78"/>
        <v>#VALUE!</v>
      </c>
    </row>
    <row r="509" spans="1:23">
      <c r="A509" s="16">
        <f t="shared" si="75"/>
        <v>509</v>
      </c>
      <c r="B509" s="15">
        <f t="shared" si="77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79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78"/>
        <v>#VALUE!</v>
      </c>
    </row>
    <row r="510" spans="1:23">
      <c r="A510" s="16">
        <f t="shared" si="75"/>
        <v>510</v>
      </c>
      <c r="B510" s="15">
        <f t="shared" si="77"/>
        <v>489</v>
      </c>
      <c r="C510" s="54" t="s">
        <v>3588</v>
      </c>
      <c r="D510" s="54" t="s">
        <v>7</v>
      </c>
      <c r="E510" s="72" t="str">
        <f t="shared" ref="E510" si="80">CHAR(34)&amp;IF(B510&lt;10,"000",IF(B510&lt;100,"00",IF(B510&lt;1000,"0","")))&amp;$B510&amp;CHAR(34)</f>
        <v>"0489"</v>
      </c>
      <c r="F510" s="55" t="str">
        <f t="shared" ref="F510" si="81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2">"ITM_"&amp;IF(B510&lt;10,"000",IF(B510&lt;100,"00",IF(B510&lt;1000,"0","")))&amp;$B510</f>
        <v>ITM_0489</v>
      </c>
      <c r="Q510" s="192"/>
      <c r="R510" s="1"/>
      <c r="S510" s="1" t="str">
        <f t="shared" si="79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78"/>
        <v>#VALUE!</v>
      </c>
    </row>
    <row r="511" spans="1:23">
      <c r="A511" s="16">
        <f t="shared" ref="A511:A574" si="83">IF(B511=INT(B511),ROW(),"")</f>
        <v>511</v>
      </c>
      <c r="B511" s="15">
        <f t="shared" si="77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79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78"/>
        <v>#VALUE!</v>
      </c>
    </row>
    <row r="512" spans="1:23">
      <c r="A512" s="16">
        <f t="shared" si="83"/>
        <v>512</v>
      </c>
      <c r="B512" s="15">
        <f t="shared" si="77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79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78"/>
        <v>#VALUE!</v>
      </c>
    </row>
    <row r="513" spans="1:23">
      <c r="A513" s="16">
        <f t="shared" si="83"/>
        <v>513</v>
      </c>
      <c r="B513" s="15">
        <f t="shared" si="77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79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78"/>
        <v>#VALUE!</v>
      </c>
    </row>
    <row r="514" spans="1:23">
      <c r="A514" s="16">
        <f t="shared" si="83"/>
        <v>514</v>
      </c>
      <c r="B514" s="15">
        <f t="shared" si="77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79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78"/>
        <v>#VALUE!</v>
      </c>
    </row>
    <row r="515" spans="1:23">
      <c r="A515" s="16">
        <f t="shared" si="83"/>
        <v>515</v>
      </c>
      <c r="B515" s="15">
        <f t="shared" si="77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79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78"/>
        <v>#VALUE!</v>
      </c>
    </row>
    <row r="516" spans="1:23">
      <c r="A516" s="16">
        <f t="shared" si="83"/>
        <v>516</v>
      </c>
      <c r="B516" s="15">
        <f t="shared" ref="B516:B579" si="84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5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78"/>
        <v>#VALUE!</v>
      </c>
    </row>
    <row r="517" spans="1:23">
      <c r="A517" s="16">
        <f t="shared" si="83"/>
        <v>517</v>
      </c>
      <c r="B517" s="15">
        <f t="shared" si="84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5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6">SUBSTITUTE(IF(AND(T517="--",FIND("STD",E517),FIND("fn",C517)&gt;0,FIND("ITM_",P517),I517="CAT_FNCT"),E517,""),"""","")</f>
        <v>#VALUE!</v>
      </c>
    </row>
    <row r="518" spans="1:23">
      <c r="A518" s="16">
        <f t="shared" si="83"/>
        <v>518</v>
      </c>
      <c r="B518" s="15">
        <f t="shared" si="84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5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6"/>
        <v>#VALUE!</v>
      </c>
    </row>
    <row r="519" spans="1:23">
      <c r="A519" s="16">
        <f t="shared" si="83"/>
        <v>519</v>
      </c>
      <c r="B519" s="15">
        <f t="shared" si="84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5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6"/>
        <v>#VALUE!</v>
      </c>
    </row>
    <row r="520" spans="1:23">
      <c r="A520" s="16">
        <f t="shared" si="83"/>
        <v>520</v>
      </c>
      <c r="B520" s="15">
        <f t="shared" si="84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5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6"/>
        <v>#VALUE!</v>
      </c>
    </row>
    <row r="521" spans="1:23">
      <c r="A521" s="16">
        <f t="shared" si="83"/>
        <v>521</v>
      </c>
      <c r="B521" s="15">
        <f t="shared" si="84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5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6"/>
        <v>#VALUE!</v>
      </c>
    </row>
    <row r="522" spans="1:23">
      <c r="A522" s="16">
        <f t="shared" si="83"/>
        <v>522</v>
      </c>
      <c r="B522" s="15">
        <f t="shared" si="84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5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6"/>
        <v>#VALUE!</v>
      </c>
    </row>
    <row r="523" spans="1:23">
      <c r="A523" s="16">
        <f t="shared" si="83"/>
        <v>523</v>
      </c>
      <c r="B523" s="15">
        <f t="shared" si="84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5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6"/>
        <v>#VALUE!</v>
      </c>
    </row>
    <row r="524" spans="1:23">
      <c r="A524" s="16">
        <f t="shared" si="83"/>
        <v>524</v>
      </c>
      <c r="B524" s="15">
        <f t="shared" si="84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5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6"/>
        <v>#VALUE!</v>
      </c>
    </row>
    <row r="525" spans="1:23">
      <c r="A525" s="16">
        <f t="shared" si="83"/>
        <v>525</v>
      </c>
      <c r="B525" s="15">
        <f t="shared" si="84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5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6"/>
        <v>#VALUE!</v>
      </c>
    </row>
    <row r="526" spans="1:23">
      <c r="A526" s="16">
        <f t="shared" si="83"/>
        <v>526</v>
      </c>
      <c r="B526" s="15">
        <f t="shared" si="84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5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6"/>
        <v>#VALUE!</v>
      </c>
    </row>
    <row r="527" spans="1:23">
      <c r="A527" s="16">
        <f t="shared" ref="A527" si="87">IF(B527=INT(B527),ROW(),"")</f>
        <v>527</v>
      </c>
      <c r="B527" s="15">
        <f t="shared" si="84"/>
        <v>506</v>
      </c>
      <c r="C527" s="18" t="s">
        <v>3403</v>
      </c>
      <c r="D527" s="18" t="s">
        <v>5189</v>
      </c>
      <c r="E527" s="29" t="s">
        <v>5188</v>
      </c>
      <c r="F527" s="29" t="s">
        <v>5188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5191</v>
      </c>
      <c r="Q527" s="192"/>
      <c r="R527" s="1"/>
      <c r="S527" s="1" t="str">
        <f t="shared" ref="S527" si="88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6"/>
        <v>#VALUE!</v>
      </c>
    </row>
    <row r="528" spans="1:23">
      <c r="A528" s="16">
        <f t="shared" si="83"/>
        <v>528</v>
      </c>
      <c r="B528" s="15">
        <f t="shared" si="84"/>
        <v>507</v>
      </c>
      <c r="C528" s="54" t="s">
        <v>3588</v>
      </c>
      <c r="D528" s="54" t="s">
        <v>7</v>
      </c>
      <c r="E528" s="72" t="str">
        <f t="shared" ref="E528:E547" si="89">CHAR(34)&amp;IF(B528&lt;10,"000",IF(B528&lt;100,"00",IF(B528&lt;1000,"0","")))&amp;$B528&amp;CHAR(34)</f>
        <v>"0507"</v>
      </c>
      <c r="F528" s="55" t="str">
        <f t="shared" ref="F528:F547" si="90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1">"ITM_"&amp;IF(B528&lt;10,"000",IF(B528&lt;100,"00",IF(B528&lt;1000,"0","")))&amp;$B528</f>
        <v>ITM_0507</v>
      </c>
      <c r="Q528" s="192"/>
      <c r="R528" s="1"/>
      <c r="S528" s="1" t="str">
        <f t="shared" si="85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6"/>
        <v>#VALUE!</v>
      </c>
    </row>
    <row r="529" spans="1:23">
      <c r="A529" s="16">
        <f t="shared" si="83"/>
        <v>529</v>
      </c>
      <c r="B529" s="15">
        <f t="shared" si="84"/>
        <v>508</v>
      </c>
      <c r="C529" s="54" t="s">
        <v>3588</v>
      </c>
      <c r="D529" s="54" t="s">
        <v>7</v>
      </c>
      <c r="E529" s="72" t="str">
        <f t="shared" si="89"/>
        <v>"0508"</v>
      </c>
      <c r="F529" s="55" t="str">
        <f t="shared" si="90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1"/>
        <v>ITM_0508</v>
      </c>
      <c r="Q529" s="192"/>
      <c r="R529" s="1"/>
      <c r="S529" s="1" t="str">
        <f t="shared" si="85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6"/>
        <v>#VALUE!</v>
      </c>
    </row>
    <row r="530" spans="1:23">
      <c r="A530" s="16">
        <f t="shared" si="83"/>
        <v>530</v>
      </c>
      <c r="B530" s="15">
        <f t="shared" si="84"/>
        <v>509</v>
      </c>
      <c r="C530" s="54" t="s">
        <v>3588</v>
      </c>
      <c r="D530" s="54" t="s">
        <v>7</v>
      </c>
      <c r="E530" s="72" t="str">
        <f t="shared" si="89"/>
        <v>"0509"</v>
      </c>
      <c r="F530" s="55" t="str">
        <f t="shared" si="90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1"/>
        <v>ITM_0509</v>
      </c>
      <c r="Q530" s="192"/>
      <c r="R530" s="1"/>
      <c r="S530" s="1" t="str">
        <f t="shared" si="85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6"/>
        <v>#VALUE!</v>
      </c>
    </row>
    <row r="531" spans="1:23">
      <c r="A531" s="16">
        <f t="shared" si="83"/>
        <v>531</v>
      </c>
      <c r="B531" s="15">
        <f t="shared" si="84"/>
        <v>510</v>
      </c>
      <c r="C531" s="54" t="s">
        <v>3588</v>
      </c>
      <c r="D531" s="54" t="s">
        <v>7</v>
      </c>
      <c r="E531" s="72" t="str">
        <f t="shared" si="89"/>
        <v>"0510"</v>
      </c>
      <c r="F531" s="55" t="str">
        <f t="shared" si="90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1"/>
        <v>ITM_0510</v>
      </c>
      <c r="Q531" s="192"/>
      <c r="R531" s="1"/>
      <c r="S531" s="1" t="str">
        <f t="shared" si="85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6"/>
        <v>#VALUE!</v>
      </c>
    </row>
    <row r="532" spans="1:23">
      <c r="A532" s="16">
        <f t="shared" si="83"/>
        <v>532</v>
      </c>
      <c r="B532" s="15">
        <f t="shared" si="84"/>
        <v>511</v>
      </c>
      <c r="C532" s="54" t="s">
        <v>3588</v>
      </c>
      <c r="D532" s="54" t="s">
        <v>7</v>
      </c>
      <c r="E532" s="72" t="str">
        <f t="shared" si="89"/>
        <v>"0511"</v>
      </c>
      <c r="F532" s="55" t="str">
        <f t="shared" si="90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1"/>
        <v>ITM_0511</v>
      </c>
      <c r="Q532" s="192"/>
      <c r="R532" s="1"/>
      <c r="S532" s="1" t="str">
        <f t="shared" si="85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6"/>
        <v>#VALUE!</v>
      </c>
    </row>
    <row r="533" spans="1:23">
      <c r="A533" s="16">
        <f t="shared" si="83"/>
        <v>533</v>
      </c>
      <c r="B533" s="15">
        <f t="shared" si="84"/>
        <v>512</v>
      </c>
      <c r="C533" s="54" t="s">
        <v>3588</v>
      </c>
      <c r="D533" s="54" t="s">
        <v>7</v>
      </c>
      <c r="E533" s="72" t="str">
        <f t="shared" si="89"/>
        <v>"0512"</v>
      </c>
      <c r="F533" s="55" t="str">
        <f t="shared" si="90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1"/>
        <v>ITM_0512</v>
      </c>
      <c r="Q533" s="192"/>
      <c r="R533" s="1"/>
      <c r="S533" s="1" t="str">
        <f t="shared" si="85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6"/>
        <v>#VALUE!</v>
      </c>
    </row>
    <row r="534" spans="1:23">
      <c r="A534" s="16">
        <f t="shared" si="83"/>
        <v>534</v>
      </c>
      <c r="B534" s="15">
        <f t="shared" si="84"/>
        <v>513</v>
      </c>
      <c r="C534" s="54" t="s">
        <v>3588</v>
      </c>
      <c r="D534" s="54" t="s">
        <v>7</v>
      </c>
      <c r="E534" s="72" t="str">
        <f t="shared" si="89"/>
        <v>"0513"</v>
      </c>
      <c r="F534" s="55" t="str">
        <f t="shared" si="90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1"/>
        <v>ITM_0513</v>
      </c>
      <c r="Q534" s="192"/>
      <c r="R534" s="1"/>
      <c r="S534" s="1" t="str">
        <f t="shared" si="85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6"/>
        <v>#VALUE!</v>
      </c>
    </row>
    <row r="535" spans="1:23">
      <c r="A535" s="16">
        <f t="shared" si="83"/>
        <v>535</v>
      </c>
      <c r="B535" s="15">
        <f t="shared" si="84"/>
        <v>514</v>
      </c>
      <c r="C535" s="54" t="s">
        <v>3588</v>
      </c>
      <c r="D535" s="54" t="s">
        <v>7</v>
      </c>
      <c r="E535" s="72" t="str">
        <f t="shared" si="89"/>
        <v>"0514"</v>
      </c>
      <c r="F535" s="55" t="str">
        <f t="shared" si="90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1"/>
        <v>ITM_0514</v>
      </c>
      <c r="Q535" s="192"/>
      <c r="R535" s="1"/>
      <c r="S535" s="1" t="str">
        <f t="shared" si="85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6"/>
        <v>#VALUE!</v>
      </c>
    </row>
    <row r="536" spans="1:23">
      <c r="A536" s="16">
        <f t="shared" si="83"/>
        <v>536</v>
      </c>
      <c r="B536" s="15">
        <f t="shared" si="84"/>
        <v>515</v>
      </c>
      <c r="C536" s="54" t="s">
        <v>3588</v>
      </c>
      <c r="D536" s="54" t="s">
        <v>7</v>
      </c>
      <c r="E536" s="72" t="str">
        <f t="shared" si="89"/>
        <v>"0515"</v>
      </c>
      <c r="F536" s="55" t="str">
        <f t="shared" si="90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1"/>
        <v>ITM_0515</v>
      </c>
      <c r="Q536" s="192"/>
      <c r="R536" s="1"/>
      <c r="S536" s="1" t="str">
        <f t="shared" si="85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6"/>
        <v>#VALUE!</v>
      </c>
    </row>
    <row r="537" spans="1:23">
      <c r="A537" s="16">
        <f t="shared" si="83"/>
        <v>537</v>
      </c>
      <c r="B537" s="15">
        <f t="shared" si="84"/>
        <v>516</v>
      </c>
      <c r="C537" s="54" t="s">
        <v>3588</v>
      </c>
      <c r="D537" s="54" t="s">
        <v>7</v>
      </c>
      <c r="E537" s="72" t="str">
        <f t="shared" si="89"/>
        <v>"0516"</v>
      </c>
      <c r="F537" s="55" t="str">
        <f t="shared" si="90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1"/>
        <v>ITM_0516</v>
      </c>
      <c r="Q537" s="192"/>
      <c r="R537" s="1"/>
      <c r="S537" s="1" t="str">
        <f t="shared" si="85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6"/>
        <v>#VALUE!</v>
      </c>
    </row>
    <row r="538" spans="1:23">
      <c r="A538" s="16">
        <f t="shared" si="83"/>
        <v>538</v>
      </c>
      <c r="B538" s="15">
        <f t="shared" si="84"/>
        <v>517</v>
      </c>
      <c r="C538" s="54" t="s">
        <v>3588</v>
      </c>
      <c r="D538" s="54" t="s">
        <v>7</v>
      </c>
      <c r="E538" s="72" t="str">
        <f t="shared" si="89"/>
        <v>"0517"</v>
      </c>
      <c r="F538" s="55" t="str">
        <f t="shared" si="90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1"/>
        <v>ITM_0517</v>
      </c>
      <c r="Q538" s="192"/>
      <c r="R538" s="1"/>
      <c r="S538" s="1" t="str">
        <f t="shared" si="85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6"/>
        <v>#VALUE!</v>
      </c>
    </row>
    <row r="539" spans="1:23">
      <c r="A539" s="16">
        <f t="shared" si="83"/>
        <v>539</v>
      </c>
      <c r="B539" s="15">
        <f t="shared" si="84"/>
        <v>518</v>
      </c>
      <c r="C539" s="54" t="s">
        <v>3588</v>
      </c>
      <c r="D539" s="54" t="s">
        <v>7</v>
      </c>
      <c r="E539" s="72" t="str">
        <f t="shared" si="89"/>
        <v>"0518"</v>
      </c>
      <c r="F539" s="55" t="str">
        <f t="shared" si="90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1"/>
        <v>ITM_0518</v>
      </c>
      <c r="Q539" s="192"/>
      <c r="R539" s="1"/>
      <c r="S539" s="1" t="str">
        <f t="shared" si="85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6"/>
        <v>#VALUE!</v>
      </c>
    </row>
    <row r="540" spans="1:23">
      <c r="A540" s="16">
        <f t="shared" si="83"/>
        <v>540</v>
      </c>
      <c r="B540" s="15">
        <f t="shared" si="84"/>
        <v>519</v>
      </c>
      <c r="C540" s="54" t="s">
        <v>3588</v>
      </c>
      <c r="D540" s="54" t="s">
        <v>7</v>
      </c>
      <c r="E540" s="72" t="str">
        <f t="shared" si="89"/>
        <v>"0519"</v>
      </c>
      <c r="F540" s="55" t="str">
        <f t="shared" si="90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1"/>
        <v>ITM_0519</v>
      </c>
      <c r="Q540" s="192"/>
      <c r="R540" s="1"/>
      <c r="S540" s="1" t="str">
        <f t="shared" si="85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6"/>
        <v>#VALUE!</v>
      </c>
    </row>
    <row r="541" spans="1:23">
      <c r="A541" s="16">
        <f t="shared" si="83"/>
        <v>541</v>
      </c>
      <c r="B541" s="15">
        <f t="shared" si="84"/>
        <v>520</v>
      </c>
      <c r="C541" s="54" t="s">
        <v>3588</v>
      </c>
      <c r="D541" s="54" t="s">
        <v>7</v>
      </c>
      <c r="E541" s="72" t="str">
        <f t="shared" si="89"/>
        <v>"0520"</v>
      </c>
      <c r="F541" s="55" t="str">
        <f t="shared" si="90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1"/>
        <v>ITM_0520</v>
      </c>
      <c r="Q541" s="192"/>
      <c r="R541" s="1"/>
      <c r="S541" s="1" t="str">
        <f t="shared" si="85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6"/>
        <v>#VALUE!</v>
      </c>
    </row>
    <row r="542" spans="1:23">
      <c r="A542" s="16">
        <f t="shared" si="83"/>
        <v>542</v>
      </c>
      <c r="B542" s="15">
        <f t="shared" si="84"/>
        <v>521</v>
      </c>
      <c r="C542" s="54" t="s">
        <v>3588</v>
      </c>
      <c r="D542" s="54" t="s">
        <v>7</v>
      </c>
      <c r="E542" s="72" t="str">
        <f t="shared" si="89"/>
        <v>"0521"</v>
      </c>
      <c r="F542" s="55" t="str">
        <f t="shared" si="90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1"/>
        <v>ITM_0521</v>
      </c>
      <c r="Q542" s="192"/>
      <c r="R542" s="1"/>
      <c r="S542" s="1" t="str">
        <f t="shared" si="85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6"/>
        <v>#VALUE!</v>
      </c>
    </row>
    <row r="543" spans="1:23">
      <c r="A543" s="16">
        <f t="shared" si="83"/>
        <v>543</v>
      </c>
      <c r="B543" s="15">
        <f t="shared" si="84"/>
        <v>522</v>
      </c>
      <c r="C543" s="54" t="s">
        <v>3588</v>
      </c>
      <c r="D543" s="54" t="s">
        <v>7</v>
      </c>
      <c r="E543" s="72" t="str">
        <f t="shared" si="89"/>
        <v>"0522"</v>
      </c>
      <c r="F543" s="55" t="str">
        <f t="shared" si="90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1"/>
        <v>ITM_0522</v>
      </c>
      <c r="Q543" s="192"/>
      <c r="R543" s="1"/>
      <c r="S543" s="1" t="str">
        <f t="shared" si="85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6"/>
        <v>#VALUE!</v>
      </c>
    </row>
    <row r="544" spans="1:23">
      <c r="A544" s="16">
        <f t="shared" si="83"/>
        <v>544</v>
      </c>
      <c r="B544" s="15">
        <f t="shared" si="84"/>
        <v>523</v>
      </c>
      <c r="C544" s="54" t="s">
        <v>3588</v>
      </c>
      <c r="D544" s="54" t="s">
        <v>7</v>
      </c>
      <c r="E544" s="72" t="str">
        <f t="shared" si="89"/>
        <v>"0523"</v>
      </c>
      <c r="F544" s="55" t="str">
        <f t="shared" si="90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1"/>
        <v>ITM_0523</v>
      </c>
      <c r="Q544" s="192"/>
      <c r="R544" s="1"/>
      <c r="S544" s="1" t="str">
        <f t="shared" si="85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6"/>
        <v>#VALUE!</v>
      </c>
    </row>
    <row r="545" spans="1:23">
      <c r="A545" s="16">
        <f t="shared" si="83"/>
        <v>545</v>
      </c>
      <c r="B545" s="15">
        <f t="shared" si="84"/>
        <v>524</v>
      </c>
      <c r="C545" s="54" t="s">
        <v>3588</v>
      </c>
      <c r="D545" s="54" t="s">
        <v>7</v>
      </c>
      <c r="E545" s="72" t="str">
        <f t="shared" si="89"/>
        <v>"0524"</v>
      </c>
      <c r="F545" s="55" t="str">
        <f t="shared" si="90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1"/>
        <v>ITM_0524</v>
      </c>
      <c r="Q545" s="192"/>
      <c r="R545" s="1"/>
      <c r="S545" s="1" t="str">
        <f t="shared" si="85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6"/>
        <v>#VALUE!</v>
      </c>
    </row>
    <row r="546" spans="1:23">
      <c r="A546" s="16">
        <f t="shared" si="83"/>
        <v>546</v>
      </c>
      <c r="B546" s="15">
        <f t="shared" si="84"/>
        <v>525</v>
      </c>
      <c r="C546" s="54" t="s">
        <v>3588</v>
      </c>
      <c r="D546" s="54" t="s">
        <v>7</v>
      </c>
      <c r="E546" s="72" t="str">
        <f t="shared" si="89"/>
        <v>"0525"</v>
      </c>
      <c r="F546" s="55" t="str">
        <f t="shared" si="90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1"/>
        <v>ITM_0525</v>
      </c>
      <c r="Q546" s="192"/>
      <c r="R546" s="1"/>
      <c r="S546" s="1" t="str">
        <f t="shared" si="85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6"/>
        <v>#VALUE!</v>
      </c>
    </row>
    <row r="547" spans="1:23">
      <c r="A547" s="16">
        <f t="shared" si="83"/>
        <v>547</v>
      </c>
      <c r="B547" s="15">
        <f t="shared" si="84"/>
        <v>526</v>
      </c>
      <c r="C547" s="54" t="s">
        <v>3588</v>
      </c>
      <c r="D547" s="54" t="s">
        <v>7</v>
      </c>
      <c r="E547" s="72" t="str">
        <f t="shared" si="89"/>
        <v>"0526"</v>
      </c>
      <c r="F547" s="55" t="str">
        <f t="shared" si="90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1"/>
        <v>ITM_0526</v>
      </c>
      <c r="Q547" s="192"/>
      <c r="R547" s="1"/>
      <c r="S547" s="1" t="str">
        <f t="shared" si="85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6"/>
        <v>#VALUE!</v>
      </c>
    </row>
    <row r="548" spans="1:23" s="210" customFormat="1">
      <c r="A548" s="16" t="str">
        <f t="shared" si="83"/>
        <v/>
      </c>
      <c r="B548" s="15">
        <f t="shared" si="84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6"/>
        <v>#VALUE!</v>
      </c>
    </row>
    <row r="549" spans="1:23" s="210" customFormat="1">
      <c r="A549" s="16" t="str">
        <f t="shared" si="83"/>
        <v/>
      </c>
      <c r="B549" s="15">
        <f t="shared" si="84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6"/>
        <v>#VALUE!</v>
      </c>
    </row>
    <row r="550" spans="1:23" s="210" customFormat="1">
      <c r="A550" s="16" t="str">
        <f t="shared" si="83"/>
        <v/>
      </c>
      <c r="B550" s="15">
        <f t="shared" si="84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6"/>
        <v>#VALUE!</v>
      </c>
    </row>
    <row r="551" spans="1:23">
      <c r="A551" s="16">
        <f t="shared" si="83"/>
        <v>551</v>
      </c>
      <c r="B551" s="15">
        <f t="shared" si="84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2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6"/>
        <v>#VALUE!</v>
      </c>
    </row>
    <row r="552" spans="1:23">
      <c r="A552" s="16">
        <f t="shared" si="83"/>
        <v>552</v>
      </c>
      <c r="B552" s="15">
        <f t="shared" si="84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2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6"/>
        <v>#VALUE!</v>
      </c>
    </row>
    <row r="553" spans="1:23">
      <c r="A553" s="16">
        <f t="shared" si="83"/>
        <v>553</v>
      </c>
      <c r="B553" s="15">
        <f t="shared" si="84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2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6"/>
        <v>#VALUE!</v>
      </c>
    </row>
    <row r="554" spans="1:23">
      <c r="A554" s="16">
        <f t="shared" si="83"/>
        <v>554</v>
      </c>
      <c r="B554" s="15">
        <f t="shared" si="84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2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6"/>
        <v>#VALUE!</v>
      </c>
    </row>
    <row r="555" spans="1:23">
      <c r="A555" s="16">
        <f t="shared" si="83"/>
        <v>555</v>
      </c>
      <c r="B555" s="15">
        <f t="shared" si="84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2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6"/>
        <v>#VALUE!</v>
      </c>
    </row>
    <row r="556" spans="1:23">
      <c r="A556" s="16">
        <f t="shared" si="83"/>
        <v>556</v>
      </c>
      <c r="B556" s="15">
        <f t="shared" si="84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2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6"/>
        <v>#VALUE!</v>
      </c>
    </row>
    <row r="557" spans="1:23">
      <c r="A557" s="16">
        <f t="shared" si="83"/>
        <v>557</v>
      </c>
      <c r="B557" s="15">
        <f t="shared" si="84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2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6"/>
        <v>#VALUE!</v>
      </c>
    </row>
    <row r="558" spans="1:23">
      <c r="A558" s="16">
        <f t="shared" si="83"/>
        <v>558</v>
      </c>
      <c r="B558" s="15">
        <f t="shared" si="84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2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6"/>
        <v>#VALUE!</v>
      </c>
    </row>
    <row r="559" spans="1:23">
      <c r="A559" s="16">
        <f t="shared" si="83"/>
        <v>559</v>
      </c>
      <c r="B559" s="15">
        <f t="shared" si="84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2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6"/>
        <v>#VALUE!</v>
      </c>
    </row>
    <row r="560" spans="1:23">
      <c r="A560" s="16">
        <f t="shared" si="83"/>
        <v>560</v>
      </c>
      <c r="B560" s="15">
        <f t="shared" si="84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2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6"/>
        <v>#VALUE!</v>
      </c>
    </row>
    <row r="561" spans="1:23">
      <c r="A561" s="16">
        <f t="shared" si="83"/>
        <v>561</v>
      </c>
      <c r="B561" s="15">
        <f t="shared" si="84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2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6"/>
        <v>#VALUE!</v>
      </c>
    </row>
    <row r="562" spans="1:23">
      <c r="A562" s="16">
        <f t="shared" si="83"/>
        <v>562</v>
      </c>
      <c r="B562" s="15">
        <f t="shared" si="84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2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6"/>
        <v>#VALUE!</v>
      </c>
    </row>
    <row r="563" spans="1:23">
      <c r="A563" s="16">
        <f t="shared" si="83"/>
        <v>563</v>
      </c>
      <c r="B563" s="15">
        <f t="shared" si="84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2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6"/>
        <v>#VALUE!</v>
      </c>
    </row>
    <row r="564" spans="1:23">
      <c r="A564" s="16">
        <f t="shared" si="83"/>
        <v>564</v>
      </c>
      <c r="B564" s="15">
        <f t="shared" si="84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2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6"/>
        <v>#VALUE!</v>
      </c>
    </row>
    <row r="565" spans="1:23">
      <c r="A565" s="16">
        <f t="shared" si="83"/>
        <v>565</v>
      </c>
      <c r="B565" s="15">
        <f t="shared" si="84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2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6"/>
        <v>#VALUE!</v>
      </c>
    </row>
    <row r="566" spans="1:23">
      <c r="A566" s="16">
        <f t="shared" si="83"/>
        <v>566</v>
      </c>
      <c r="B566" s="15">
        <f t="shared" si="84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2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6"/>
        <v>#VALUE!</v>
      </c>
    </row>
    <row r="567" spans="1:23">
      <c r="A567" s="16">
        <f t="shared" si="83"/>
        <v>567</v>
      </c>
      <c r="B567" s="15">
        <f t="shared" si="84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2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6"/>
        <v>#VALUE!</v>
      </c>
    </row>
    <row r="568" spans="1:23">
      <c r="A568" s="16">
        <f t="shared" si="83"/>
        <v>568</v>
      </c>
      <c r="B568" s="15">
        <f t="shared" si="84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2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6"/>
        <v>#VALUE!</v>
      </c>
    </row>
    <row r="569" spans="1:23">
      <c r="A569" s="16">
        <f t="shared" si="83"/>
        <v>569</v>
      </c>
      <c r="B569" s="15">
        <f t="shared" si="84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2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6"/>
        <v>#VALUE!</v>
      </c>
    </row>
    <row r="570" spans="1:23">
      <c r="A570" s="16">
        <f t="shared" si="83"/>
        <v>570</v>
      </c>
      <c r="B570" s="15">
        <f t="shared" si="84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2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6"/>
        <v>#VALUE!</v>
      </c>
    </row>
    <row r="571" spans="1:23">
      <c r="A571" s="16">
        <f t="shared" si="83"/>
        <v>571</v>
      </c>
      <c r="B571" s="15">
        <f t="shared" si="84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2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6"/>
        <v>#VALUE!</v>
      </c>
    </row>
    <row r="572" spans="1:23">
      <c r="A572" s="16">
        <f t="shared" si="83"/>
        <v>572</v>
      </c>
      <c r="B572" s="15">
        <f t="shared" si="84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2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6"/>
        <v>#VALUE!</v>
      </c>
    </row>
    <row r="573" spans="1:23">
      <c r="A573" s="16">
        <f t="shared" si="83"/>
        <v>573</v>
      </c>
      <c r="B573" s="15">
        <f t="shared" si="84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2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6"/>
        <v>#VALUE!</v>
      </c>
    </row>
    <row r="574" spans="1:23">
      <c r="A574" s="16">
        <f t="shared" si="83"/>
        <v>574</v>
      </c>
      <c r="B574" s="15">
        <f t="shared" si="84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2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6"/>
        <v>#VALUE!</v>
      </c>
    </row>
    <row r="575" spans="1:23">
      <c r="A575" s="16">
        <f t="shared" ref="A575:A638" si="93">IF(B575=INT(B575),ROW(),"")</f>
        <v>575</v>
      </c>
      <c r="B575" s="15">
        <f t="shared" si="84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2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6"/>
        <v>#VALUE!</v>
      </c>
    </row>
    <row r="576" spans="1:23">
      <c r="A576" s="16">
        <f t="shared" si="93"/>
        <v>576</v>
      </c>
      <c r="B576" s="15">
        <f t="shared" si="84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2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6"/>
        <v>#VALUE!</v>
      </c>
    </row>
    <row r="577" spans="1:23">
      <c r="A577" s="16">
        <f t="shared" si="93"/>
        <v>577</v>
      </c>
      <c r="B577" s="15">
        <f t="shared" si="84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2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6"/>
        <v>#VALUE!</v>
      </c>
    </row>
    <row r="578" spans="1:23">
      <c r="A578" s="16">
        <f t="shared" si="93"/>
        <v>578</v>
      </c>
      <c r="B578" s="15">
        <f t="shared" si="84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2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6"/>
        <v>#VALUE!</v>
      </c>
    </row>
    <row r="579" spans="1:23">
      <c r="A579" s="16">
        <f t="shared" si="93"/>
        <v>579</v>
      </c>
      <c r="B579" s="15">
        <f t="shared" si="84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2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6"/>
        <v>#VALUE!</v>
      </c>
    </row>
    <row r="580" spans="1:23">
      <c r="A580" s="16">
        <f t="shared" si="93"/>
        <v>580</v>
      </c>
      <c r="B580" s="15">
        <f t="shared" ref="B580:B643" si="94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2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6"/>
        <v>#VALUE!</v>
      </c>
    </row>
    <row r="581" spans="1:23">
      <c r="A581" s="16">
        <f t="shared" si="93"/>
        <v>581</v>
      </c>
      <c r="B581" s="15">
        <f t="shared" si="94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2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5">SUBSTITUTE(IF(AND(T581="--",FIND("STD",E581),FIND("fn",C581)&gt;0,FIND("ITM_",P581),I581="CAT_FNCT"),E581,""),"""","")</f>
        <v>#VALUE!</v>
      </c>
    </row>
    <row r="582" spans="1:23">
      <c r="A582" s="16">
        <f t="shared" si="93"/>
        <v>582</v>
      </c>
      <c r="B582" s="15">
        <f t="shared" si="94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2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5"/>
        <v>#VALUE!</v>
      </c>
    </row>
    <row r="583" spans="1:23">
      <c r="A583" s="16">
        <f t="shared" si="93"/>
        <v>583</v>
      </c>
      <c r="B583" s="15">
        <f t="shared" si="94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2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5"/>
        <v>#VALUE!</v>
      </c>
    </row>
    <row r="584" spans="1:23">
      <c r="A584" s="16">
        <f t="shared" si="93"/>
        <v>584</v>
      </c>
      <c r="B584" s="15">
        <f t="shared" si="94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2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5"/>
        <v>#VALUE!</v>
      </c>
    </row>
    <row r="585" spans="1:23">
      <c r="A585" s="16">
        <f t="shared" si="93"/>
        <v>585</v>
      </c>
      <c r="B585" s="15">
        <f t="shared" si="94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2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5"/>
        <v>#VALUE!</v>
      </c>
    </row>
    <row r="586" spans="1:23">
      <c r="A586" s="16">
        <f t="shared" si="93"/>
        <v>586</v>
      </c>
      <c r="B586" s="15">
        <f t="shared" si="94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2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5"/>
        <v>#VALUE!</v>
      </c>
    </row>
    <row r="587" spans="1:23">
      <c r="A587" s="16">
        <f t="shared" si="93"/>
        <v>587</v>
      </c>
      <c r="B587" s="15">
        <f t="shared" si="94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2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5"/>
        <v>#VALUE!</v>
      </c>
    </row>
    <row r="588" spans="1:23">
      <c r="A588" s="16">
        <f t="shared" si="93"/>
        <v>588</v>
      </c>
      <c r="B588" s="15">
        <f t="shared" si="94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2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5"/>
        <v>#VALUE!</v>
      </c>
    </row>
    <row r="589" spans="1:23">
      <c r="A589" s="16">
        <f t="shared" si="93"/>
        <v>589</v>
      </c>
      <c r="B589" s="15">
        <f t="shared" si="94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2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5"/>
        <v>#VALUE!</v>
      </c>
    </row>
    <row r="590" spans="1:23">
      <c r="A590" s="16">
        <f t="shared" si="93"/>
        <v>590</v>
      </c>
      <c r="B590" s="15">
        <f t="shared" si="94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2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5"/>
        <v>#VALUE!</v>
      </c>
    </row>
    <row r="591" spans="1:23">
      <c r="A591" s="16">
        <f t="shared" si="93"/>
        <v>591</v>
      </c>
      <c r="B591" s="15">
        <f t="shared" si="94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2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5"/>
        <v>#VALUE!</v>
      </c>
    </row>
    <row r="592" spans="1:23">
      <c r="A592" s="16">
        <f t="shared" si="93"/>
        <v>592</v>
      </c>
      <c r="B592" s="15">
        <f t="shared" si="94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2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5"/>
        <v>#VALUE!</v>
      </c>
    </row>
    <row r="593" spans="1:23">
      <c r="A593" s="16">
        <f t="shared" si="93"/>
        <v>593</v>
      </c>
      <c r="B593" s="15">
        <f t="shared" si="94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2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5"/>
        <v>#VALUE!</v>
      </c>
    </row>
    <row r="594" spans="1:23">
      <c r="A594" s="16">
        <f t="shared" si="93"/>
        <v>594</v>
      </c>
      <c r="B594" s="15">
        <f t="shared" si="94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2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5"/>
        <v>#VALUE!</v>
      </c>
    </row>
    <row r="595" spans="1:23">
      <c r="A595" s="16">
        <f t="shared" si="93"/>
        <v>595</v>
      </c>
      <c r="B595" s="15">
        <f t="shared" si="94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2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5"/>
        <v>#VALUE!</v>
      </c>
    </row>
    <row r="596" spans="1:23">
      <c r="A596" s="16">
        <f t="shared" si="93"/>
        <v>596</v>
      </c>
      <c r="B596" s="15">
        <f t="shared" si="94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2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5"/>
        <v>#VALUE!</v>
      </c>
    </row>
    <row r="597" spans="1:23">
      <c r="A597" s="16">
        <f t="shared" si="93"/>
        <v>597</v>
      </c>
      <c r="B597" s="15">
        <f t="shared" si="94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2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5"/>
        <v>#VALUE!</v>
      </c>
    </row>
    <row r="598" spans="1:23">
      <c r="A598" s="16">
        <f t="shared" si="93"/>
        <v>598</v>
      </c>
      <c r="B598" s="15">
        <f t="shared" si="94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2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5"/>
        <v>#VALUE!</v>
      </c>
    </row>
    <row r="599" spans="1:23">
      <c r="A599" s="16">
        <f t="shared" si="93"/>
        <v>599</v>
      </c>
      <c r="B599" s="15">
        <f t="shared" si="94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2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5"/>
        <v>#VALUE!</v>
      </c>
    </row>
    <row r="600" spans="1:23">
      <c r="A600" s="16">
        <f t="shared" si="93"/>
        <v>600</v>
      </c>
      <c r="B600" s="15">
        <f t="shared" si="94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2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5"/>
        <v>#VALUE!</v>
      </c>
    </row>
    <row r="601" spans="1:23">
      <c r="A601" s="16">
        <f t="shared" si="93"/>
        <v>601</v>
      </c>
      <c r="B601" s="15">
        <f t="shared" si="94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2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5"/>
        <v>#VALUE!</v>
      </c>
    </row>
    <row r="602" spans="1:23">
      <c r="A602" s="16">
        <f t="shared" si="93"/>
        <v>602</v>
      </c>
      <c r="B602" s="15">
        <f t="shared" si="94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2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5"/>
        <v>#VALUE!</v>
      </c>
    </row>
    <row r="603" spans="1:23">
      <c r="A603" s="16">
        <f t="shared" si="93"/>
        <v>603</v>
      </c>
      <c r="B603" s="15">
        <f t="shared" si="94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2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5"/>
        <v>#VALUE!</v>
      </c>
    </row>
    <row r="604" spans="1:23">
      <c r="A604" s="16">
        <f t="shared" si="93"/>
        <v>604</v>
      </c>
      <c r="B604" s="15">
        <f t="shared" si="94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2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5"/>
        <v>#VALUE!</v>
      </c>
    </row>
    <row r="605" spans="1:23">
      <c r="A605" s="16">
        <f t="shared" si="93"/>
        <v>605</v>
      </c>
      <c r="B605" s="15">
        <f t="shared" si="94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2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5"/>
        <v>#VALUE!</v>
      </c>
    </row>
    <row r="606" spans="1:23">
      <c r="A606" s="16">
        <f t="shared" si="93"/>
        <v>606</v>
      </c>
      <c r="B606" s="15">
        <f t="shared" si="94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2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5"/>
        <v>#VALUE!</v>
      </c>
    </row>
    <row r="607" spans="1:23">
      <c r="A607" s="16">
        <f t="shared" si="93"/>
        <v>607</v>
      </c>
      <c r="B607" s="15">
        <f t="shared" si="94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2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5"/>
        <v>#VALUE!</v>
      </c>
    </row>
    <row r="608" spans="1:23">
      <c r="A608" s="16">
        <f t="shared" si="93"/>
        <v>608</v>
      </c>
      <c r="B608" s="15">
        <f t="shared" si="94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2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5"/>
        <v>#VALUE!</v>
      </c>
    </row>
    <row r="609" spans="1:23">
      <c r="A609" s="16">
        <f t="shared" si="93"/>
        <v>609</v>
      </c>
      <c r="B609" s="15">
        <f t="shared" si="94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2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5"/>
        <v>#VALUE!</v>
      </c>
    </row>
    <row r="610" spans="1:23">
      <c r="A610" s="16">
        <f t="shared" si="93"/>
        <v>610</v>
      </c>
      <c r="B610" s="15">
        <f t="shared" si="94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2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5"/>
        <v>#VALUE!</v>
      </c>
    </row>
    <row r="611" spans="1:23">
      <c r="A611" s="16">
        <f t="shared" si="93"/>
        <v>611</v>
      </c>
      <c r="B611" s="15">
        <f t="shared" si="94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2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5"/>
        <v>#VALUE!</v>
      </c>
    </row>
    <row r="612" spans="1:23">
      <c r="A612" s="16">
        <f t="shared" si="93"/>
        <v>612</v>
      </c>
      <c r="B612" s="15">
        <f t="shared" si="94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2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5"/>
        <v>#VALUE!</v>
      </c>
    </row>
    <row r="613" spans="1:23">
      <c r="A613" s="16">
        <f t="shared" si="93"/>
        <v>613</v>
      </c>
      <c r="B613" s="15">
        <f t="shared" si="94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2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5"/>
        <v>#VALUE!</v>
      </c>
    </row>
    <row r="614" spans="1:23">
      <c r="A614" s="16">
        <f t="shared" si="93"/>
        <v>614</v>
      </c>
      <c r="B614" s="15">
        <f t="shared" si="94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2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5"/>
        <v>#VALUE!</v>
      </c>
    </row>
    <row r="615" spans="1:23">
      <c r="A615" s="16">
        <f t="shared" si="93"/>
        <v>615</v>
      </c>
      <c r="B615" s="15">
        <f t="shared" si="94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6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5"/>
        <v>#VALUE!</v>
      </c>
    </row>
    <row r="616" spans="1:23">
      <c r="A616" s="16">
        <f t="shared" si="93"/>
        <v>616</v>
      </c>
      <c r="B616" s="15">
        <f t="shared" si="94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6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5"/>
        <v>#VALUE!</v>
      </c>
    </row>
    <row r="617" spans="1:23">
      <c r="A617" s="16">
        <f t="shared" si="93"/>
        <v>617</v>
      </c>
      <c r="B617" s="15">
        <f t="shared" si="94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6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5"/>
        <v>#VALUE!</v>
      </c>
    </row>
    <row r="618" spans="1:23">
      <c r="A618" s="16">
        <f t="shared" si="93"/>
        <v>618</v>
      </c>
      <c r="B618" s="15">
        <f t="shared" si="94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6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5"/>
        <v>#VALUE!</v>
      </c>
    </row>
    <row r="619" spans="1:23">
      <c r="A619" s="16">
        <f t="shared" si="93"/>
        <v>619</v>
      </c>
      <c r="B619" s="15">
        <f t="shared" si="94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6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5"/>
        <v>#VALUE!</v>
      </c>
    </row>
    <row r="620" spans="1:23">
      <c r="A620" s="16">
        <f t="shared" si="93"/>
        <v>620</v>
      </c>
      <c r="B620" s="15">
        <f t="shared" si="94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6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5"/>
        <v>#VALUE!</v>
      </c>
    </row>
    <row r="621" spans="1:23">
      <c r="A621" s="16">
        <f t="shared" si="93"/>
        <v>621</v>
      </c>
      <c r="B621" s="15">
        <f t="shared" si="94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6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5"/>
        <v>#VALUE!</v>
      </c>
    </row>
    <row r="622" spans="1:23">
      <c r="A622" s="16">
        <f t="shared" si="93"/>
        <v>622</v>
      </c>
      <c r="B622" s="15">
        <f t="shared" si="94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6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5"/>
        <v>#VALUE!</v>
      </c>
    </row>
    <row r="623" spans="1:23">
      <c r="A623" s="16">
        <f t="shared" si="93"/>
        <v>623</v>
      </c>
      <c r="B623" s="15">
        <f t="shared" si="94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6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5"/>
        <v>#VALUE!</v>
      </c>
    </row>
    <row r="624" spans="1:23">
      <c r="A624" s="16">
        <f t="shared" si="93"/>
        <v>624</v>
      </c>
      <c r="B624" s="15">
        <f t="shared" si="94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6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5"/>
        <v>#VALUE!</v>
      </c>
    </row>
    <row r="625" spans="1:23">
      <c r="A625" s="16">
        <f t="shared" si="93"/>
        <v>625</v>
      </c>
      <c r="B625" s="15">
        <f t="shared" si="94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6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5"/>
        <v>#VALUE!</v>
      </c>
    </row>
    <row r="626" spans="1:23">
      <c r="A626" s="16">
        <f t="shared" si="93"/>
        <v>626</v>
      </c>
      <c r="B626" s="15">
        <f t="shared" si="94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6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5"/>
        <v>#VALUE!</v>
      </c>
    </row>
    <row r="627" spans="1:23">
      <c r="A627" s="16">
        <f t="shared" si="93"/>
        <v>627</v>
      </c>
      <c r="B627" s="15">
        <f t="shared" si="94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6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5"/>
        <v>#VALUE!</v>
      </c>
    </row>
    <row r="628" spans="1:23">
      <c r="A628" s="16">
        <f t="shared" si="93"/>
        <v>628</v>
      </c>
      <c r="B628" s="15">
        <f t="shared" si="94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6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5"/>
        <v>#VALUE!</v>
      </c>
    </row>
    <row r="629" spans="1:23">
      <c r="A629" s="16">
        <f t="shared" si="93"/>
        <v>629</v>
      </c>
      <c r="B629" s="15">
        <f t="shared" si="94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6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5"/>
        <v>#VALUE!</v>
      </c>
    </row>
    <row r="630" spans="1:23">
      <c r="A630" s="16">
        <f t="shared" si="93"/>
        <v>630</v>
      </c>
      <c r="B630" s="15">
        <f t="shared" si="94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6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5"/>
        <v>#VALUE!</v>
      </c>
    </row>
    <row r="631" spans="1:23">
      <c r="A631" s="16">
        <f t="shared" si="93"/>
        <v>631</v>
      </c>
      <c r="B631" s="15">
        <f t="shared" si="94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6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5"/>
        <v>#VALUE!</v>
      </c>
    </row>
    <row r="632" spans="1:23">
      <c r="A632" s="16">
        <f t="shared" si="93"/>
        <v>632</v>
      </c>
      <c r="B632" s="15">
        <f t="shared" si="94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6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5"/>
        <v>#VALUE!</v>
      </c>
    </row>
    <row r="633" spans="1:23">
      <c r="A633" s="16">
        <f t="shared" si="93"/>
        <v>633</v>
      </c>
      <c r="B633" s="15">
        <f t="shared" si="94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6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5"/>
        <v>#VALUE!</v>
      </c>
    </row>
    <row r="634" spans="1:23">
      <c r="A634" s="16">
        <f t="shared" si="93"/>
        <v>634</v>
      </c>
      <c r="B634" s="15">
        <f t="shared" si="94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6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5"/>
        <v>#VALUE!</v>
      </c>
    </row>
    <row r="635" spans="1:23">
      <c r="A635" s="16">
        <f t="shared" si="93"/>
        <v>635</v>
      </c>
      <c r="B635" s="15">
        <f t="shared" si="94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6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5"/>
        <v>#VALUE!</v>
      </c>
    </row>
    <row r="636" spans="1:23">
      <c r="A636" s="16">
        <f t="shared" si="93"/>
        <v>636</v>
      </c>
      <c r="B636" s="15">
        <f t="shared" si="94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6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5"/>
        <v>#VALUE!</v>
      </c>
    </row>
    <row r="637" spans="1:23">
      <c r="A637" s="16">
        <f t="shared" si="93"/>
        <v>637</v>
      </c>
      <c r="B637" s="15">
        <f t="shared" si="94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6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5"/>
        <v>#VALUE!</v>
      </c>
    </row>
    <row r="638" spans="1:23">
      <c r="A638" s="16">
        <f t="shared" si="93"/>
        <v>638</v>
      </c>
      <c r="B638" s="15">
        <f t="shared" si="94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6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5"/>
        <v>#VALUE!</v>
      </c>
    </row>
    <row r="639" spans="1:23">
      <c r="A639" s="16">
        <f t="shared" ref="A639:A702" si="97">IF(B639=INT(B639),ROW(),"")</f>
        <v>639</v>
      </c>
      <c r="B639" s="15">
        <f t="shared" si="94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6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5"/>
        <v>#VALUE!</v>
      </c>
    </row>
    <row r="640" spans="1:23">
      <c r="A640" s="16">
        <f t="shared" si="97"/>
        <v>640</v>
      </c>
      <c r="B640" s="15">
        <f t="shared" si="94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6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5"/>
        <v>#VALUE!</v>
      </c>
    </row>
    <row r="641" spans="1:23">
      <c r="A641" s="16">
        <f t="shared" si="97"/>
        <v>641</v>
      </c>
      <c r="B641" s="15">
        <f t="shared" si="94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6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5"/>
        <v>#VALUE!</v>
      </c>
    </row>
    <row r="642" spans="1:23">
      <c r="A642" s="16">
        <f t="shared" si="97"/>
        <v>642</v>
      </c>
      <c r="B642" s="15">
        <f t="shared" si="94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6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5"/>
        <v>#VALUE!</v>
      </c>
    </row>
    <row r="643" spans="1:23">
      <c r="A643" s="16">
        <f t="shared" si="97"/>
        <v>643</v>
      </c>
      <c r="B643" s="15">
        <f t="shared" si="94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6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5"/>
        <v>#VALUE!</v>
      </c>
    </row>
    <row r="644" spans="1:23">
      <c r="A644" s="16">
        <f t="shared" si="97"/>
        <v>644</v>
      </c>
      <c r="B644" s="15">
        <f t="shared" ref="B644:B707" si="98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6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5"/>
        <v>#VALUE!</v>
      </c>
    </row>
    <row r="645" spans="1:23">
      <c r="A645" s="16">
        <f t="shared" si="97"/>
        <v>645</v>
      </c>
      <c r="B645" s="15">
        <f t="shared" si="98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6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99">SUBSTITUTE(IF(AND(T645="--",FIND("STD",E645),FIND("fn",C645)&gt;0,FIND("ITM_",P645),I645="CAT_FNCT"),E645,""),"""","")</f>
        <v>#VALUE!</v>
      </c>
    </row>
    <row r="646" spans="1:23">
      <c r="A646" s="16">
        <f t="shared" si="97"/>
        <v>646</v>
      </c>
      <c r="B646" s="15">
        <f t="shared" si="98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6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99"/>
        <v>#VALUE!</v>
      </c>
    </row>
    <row r="647" spans="1:23">
      <c r="A647" s="16">
        <f t="shared" si="97"/>
        <v>647</v>
      </c>
      <c r="B647" s="15">
        <f t="shared" si="98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6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99"/>
        <v>#VALUE!</v>
      </c>
    </row>
    <row r="648" spans="1:23">
      <c r="A648" s="16">
        <f t="shared" si="97"/>
        <v>648</v>
      </c>
      <c r="B648" s="15">
        <f t="shared" si="98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6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99"/>
        <v>#VALUE!</v>
      </c>
    </row>
    <row r="649" spans="1:23">
      <c r="A649" s="16">
        <f t="shared" si="97"/>
        <v>649</v>
      </c>
      <c r="B649" s="15">
        <f t="shared" si="98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6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99"/>
        <v>#VALUE!</v>
      </c>
    </row>
    <row r="650" spans="1:23">
      <c r="A650" s="16">
        <f t="shared" si="97"/>
        <v>650</v>
      </c>
      <c r="B650" s="15">
        <f t="shared" si="98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6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99"/>
        <v>#VALUE!</v>
      </c>
    </row>
    <row r="651" spans="1:23">
      <c r="A651" s="16">
        <f t="shared" si="97"/>
        <v>651</v>
      </c>
      <c r="B651" s="15">
        <f t="shared" si="98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6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99"/>
        <v>#VALUE!</v>
      </c>
    </row>
    <row r="652" spans="1:23">
      <c r="A652" s="16">
        <f t="shared" si="97"/>
        <v>652</v>
      </c>
      <c r="B652" s="15">
        <f t="shared" si="98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6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99"/>
        <v>#VALUE!</v>
      </c>
    </row>
    <row r="653" spans="1:23">
      <c r="A653" s="16">
        <f t="shared" si="97"/>
        <v>653</v>
      </c>
      <c r="B653" s="15">
        <f t="shared" si="98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6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99"/>
        <v>#VALUE!</v>
      </c>
    </row>
    <row r="654" spans="1:23">
      <c r="A654" s="16">
        <f t="shared" si="97"/>
        <v>654</v>
      </c>
      <c r="B654" s="15">
        <f t="shared" si="98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6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99"/>
        <v>#VALUE!</v>
      </c>
    </row>
    <row r="655" spans="1:23">
      <c r="A655" s="16">
        <f t="shared" si="97"/>
        <v>655</v>
      </c>
      <c r="B655" s="15">
        <f t="shared" si="98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6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99"/>
        <v>#VALUE!</v>
      </c>
    </row>
    <row r="656" spans="1:23">
      <c r="A656" s="16">
        <f t="shared" si="97"/>
        <v>656</v>
      </c>
      <c r="B656" s="15">
        <f t="shared" si="98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6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99"/>
        <v>#VALUE!</v>
      </c>
    </row>
    <row r="657" spans="1:23">
      <c r="A657" s="16">
        <f t="shared" si="97"/>
        <v>657</v>
      </c>
      <c r="B657" s="15">
        <f t="shared" si="98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6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99"/>
        <v>#VALUE!</v>
      </c>
    </row>
    <row r="658" spans="1:23">
      <c r="A658" s="16">
        <f t="shared" si="97"/>
        <v>658</v>
      </c>
      <c r="B658" s="15">
        <f t="shared" si="98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6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99"/>
        <v>#VALUE!</v>
      </c>
    </row>
    <row r="659" spans="1:23">
      <c r="A659" s="16">
        <f t="shared" si="97"/>
        <v>659</v>
      </c>
      <c r="B659" s="15">
        <f t="shared" si="98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6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99"/>
        <v>#VALUE!</v>
      </c>
    </row>
    <row r="660" spans="1:23">
      <c r="A660" s="16">
        <f t="shared" si="97"/>
        <v>660</v>
      </c>
      <c r="B660" s="15">
        <f t="shared" si="98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6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99"/>
        <v>#VALUE!</v>
      </c>
    </row>
    <row r="661" spans="1:23">
      <c r="A661" s="16">
        <f t="shared" si="97"/>
        <v>661</v>
      </c>
      <c r="B661" s="15">
        <f t="shared" si="98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6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99"/>
        <v>#VALUE!</v>
      </c>
    </row>
    <row r="662" spans="1:23">
      <c r="A662" s="16">
        <f t="shared" si="97"/>
        <v>662</v>
      </c>
      <c r="B662" s="15">
        <f t="shared" si="98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6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99"/>
        <v>#VALUE!</v>
      </c>
    </row>
    <row r="663" spans="1:23">
      <c r="A663" s="16">
        <f t="shared" si="97"/>
        <v>663</v>
      </c>
      <c r="B663" s="15">
        <f t="shared" si="98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6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99"/>
        <v>#VALUE!</v>
      </c>
    </row>
    <row r="664" spans="1:23">
      <c r="A664" s="16">
        <f t="shared" si="97"/>
        <v>664</v>
      </c>
      <c r="B664" s="15">
        <f t="shared" si="98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6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99"/>
        <v>#VALUE!</v>
      </c>
    </row>
    <row r="665" spans="1:23">
      <c r="A665" s="16">
        <f t="shared" si="97"/>
        <v>665</v>
      </c>
      <c r="B665" s="15">
        <f t="shared" si="98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6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99"/>
        <v>#VALUE!</v>
      </c>
    </row>
    <row r="666" spans="1:23">
      <c r="A666" s="16">
        <f t="shared" si="97"/>
        <v>666</v>
      </c>
      <c r="B666" s="15">
        <f t="shared" si="98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6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99"/>
        <v>#VALUE!</v>
      </c>
    </row>
    <row r="667" spans="1:23">
      <c r="A667" s="16">
        <f t="shared" si="97"/>
        <v>667</v>
      </c>
      <c r="B667" s="15">
        <f t="shared" si="98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6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99"/>
        <v>#VALUE!</v>
      </c>
    </row>
    <row r="668" spans="1:23">
      <c r="A668" s="16">
        <f t="shared" si="97"/>
        <v>668</v>
      </c>
      <c r="B668" s="15">
        <f t="shared" si="98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6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99"/>
        <v>#VALUE!</v>
      </c>
    </row>
    <row r="669" spans="1:23">
      <c r="A669" s="16">
        <f t="shared" si="97"/>
        <v>669</v>
      </c>
      <c r="B669" s="15">
        <f t="shared" si="98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6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99"/>
        <v>#VALUE!</v>
      </c>
    </row>
    <row r="670" spans="1:23">
      <c r="A670" s="16">
        <f t="shared" si="97"/>
        <v>670</v>
      </c>
      <c r="B670" s="15">
        <f t="shared" si="98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6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99"/>
        <v>#VALUE!</v>
      </c>
    </row>
    <row r="671" spans="1:23">
      <c r="A671" s="16">
        <f t="shared" si="97"/>
        <v>671</v>
      </c>
      <c r="B671" s="15">
        <f t="shared" si="98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6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99"/>
        <v>#VALUE!</v>
      </c>
    </row>
    <row r="672" spans="1:23">
      <c r="A672" s="16">
        <f t="shared" si="97"/>
        <v>672</v>
      </c>
      <c r="B672" s="15">
        <f t="shared" si="98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6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99"/>
        <v>#VALUE!</v>
      </c>
    </row>
    <row r="673" spans="1:23">
      <c r="A673" s="16">
        <f t="shared" si="97"/>
        <v>673</v>
      </c>
      <c r="B673" s="15">
        <f t="shared" si="98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6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99"/>
        <v>#VALUE!</v>
      </c>
    </row>
    <row r="674" spans="1:23">
      <c r="A674" s="16">
        <f t="shared" si="97"/>
        <v>674</v>
      </c>
      <c r="B674" s="15">
        <f t="shared" si="98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6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99"/>
        <v>#VALUE!</v>
      </c>
    </row>
    <row r="675" spans="1:23">
      <c r="A675" s="16">
        <f t="shared" si="97"/>
        <v>675</v>
      </c>
      <c r="B675" s="15">
        <f t="shared" si="98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6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99"/>
        <v>#VALUE!</v>
      </c>
    </row>
    <row r="676" spans="1:23">
      <c r="A676" s="16">
        <f t="shared" si="97"/>
        <v>676</v>
      </c>
      <c r="B676" s="15">
        <f t="shared" si="98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6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99"/>
        <v>#VALUE!</v>
      </c>
    </row>
    <row r="677" spans="1:23">
      <c r="A677" s="16">
        <f t="shared" si="97"/>
        <v>677</v>
      </c>
      <c r="B677" s="15">
        <f t="shared" si="98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6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99"/>
        <v>#VALUE!</v>
      </c>
    </row>
    <row r="678" spans="1:23" s="76" customFormat="1">
      <c r="A678" s="162">
        <f t="shared" si="97"/>
        <v>678</v>
      </c>
      <c r="B678" s="15">
        <f t="shared" si="98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6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99"/>
        <v>#VALUE!</v>
      </c>
    </row>
    <row r="679" spans="1:23" s="74" customFormat="1">
      <c r="A679" s="153">
        <f t="shared" si="97"/>
        <v>679</v>
      </c>
      <c r="B679" s="15">
        <f t="shared" si="98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0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99"/>
        <v>#VALUE!</v>
      </c>
    </row>
    <row r="680" spans="1:23" s="74" customFormat="1">
      <c r="A680" s="153">
        <f t="shared" si="97"/>
        <v>680</v>
      </c>
      <c r="B680" s="15">
        <f t="shared" si="98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0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99"/>
        <v>#VALUE!</v>
      </c>
    </row>
    <row r="681" spans="1:23" s="74" customFormat="1">
      <c r="A681" s="153">
        <f t="shared" si="97"/>
        <v>681</v>
      </c>
      <c r="B681" s="15">
        <f t="shared" si="98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0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99"/>
        <v>#VALUE!</v>
      </c>
    </row>
    <row r="682" spans="1:23" s="74" customFormat="1">
      <c r="A682" s="153">
        <f t="shared" si="97"/>
        <v>682</v>
      </c>
      <c r="B682" s="15">
        <f t="shared" si="98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0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99"/>
        <v>#VALUE!</v>
      </c>
    </row>
    <row r="683" spans="1:23" s="74" customFormat="1">
      <c r="A683" s="153">
        <f t="shared" si="97"/>
        <v>683</v>
      </c>
      <c r="B683" s="15">
        <f t="shared" si="98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0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99"/>
        <v>#VALUE!</v>
      </c>
    </row>
    <row r="684" spans="1:23" s="74" customFormat="1">
      <c r="A684" s="153">
        <f t="shared" si="97"/>
        <v>684</v>
      </c>
      <c r="B684" s="15">
        <f t="shared" si="98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0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99"/>
        <v>#VALUE!</v>
      </c>
    </row>
    <row r="685" spans="1:23" s="74" customFormat="1">
      <c r="A685" s="153">
        <f t="shared" si="97"/>
        <v>685</v>
      </c>
      <c r="B685" s="15">
        <f t="shared" si="98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0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99"/>
        <v>#VALUE!</v>
      </c>
    </row>
    <row r="686" spans="1:23" s="74" customFormat="1">
      <c r="A686" s="153">
        <f t="shared" si="97"/>
        <v>686</v>
      </c>
      <c r="B686" s="15">
        <f t="shared" si="98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0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99"/>
        <v>#VALUE!</v>
      </c>
    </row>
    <row r="687" spans="1:23" s="74" customFormat="1">
      <c r="A687" s="153">
        <f t="shared" si="97"/>
        <v>687</v>
      </c>
      <c r="B687" s="15">
        <f t="shared" si="98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0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99"/>
        <v>#VALUE!</v>
      </c>
    </row>
    <row r="688" spans="1:23">
      <c r="A688" s="16">
        <f t="shared" si="97"/>
        <v>688</v>
      </c>
      <c r="B688" s="15">
        <f t="shared" si="98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0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99"/>
        <v>#VALUE!</v>
      </c>
    </row>
    <row r="689" spans="1:23">
      <c r="A689" s="16">
        <f t="shared" si="97"/>
        <v>689</v>
      </c>
      <c r="B689" s="15">
        <f t="shared" si="98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0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99"/>
        <v>#VALUE!</v>
      </c>
    </row>
    <row r="690" spans="1:23">
      <c r="A690" s="16">
        <f t="shared" si="97"/>
        <v>690</v>
      </c>
      <c r="B690" s="15">
        <f t="shared" si="98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0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99"/>
        <v>#VALUE!</v>
      </c>
    </row>
    <row r="691" spans="1:23">
      <c r="A691" s="16">
        <f t="shared" si="97"/>
        <v>691</v>
      </c>
      <c r="B691" s="15">
        <f t="shared" si="98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0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99"/>
        <v>#VALUE!</v>
      </c>
    </row>
    <row r="692" spans="1:23">
      <c r="A692" s="16">
        <f t="shared" si="97"/>
        <v>692</v>
      </c>
      <c r="B692" s="15">
        <f t="shared" si="98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0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99"/>
        <v>#VALUE!</v>
      </c>
    </row>
    <row r="693" spans="1:23">
      <c r="A693" s="16">
        <f t="shared" si="97"/>
        <v>693</v>
      </c>
      <c r="B693" s="15">
        <f t="shared" si="98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0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99"/>
        <v>#VALUE!</v>
      </c>
    </row>
    <row r="694" spans="1:23">
      <c r="A694" s="16">
        <f t="shared" si="97"/>
        <v>694</v>
      </c>
      <c r="B694" s="15">
        <f t="shared" si="98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0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99"/>
        <v>#VALUE!</v>
      </c>
    </row>
    <row r="695" spans="1:23">
      <c r="A695" s="16">
        <f t="shared" si="97"/>
        <v>695</v>
      </c>
      <c r="B695" s="15">
        <f t="shared" si="98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0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99"/>
        <v>#VALUE!</v>
      </c>
    </row>
    <row r="696" spans="1:23">
      <c r="A696" s="16">
        <f t="shared" si="97"/>
        <v>696</v>
      </c>
      <c r="B696" s="15">
        <f t="shared" si="98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0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99"/>
        <v>#VALUE!</v>
      </c>
    </row>
    <row r="697" spans="1:23">
      <c r="A697" s="16">
        <f t="shared" si="97"/>
        <v>697</v>
      </c>
      <c r="B697" s="15">
        <f t="shared" si="98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0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99"/>
        <v>#VALUE!</v>
      </c>
    </row>
    <row r="698" spans="1:23">
      <c r="A698" s="16">
        <f t="shared" si="97"/>
        <v>698</v>
      </c>
      <c r="B698" s="15">
        <f t="shared" si="98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0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99"/>
        <v>#VALUE!</v>
      </c>
    </row>
    <row r="699" spans="1:23">
      <c r="A699" s="16">
        <f t="shared" si="97"/>
        <v>699</v>
      </c>
      <c r="B699" s="15">
        <f t="shared" si="98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0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99"/>
        <v>#VALUE!</v>
      </c>
    </row>
    <row r="700" spans="1:23">
      <c r="A700" s="16">
        <f t="shared" si="97"/>
        <v>700</v>
      </c>
      <c r="B700" s="15">
        <f t="shared" si="98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0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99"/>
        <v>#VALUE!</v>
      </c>
    </row>
    <row r="701" spans="1:23">
      <c r="A701" s="16">
        <f t="shared" si="97"/>
        <v>701</v>
      </c>
      <c r="B701" s="15">
        <f t="shared" si="98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0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99"/>
        <v>#VALUE!</v>
      </c>
    </row>
    <row r="702" spans="1:23">
      <c r="A702" s="16">
        <f t="shared" si="97"/>
        <v>702</v>
      </c>
      <c r="B702" s="15">
        <f t="shared" si="98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0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99"/>
        <v>#VALUE!</v>
      </c>
    </row>
    <row r="703" spans="1:23">
      <c r="A703" s="16">
        <f t="shared" ref="A703:A766" si="101">IF(B703=INT(B703),ROW(),"")</f>
        <v>703</v>
      </c>
      <c r="B703" s="15">
        <f t="shared" si="98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0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99"/>
        <v>#VALUE!</v>
      </c>
    </row>
    <row r="704" spans="1:23">
      <c r="A704" s="16">
        <f t="shared" si="101"/>
        <v>704</v>
      </c>
      <c r="B704" s="15">
        <f t="shared" si="98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0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99"/>
        <v>#VALUE!</v>
      </c>
    </row>
    <row r="705" spans="1:23">
      <c r="A705" s="16">
        <f t="shared" si="101"/>
        <v>705</v>
      </c>
      <c r="B705" s="15">
        <f t="shared" si="98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0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99"/>
        <v>#VALUE!</v>
      </c>
    </row>
    <row r="706" spans="1:23">
      <c r="A706" s="16">
        <f t="shared" si="101"/>
        <v>706</v>
      </c>
      <c r="B706" s="15">
        <f t="shared" si="98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0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99"/>
        <v>#VALUE!</v>
      </c>
    </row>
    <row r="707" spans="1:23">
      <c r="A707" s="16">
        <f t="shared" si="101"/>
        <v>707</v>
      </c>
      <c r="B707" s="15">
        <f t="shared" si="98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0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99"/>
        <v>#VALUE!</v>
      </c>
    </row>
    <row r="708" spans="1:23">
      <c r="A708" s="16">
        <f t="shared" si="101"/>
        <v>708</v>
      </c>
      <c r="B708" s="15">
        <f t="shared" ref="B708:B771" si="102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0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99"/>
        <v>#VALUE!</v>
      </c>
    </row>
    <row r="709" spans="1:23">
      <c r="A709" s="16">
        <f t="shared" si="101"/>
        <v>709</v>
      </c>
      <c r="B709" s="15">
        <f t="shared" si="102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0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3">SUBSTITUTE(IF(AND(T709="--",FIND("STD",E709),FIND("fn",C709)&gt;0,FIND("ITM_",P709),I709="CAT_FNCT"),E709,""),"""","")</f>
        <v>#VALUE!</v>
      </c>
    </row>
    <row r="710" spans="1:23">
      <c r="A710" s="16">
        <f t="shared" si="101"/>
        <v>710</v>
      </c>
      <c r="B710" s="15">
        <f t="shared" si="102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0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3"/>
        <v>#VALUE!</v>
      </c>
    </row>
    <row r="711" spans="1:23">
      <c r="A711" s="16">
        <f t="shared" si="101"/>
        <v>711</v>
      </c>
      <c r="B711" s="15">
        <f t="shared" si="102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0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3"/>
        <v>#VALUE!</v>
      </c>
    </row>
    <row r="712" spans="1:23">
      <c r="A712" s="16">
        <f t="shared" si="101"/>
        <v>712</v>
      </c>
      <c r="B712" s="15">
        <f t="shared" si="102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0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3"/>
        <v>#VALUE!</v>
      </c>
    </row>
    <row r="713" spans="1:23">
      <c r="A713" s="16">
        <f t="shared" si="101"/>
        <v>713</v>
      </c>
      <c r="B713" s="15">
        <f t="shared" si="102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0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3"/>
        <v>#VALUE!</v>
      </c>
    </row>
    <row r="714" spans="1:23">
      <c r="A714" s="16">
        <f t="shared" si="101"/>
        <v>714</v>
      </c>
      <c r="B714" s="15">
        <f t="shared" si="102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0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3"/>
        <v>#VALUE!</v>
      </c>
    </row>
    <row r="715" spans="1:23">
      <c r="A715" s="16">
        <f t="shared" si="101"/>
        <v>715</v>
      </c>
      <c r="B715" s="15">
        <f t="shared" si="102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0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3"/>
        <v>#VALUE!</v>
      </c>
    </row>
    <row r="716" spans="1:23">
      <c r="A716" s="16">
        <f t="shared" si="101"/>
        <v>716</v>
      </c>
      <c r="B716" s="15">
        <f t="shared" si="102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0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3"/>
        <v>#VALUE!</v>
      </c>
    </row>
    <row r="717" spans="1:23">
      <c r="A717" s="16">
        <f t="shared" si="101"/>
        <v>717</v>
      </c>
      <c r="B717" s="15">
        <f t="shared" si="102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0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3"/>
        <v>#VALUE!</v>
      </c>
    </row>
    <row r="718" spans="1:23">
      <c r="A718" s="16">
        <f t="shared" si="101"/>
        <v>718</v>
      </c>
      <c r="B718" s="15">
        <f t="shared" si="102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0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3"/>
        <v>#VALUE!</v>
      </c>
    </row>
    <row r="719" spans="1:23">
      <c r="A719" s="16">
        <f t="shared" si="101"/>
        <v>719</v>
      </c>
      <c r="B719" s="15">
        <f t="shared" si="102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0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3"/>
        <v>#VALUE!</v>
      </c>
    </row>
    <row r="720" spans="1:23">
      <c r="A720" s="16">
        <f t="shared" si="101"/>
        <v>720</v>
      </c>
      <c r="B720" s="15">
        <f t="shared" si="102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0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3"/>
        <v>#VALUE!</v>
      </c>
    </row>
    <row r="721" spans="1:23">
      <c r="A721" s="16">
        <f t="shared" si="101"/>
        <v>721</v>
      </c>
      <c r="B721" s="15">
        <f t="shared" si="102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0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3"/>
        <v>#VALUE!</v>
      </c>
    </row>
    <row r="722" spans="1:23">
      <c r="A722" s="16">
        <f t="shared" si="101"/>
        <v>722</v>
      </c>
      <c r="B722" s="15">
        <f t="shared" si="102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0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3"/>
        <v>#VALUE!</v>
      </c>
    </row>
    <row r="723" spans="1:23">
      <c r="A723" s="16">
        <f t="shared" si="101"/>
        <v>723</v>
      </c>
      <c r="B723" s="15">
        <f t="shared" si="102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0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3"/>
        <v>#VALUE!</v>
      </c>
    </row>
    <row r="724" spans="1:23">
      <c r="A724" s="16">
        <f t="shared" si="101"/>
        <v>724</v>
      </c>
      <c r="B724" s="15">
        <f t="shared" si="102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0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3"/>
        <v>#VALUE!</v>
      </c>
    </row>
    <row r="725" spans="1:23">
      <c r="A725" s="16">
        <f t="shared" si="101"/>
        <v>725</v>
      </c>
      <c r="B725" s="15">
        <f t="shared" si="102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0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3"/>
        <v>#VALUE!</v>
      </c>
    </row>
    <row r="726" spans="1:23">
      <c r="A726" s="16">
        <f t="shared" si="101"/>
        <v>726</v>
      </c>
      <c r="B726" s="15">
        <f t="shared" si="102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0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3"/>
        <v>#VALUE!</v>
      </c>
    </row>
    <row r="727" spans="1:23">
      <c r="A727" s="16">
        <f t="shared" si="101"/>
        <v>727</v>
      </c>
      <c r="B727" s="15">
        <f t="shared" si="102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0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3"/>
        <v>#VALUE!</v>
      </c>
    </row>
    <row r="728" spans="1:23">
      <c r="A728" s="16">
        <f t="shared" si="101"/>
        <v>728</v>
      </c>
      <c r="B728" s="15">
        <f t="shared" si="102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0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3"/>
        <v>#VALUE!</v>
      </c>
    </row>
    <row r="729" spans="1:23">
      <c r="A729" s="16">
        <f t="shared" si="101"/>
        <v>729</v>
      </c>
      <c r="B729" s="15">
        <f t="shared" si="102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0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3"/>
        <v>#VALUE!</v>
      </c>
    </row>
    <row r="730" spans="1:23">
      <c r="A730" s="16">
        <f t="shared" si="101"/>
        <v>730</v>
      </c>
      <c r="B730" s="15">
        <f t="shared" si="102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0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3"/>
        <v>#VALUE!</v>
      </c>
    </row>
    <row r="731" spans="1:23">
      <c r="A731" s="16">
        <f t="shared" si="101"/>
        <v>731</v>
      </c>
      <c r="B731" s="15">
        <f t="shared" si="102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0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3"/>
        <v>#VALUE!</v>
      </c>
    </row>
    <row r="732" spans="1:23">
      <c r="A732" s="16">
        <f t="shared" si="101"/>
        <v>732</v>
      </c>
      <c r="B732" s="15">
        <f t="shared" si="102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0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3"/>
        <v>#VALUE!</v>
      </c>
    </row>
    <row r="733" spans="1:23">
      <c r="A733" s="16">
        <f t="shared" si="101"/>
        <v>733</v>
      </c>
      <c r="B733" s="15">
        <f t="shared" si="102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0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3"/>
        <v>#VALUE!</v>
      </c>
    </row>
    <row r="734" spans="1:23">
      <c r="A734" s="16">
        <f t="shared" si="101"/>
        <v>734</v>
      </c>
      <c r="B734" s="15">
        <f t="shared" si="102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0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3"/>
        <v>#VALUE!</v>
      </c>
    </row>
    <row r="735" spans="1:23">
      <c r="A735" s="16">
        <f t="shared" si="101"/>
        <v>735</v>
      </c>
      <c r="B735" s="15">
        <f t="shared" si="102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0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3"/>
        <v>#VALUE!</v>
      </c>
    </row>
    <row r="736" spans="1:23">
      <c r="A736" s="16">
        <f t="shared" si="101"/>
        <v>736</v>
      </c>
      <c r="B736" s="15">
        <f t="shared" si="102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0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3"/>
        <v>#VALUE!</v>
      </c>
    </row>
    <row r="737" spans="1:23">
      <c r="A737" s="16">
        <f t="shared" si="101"/>
        <v>737</v>
      </c>
      <c r="B737" s="15">
        <f t="shared" si="102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0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3"/>
        <v>#VALUE!</v>
      </c>
    </row>
    <row r="738" spans="1:23">
      <c r="A738" s="16">
        <f t="shared" si="101"/>
        <v>738</v>
      </c>
      <c r="B738" s="15">
        <f t="shared" si="102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0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3"/>
        <v>#VALUE!</v>
      </c>
    </row>
    <row r="739" spans="1:23">
      <c r="A739" s="16">
        <f t="shared" si="101"/>
        <v>739</v>
      </c>
      <c r="B739" s="15">
        <f t="shared" si="102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0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3"/>
        <v>#VALUE!</v>
      </c>
    </row>
    <row r="740" spans="1:23">
      <c r="A740" s="16">
        <f t="shared" si="101"/>
        <v>740</v>
      </c>
      <c r="B740" s="15">
        <f t="shared" si="102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0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3"/>
        <v>#VALUE!</v>
      </c>
    </row>
    <row r="741" spans="1:23">
      <c r="A741" s="16">
        <f t="shared" si="101"/>
        <v>741</v>
      </c>
      <c r="B741" s="15">
        <f t="shared" si="102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0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3"/>
        <v>#VALUE!</v>
      </c>
    </row>
    <row r="742" spans="1:23">
      <c r="A742" s="16">
        <f t="shared" si="101"/>
        <v>742</v>
      </c>
      <c r="B742" s="15">
        <f t="shared" si="102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0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3"/>
        <v>#VALUE!</v>
      </c>
    </row>
    <row r="743" spans="1:23">
      <c r="A743" s="16">
        <f t="shared" si="101"/>
        <v>743</v>
      </c>
      <c r="B743" s="15">
        <f t="shared" si="102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4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3"/>
        <v>#VALUE!</v>
      </c>
    </row>
    <row r="744" spans="1:23">
      <c r="A744" s="16">
        <f t="shared" si="101"/>
        <v>744</v>
      </c>
      <c r="B744" s="15">
        <f t="shared" si="102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4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3"/>
        <v>#VALUE!</v>
      </c>
    </row>
    <row r="745" spans="1:23">
      <c r="A745" s="16">
        <f t="shared" si="101"/>
        <v>745</v>
      </c>
      <c r="B745" s="15">
        <f t="shared" si="102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4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3"/>
        <v>#VALUE!</v>
      </c>
    </row>
    <row r="746" spans="1:23">
      <c r="A746" s="16">
        <f t="shared" si="101"/>
        <v>746</v>
      </c>
      <c r="B746" s="15">
        <f t="shared" si="102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4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3"/>
        <v>#VALUE!</v>
      </c>
    </row>
    <row r="747" spans="1:23">
      <c r="A747" s="16">
        <f t="shared" si="101"/>
        <v>747</v>
      </c>
      <c r="B747" s="15">
        <f t="shared" si="102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4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3"/>
        <v>#VALUE!</v>
      </c>
    </row>
    <row r="748" spans="1:23">
      <c r="A748" s="16">
        <f t="shared" si="101"/>
        <v>748</v>
      </c>
      <c r="B748" s="15">
        <f t="shared" si="102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4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3"/>
        <v>#VALUE!</v>
      </c>
    </row>
    <row r="749" spans="1:23">
      <c r="A749" s="16">
        <f t="shared" si="101"/>
        <v>749</v>
      </c>
      <c r="B749" s="15">
        <f t="shared" si="102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4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3"/>
        <v>#VALUE!</v>
      </c>
    </row>
    <row r="750" spans="1:23">
      <c r="A750" s="16">
        <f t="shared" si="101"/>
        <v>750</v>
      </c>
      <c r="B750" s="15">
        <f t="shared" si="102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4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3"/>
        <v>#VALUE!</v>
      </c>
    </row>
    <row r="751" spans="1:23">
      <c r="A751" s="16">
        <f t="shared" si="101"/>
        <v>751</v>
      </c>
      <c r="B751" s="15">
        <f t="shared" si="102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4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3"/>
        <v>#VALUE!</v>
      </c>
    </row>
    <row r="752" spans="1:23">
      <c r="A752" s="16">
        <f t="shared" si="101"/>
        <v>752</v>
      </c>
      <c r="B752" s="15">
        <f t="shared" si="102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4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3"/>
        <v>#VALUE!</v>
      </c>
    </row>
    <row r="753" spans="1:23">
      <c r="A753" s="16">
        <f t="shared" si="101"/>
        <v>753</v>
      </c>
      <c r="B753" s="15">
        <f t="shared" si="102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4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3"/>
        <v>#VALUE!</v>
      </c>
    </row>
    <row r="754" spans="1:23">
      <c r="A754" s="16">
        <f t="shared" si="101"/>
        <v>754</v>
      </c>
      <c r="B754" s="15">
        <f t="shared" si="102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4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3"/>
        <v>#VALUE!</v>
      </c>
    </row>
    <row r="755" spans="1:23">
      <c r="A755" s="16">
        <f t="shared" si="101"/>
        <v>755</v>
      </c>
      <c r="B755" s="15">
        <f t="shared" si="102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4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3"/>
        <v>#VALUE!</v>
      </c>
    </row>
    <row r="756" spans="1:23">
      <c r="A756" s="16">
        <f t="shared" si="101"/>
        <v>756</v>
      </c>
      <c r="B756" s="15">
        <f t="shared" si="102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4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3"/>
        <v>#VALUE!</v>
      </c>
    </row>
    <row r="757" spans="1:23">
      <c r="A757" s="16">
        <f t="shared" si="101"/>
        <v>757</v>
      </c>
      <c r="B757" s="15">
        <f t="shared" si="102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4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3"/>
        <v>#VALUE!</v>
      </c>
    </row>
    <row r="758" spans="1:23">
      <c r="A758" s="16">
        <f t="shared" si="101"/>
        <v>758</v>
      </c>
      <c r="B758" s="15">
        <f t="shared" si="102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4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3"/>
        <v>#VALUE!</v>
      </c>
    </row>
    <row r="759" spans="1:23">
      <c r="A759" s="16">
        <f t="shared" si="101"/>
        <v>759</v>
      </c>
      <c r="B759" s="15">
        <f t="shared" si="102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4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3"/>
        <v>#VALUE!</v>
      </c>
    </row>
    <row r="760" spans="1:23">
      <c r="A760" s="16">
        <f t="shared" si="101"/>
        <v>760</v>
      </c>
      <c r="B760" s="15">
        <f t="shared" si="102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4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3"/>
        <v>#VALUE!</v>
      </c>
    </row>
    <row r="761" spans="1:23">
      <c r="A761" s="16">
        <f t="shared" si="101"/>
        <v>761</v>
      </c>
      <c r="B761" s="15">
        <f t="shared" si="102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4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3"/>
        <v>#VALUE!</v>
      </c>
    </row>
    <row r="762" spans="1:23">
      <c r="A762" s="16">
        <f t="shared" si="101"/>
        <v>762</v>
      </c>
      <c r="B762" s="15">
        <f t="shared" si="102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4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3"/>
        <v>#VALUE!</v>
      </c>
    </row>
    <row r="763" spans="1:23">
      <c r="A763" s="16">
        <f t="shared" si="101"/>
        <v>763</v>
      </c>
      <c r="B763" s="15">
        <f t="shared" si="102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4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3"/>
        <v>#VALUE!</v>
      </c>
    </row>
    <row r="764" spans="1:23">
      <c r="A764" s="16">
        <f t="shared" si="101"/>
        <v>764</v>
      </c>
      <c r="B764" s="15">
        <f t="shared" si="102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4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3"/>
        <v>#VALUE!</v>
      </c>
    </row>
    <row r="765" spans="1:23">
      <c r="A765" s="16">
        <f t="shared" si="101"/>
        <v>765</v>
      </c>
      <c r="B765" s="15">
        <f t="shared" si="102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4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3"/>
        <v>#VALUE!</v>
      </c>
    </row>
    <row r="766" spans="1:23">
      <c r="A766" s="16">
        <f t="shared" si="101"/>
        <v>766</v>
      </c>
      <c r="B766" s="15">
        <f t="shared" si="102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4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3"/>
        <v>#VALUE!</v>
      </c>
    </row>
    <row r="767" spans="1:23">
      <c r="A767" s="16">
        <f t="shared" ref="A767:A830" si="105">IF(B767=INT(B767),ROW(),"")</f>
        <v>767</v>
      </c>
      <c r="B767" s="15">
        <f t="shared" si="102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4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3"/>
        <v>#VALUE!</v>
      </c>
    </row>
    <row r="768" spans="1:23">
      <c r="A768" s="16">
        <f t="shared" si="105"/>
        <v>768</v>
      </c>
      <c r="B768" s="15">
        <f t="shared" si="102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4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3"/>
        <v>#VALUE!</v>
      </c>
    </row>
    <row r="769" spans="1:23">
      <c r="A769" s="16">
        <f t="shared" si="105"/>
        <v>769</v>
      </c>
      <c r="B769" s="15">
        <f t="shared" si="102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4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3"/>
        <v>#VALUE!</v>
      </c>
    </row>
    <row r="770" spans="1:23">
      <c r="A770" s="16">
        <f t="shared" si="105"/>
        <v>770</v>
      </c>
      <c r="B770" s="15">
        <f t="shared" si="102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4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3"/>
        <v>#VALUE!</v>
      </c>
    </row>
    <row r="771" spans="1:23">
      <c r="A771" s="16">
        <f t="shared" si="105"/>
        <v>771</v>
      </c>
      <c r="B771" s="15">
        <f t="shared" si="102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4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3"/>
        <v>#VALUE!</v>
      </c>
    </row>
    <row r="772" spans="1:23">
      <c r="A772" s="16">
        <f t="shared" si="105"/>
        <v>772</v>
      </c>
      <c r="B772" s="15">
        <f t="shared" ref="B772:B835" si="106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4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3"/>
        <v>#VALUE!</v>
      </c>
    </row>
    <row r="773" spans="1:23">
      <c r="A773" s="16">
        <f t="shared" si="105"/>
        <v>773</v>
      </c>
      <c r="B773" s="15">
        <f t="shared" si="106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4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7">SUBSTITUTE(IF(AND(T773="--",FIND("STD",E773),FIND("fn",C773)&gt;0,FIND("ITM_",P773),I773="CAT_FNCT"),E773,""),"""","")</f>
        <v>#VALUE!</v>
      </c>
    </row>
    <row r="774" spans="1:23">
      <c r="A774" s="16">
        <f t="shared" si="105"/>
        <v>774</v>
      </c>
      <c r="B774" s="15">
        <f t="shared" si="106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4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7"/>
        <v>#VALUE!</v>
      </c>
    </row>
    <row r="775" spans="1:23">
      <c r="A775" s="16">
        <f t="shared" si="105"/>
        <v>775</v>
      </c>
      <c r="B775" s="15">
        <f t="shared" si="106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4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7"/>
        <v>#VALUE!</v>
      </c>
    </row>
    <row r="776" spans="1:23">
      <c r="A776" s="16">
        <f t="shared" si="105"/>
        <v>776</v>
      </c>
      <c r="B776" s="15">
        <f t="shared" si="106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4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7"/>
        <v>#VALUE!</v>
      </c>
    </row>
    <row r="777" spans="1:23">
      <c r="A777" s="16">
        <f t="shared" si="105"/>
        <v>777</v>
      </c>
      <c r="B777" s="15">
        <f t="shared" si="106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4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7"/>
        <v>#VALUE!</v>
      </c>
    </row>
    <row r="778" spans="1:23">
      <c r="A778" s="16">
        <f t="shared" si="105"/>
        <v>778</v>
      </c>
      <c r="B778" s="15">
        <f t="shared" si="106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4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7"/>
        <v>#VALUE!</v>
      </c>
    </row>
    <row r="779" spans="1:23">
      <c r="A779" s="16">
        <f t="shared" si="105"/>
        <v>779</v>
      </c>
      <c r="B779" s="15">
        <f t="shared" si="106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4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7"/>
        <v>#VALUE!</v>
      </c>
    </row>
    <row r="780" spans="1:23">
      <c r="A780" s="16">
        <f t="shared" si="105"/>
        <v>780</v>
      </c>
      <c r="B780" s="15">
        <f t="shared" si="106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4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7"/>
        <v>#VALUE!</v>
      </c>
    </row>
    <row r="781" spans="1:23">
      <c r="A781" s="16">
        <f t="shared" si="105"/>
        <v>781</v>
      </c>
      <c r="B781" s="15">
        <f t="shared" si="106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4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7"/>
        <v>#VALUE!</v>
      </c>
    </row>
    <row r="782" spans="1:23">
      <c r="A782" s="16">
        <f t="shared" si="105"/>
        <v>782</v>
      </c>
      <c r="B782" s="15">
        <f t="shared" si="106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4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7"/>
        <v>#VALUE!</v>
      </c>
    </row>
    <row r="783" spans="1:23">
      <c r="A783" s="16">
        <f t="shared" si="105"/>
        <v>783</v>
      </c>
      <c r="B783" s="15">
        <f t="shared" si="106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4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7"/>
        <v>#VALUE!</v>
      </c>
    </row>
    <row r="784" spans="1:23">
      <c r="A784" s="16">
        <f t="shared" si="105"/>
        <v>784</v>
      </c>
      <c r="B784" s="15">
        <f t="shared" si="106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4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7"/>
        <v>#VALUE!</v>
      </c>
    </row>
    <row r="785" spans="1:23">
      <c r="A785" s="16">
        <f t="shared" si="105"/>
        <v>785</v>
      </c>
      <c r="B785" s="15">
        <f t="shared" si="106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4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7"/>
        <v>#VALUE!</v>
      </c>
    </row>
    <row r="786" spans="1:23">
      <c r="A786" s="16">
        <f t="shared" si="105"/>
        <v>786</v>
      </c>
      <c r="B786" s="15">
        <f t="shared" si="106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4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7"/>
        <v>#VALUE!</v>
      </c>
    </row>
    <row r="787" spans="1:23">
      <c r="A787" s="16">
        <f t="shared" si="105"/>
        <v>787</v>
      </c>
      <c r="B787" s="15">
        <f t="shared" si="106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4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7"/>
        <v>#VALUE!</v>
      </c>
    </row>
    <row r="788" spans="1:23">
      <c r="A788" s="16">
        <f t="shared" si="105"/>
        <v>788</v>
      </c>
      <c r="B788" s="15">
        <f t="shared" si="106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4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7"/>
        <v>#VALUE!</v>
      </c>
    </row>
    <row r="789" spans="1:23">
      <c r="A789" s="16">
        <f t="shared" si="105"/>
        <v>789</v>
      </c>
      <c r="B789" s="15">
        <f t="shared" si="106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4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7"/>
        <v>#VALUE!</v>
      </c>
    </row>
    <row r="790" spans="1:23">
      <c r="A790" s="16">
        <f t="shared" si="105"/>
        <v>790</v>
      </c>
      <c r="B790" s="15">
        <f t="shared" si="106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4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7"/>
        <v>#VALUE!</v>
      </c>
    </row>
    <row r="791" spans="1:23">
      <c r="A791" s="16">
        <f t="shared" si="105"/>
        <v>791</v>
      </c>
      <c r="B791" s="15">
        <f t="shared" si="106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4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7"/>
        <v>#VALUE!</v>
      </c>
    </row>
    <row r="792" spans="1:23">
      <c r="A792" s="16">
        <f t="shared" si="105"/>
        <v>792</v>
      </c>
      <c r="B792" s="15">
        <f t="shared" si="106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4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7"/>
        <v>#VALUE!</v>
      </c>
    </row>
    <row r="793" spans="1:23">
      <c r="A793" s="16">
        <f t="shared" si="105"/>
        <v>793</v>
      </c>
      <c r="B793" s="15">
        <f t="shared" si="106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4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7"/>
        <v>#VALUE!</v>
      </c>
    </row>
    <row r="794" spans="1:23">
      <c r="A794" s="16">
        <f t="shared" si="105"/>
        <v>794</v>
      </c>
      <c r="B794" s="15">
        <f t="shared" si="106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4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7"/>
        <v>#VALUE!</v>
      </c>
    </row>
    <row r="795" spans="1:23">
      <c r="A795" s="16">
        <f t="shared" si="105"/>
        <v>795</v>
      </c>
      <c r="B795" s="15">
        <f t="shared" si="106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4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7"/>
        <v>#VALUE!</v>
      </c>
    </row>
    <row r="796" spans="1:23">
      <c r="A796" s="16">
        <f t="shared" si="105"/>
        <v>796</v>
      </c>
      <c r="B796" s="15">
        <f t="shared" si="106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4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7"/>
        <v>#VALUE!</v>
      </c>
    </row>
    <row r="797" spans="1:23">
      <c r="A797" s="16">
        <f t="shared" si="105"/>
        <v>797</v>
      </c>
      <c r="B797" s="15">
        <f t="shared" si="106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4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7"/>
        <v>#VALUE!</v>
      </c>
    </row>
    <row r="798" spans="1:23">
      <c r="A798" s="16">
        <f t="shared" si="105"/>
        <v>798</v>
      </c>
      <c r="B798" s="15">
        <f t="shared" si="106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4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7"/>
        <v>#VALUE!</v>
      </c>
    </row>
    <row r="799" spans="1:23">
      <c r="A799" s="16">
        <f t="shared" si="105"/>
        <v>799</v>
      </c>
      <c r="B799" s="15">
        <f t="shared" si="106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4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7"/>
        <v>#VALUE!</v>
      </c>
    </row>
    <row r="800" spans="1:23">
      <c r="A800" s="16">
        <f t="shared" si="105"/>
        <v>800</v>
      </c>
      <c r="B800" s="15">
        <f t="shared" si="106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4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7"/>
        <v>#VALUE!</v>
      </c>
    </row>
    <row r="801" spans="1:23">
      <c r="A801" s="16">
        <f t="shared" si="105"/>
        <v>801</v>
      </c>
      <c r="B801" s="15">
        <f t="shared" si="106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4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7"/>
        <v>#VALUE!</v>
      </c>
    </row>
    <row r="802" spans="1:23">
      <c r="A802" s="16">
        <f t="shared" si="105"/>
        <v>802</v>
      </c>
      <c r="B802" s="15">
        <f t="shared" si="106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4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7"/>
        <v>#VALUE!</v>
      </c>
    </row>
    <row r="803" spans="1:23">
      <c r="A803" s="16">
        <f t="shared" si="105"/>
        <v>803</v>
      </c>
      <c r="B803" s="15">
        <f t="shared" si="106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4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7"/>
        <v>#VALUE!</v>
      </c>
    </row>
    <row r="804" spans="1:23">
      <c r="A804" s="16">
        <f t="shared" si="105"/>
        <v>804</v>
      </c>
      <c r="B804" s="15">
        <f t="shared" si="106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4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7"/>
        <v>#VALUE!</v>
      </c>
    </row>
    <row r="805" spans="1:23">
      <c r="A805" s="16">
        <f t="shared" si="105"/>
        <v>805</v>
      </c>
      <c r="B805" s="15">
        <f t="shared" si="106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4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7"/>
        <v>#VALUE!</v>
      </c>
    </row>
    <row r="806" spans="1:23">
      <c r="A806" s="16">
        <f t="shared" si="105"/>
        <v>806</v>
      </c>
      <c r="B806" s="15">
        <f t="shared" si="106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4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7"/>
        <v>#VALUE!</v>
      </c>
    </row>
    <row r="807" spans="1:23">
      <c r="A807" s="16">
        <f t="shared" si="105"/>
        <v>807</v>
      </c>
      <c r="B807" s="15">
        <f t="shared" si="106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08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7"/>
        <v>#VALUE!</v>
      </c>
    </row>
    <row r="808" spans="1:23">
      <c r="A808" s="16">
        <f t="shared" si="105"/>
        <v>808</v>
      </c>
      <c r="B808" s="15">
        <f t="shared" si="106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08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7"/>
        <v>#VALUE!</v>
      </c>
    </row>
    <row r="809" spans="1:23">
      <c r="A809" s="16">
        <f t="shared" si="105"/>
        <v>809</v>
      </c>
      <c r="B809" s="15">
        <f t="shared" si="106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08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7"/>
        <v>#VALUE!</v>
      </c>
    </row>
    <row r="810" spans="1:23">
      <c r="A810" s="16">
        <f t="shared" si="105"/>
        <v>810</v>
      </c>
      <c r="B810" s="15">
        <f t="shared" si="106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08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7"/>
        <v>#VALUE!</v>
      </c>
    </row>
    <row r="811" spans="1:23">
      <c r="A811" s="16">
        <f t="shared" si="105"/>
        <v>811</v>
      </c>
      <c r="B811" s="15">
        <f t="shared" si="106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08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7"/>
        <v>#VALUE!</v>
      </c>
    </row>
    <row r="812" spans="1:23">
      <c r="A812" s="16">
        <f t="shared" si="105"/>
        <v>812</v>
      </c>
      <c r="B812" s="15">
        <f t="shared" si="106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08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7"/>
        <v>#VALUE!</v>
      </c>
    </row>
    <row r="813" spans="1:23">
      <c r="A813" s="16">
        <f t="shared" si="105"/>
        <v>813</v>
      </c>
      <c r="B813" s="15">
        <f t="shared" si="106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08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7"/>
        <v>#VALUE!</v>
      </c>
    </row>
    <row r="814" spans="1:23">
      <c r="A814" s="16">
        <f t="shared" si="105"/>
        <v>814</v>
      </c>
      <c r="B814" s="15">
        <f t="shared" si="106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08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7"/>
        <v>#VALUE!</v>
      </c>
    </row>
    <row r="815" spans="1:23">
      <c r="A815" s="16">
        <f t="shared" si="105"/>
        <v>815</v>
      </c>
      <c r="B815" s="15">
        <f t="shared" si="106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08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7"/>
        <v>#VALUE!</v>
      </c>
    </row>
    <row r="816" spans="1:23">
      <c r="A816" s="16">
        <f t="shared" si="105"/>
        <v>816</v>
      </c>
      <c r="B816" s="15">
        <f t="shared" si="106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08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7"/>
        <v>#VALUE!</v>
      </c>
    </row>
    <row r="817" spans="1:23">
      <c r="A817" s="16">
        <f t="shared" si="105"/>
        <v>817</v>
      </c>
      <c r="B817" s="15">
        <f t="shared" si="106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08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7"/>
        <v>#VALUE!</v>
      </c>
    </row>
    <row r="818" spans="1:23">
      <c r="A818" s="16">
        <f t="shared" si="105"/>
        <v>818</v>
      </c>
      <c r="B818" s="15">
        <f t="shared" si="106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08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7"/>
        <v>#VALUE!</v>
      </c>
    </row>
    <row r="819" spans="1:23">
      <c r="A819" s="16">
        <f t="shared" si="105"/>
        <v>819</v>
      </c>
      <c r="B819" s="15">
        <f t="shared" si="106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08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7"/>
        <v>#VALUE!</v>
      </c>
    </row>
    <row r="820" spans="1:23">
      <c r="A820" s="16">
        <f t="shared" si="105"/>
        <v>820</v>
      </c>
      <c r="B820" s="15">
        <f t="shared" si="106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08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7"/>
        <v>#VALUE!</v>
      </c>
    </row>
    <row r="821" spans="1:23">
      <c r="A821" s="16">
        <f t="shared" si="105"/>
        <v>821</v>
      </c>
      <c r="B821" s="15">
        <f t="shared" si="106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08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7"/>
        <v>#VALUE!</v>
      </c>
    </row>
    <row r="822" spans="1:23">
      <c r="A822" s="16">
        <f t="shared" si="105"/>
        <v>822</v>
      </c>
      <c r="B822" s="15">
        <f t="shared" si="106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08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7"/>
        <v>#VALUE!</v>
      </c>
    </row>
    <row r="823" spans="1:23">
      <c r="A823" s="16">
        <f t="shared" si="105"/>
        <v>823</v>
      </c>
      <c r="B823" s="15">
        <f t="shared" si="106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08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7"/>
        <v>#VALUE!</v>
      </c>
    </row>
    <row r="824" spans="1:23">
      <c r="A824" s="16">
        <f t="shared" si="105"/>
        <v>824</v>
      </c>
      <c r="B824" s="15">
        <f t="shared" si="106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08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7"/>
        <v>#VALUE!</v>
      </c>
    </row>
    <row r="825" spans="1:23">
      <c r="A825" s="16">
        <f t="shared" si="105"/>
        <v>825</v>
      </c>
      <c r="B825" s="15">
        <f t="shared" si="106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08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7"/>
        <v>#VALUE!</v>
      </c>
    </row>
    <row r="826" spans="1:23">
      <c r="A826" s="16">
        <f t="shared" si="105"/>
        <v>826</v>
      </c>
      <c r="B826" s="15">
        <f t="shared" si="106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08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7"/>
        <v>#VALUE!</v>
      </c>
    </row>
    <row r="827" spans="1:23">
      <c r="A827" s="16">
        <f t="shared" si="105"/>
        <v>827</v>
      </c>
      <c r="B827" s="15">
        <f t="shared" si="106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08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7"/>
        <v>#VALUE!</v>
      </c>
    </row>
    <row r="828" spans="1:23">
      <c r="A828" s="16">
        <f t="shared" si="105"/>
        <v>828</v>
      </c>
      <c r="B828" s="15">
        <f t="shared" si="106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08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7"/>
        <v>#VALUE!</v>
      </c>
    </row>
    <row r="829" spans="1:23">
      <c r="A829" s="16">
        <f t="shared" si="105"/>
        <v>829</v>
      </c>
      <c r="B829" s="15">
        <f t="shared" si="106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08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7"/>
        <v>#VALUE!</v>
      </c>
    </row>
    <row r="830" spans="1:23">
      <c r="A830" s="16">
        <f t="shared" si="105"/>
        <v>830</v>
      </c>
      <c r="B830" s="15">
        <f t="shared" si="106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08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7"/>
        <v>#VALUE!</v>
      </c>
    </row>
    <row r="831" spans="1:23">
      <c r="A831" s="16">
        <f t="shared" ref="A831:A894" si="109">IF(B831=INT(B831),ROW(),"")</f>
        <v>831</v>
      </c>
      <c r="B831" s="15">
        <f t="shared" si="106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08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7"/>
        <v>#VALUE!</v>
      </c>
    </row>
    <row r="832" spans="1:23">
      <c r="A832" s="16">
        <f t="shared" si="109"/>
        <v>832</v>
      </c>
      <c r="B832" s="15">
        <f t="shared" si="106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08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7"/>
        <v>#VALUE!</v>
      </c>
    </row>
    <row r="833" spans="1:23">
      <c r="A833" s="16">
        <f t="shared" si="109"/>
        <v>833</v>
      </c>
      <c r="B833" s="15">
        <f t="shared" si="106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08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7"/>
        <v>#VALUE!</v>
      </c>
    </row>
    <row r="834" spans="1:23">
      <c r="A834" s="16">
        <f t="shared" si="109"/>
        <v>834</v>
      </c>
      <c r="B834" s="15">
        <f t="shared" si="106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08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7"/>
        <v>#VALUE!</v>
      </c>
    </row>
    <row r="835" spans="1:23">
      <c r="A835" s="16">
        <f t="shared" si="109"/>
        <v>835</v>
      </c>
      <c r="B835" s="15">
        <f t="shared" si="106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08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7"/>
        <v>#VALUE!</v>
      </c>
    </row>
    <row r="836" spans="1:23">
      <c r="A836" s="16">
        <f t="shared" si="109"/>
        <v>836</v>
      </c>
      <c r="B836" s="15">
        <f t="shared" ref="B836:B899" si="110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08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7"/>
        <v>#VALUE!</v>
      </c>
    </row>
    <row r="837" spans="1:23">
      <c r="A837" s="16">
        <f t="shared" si="109"/>
        <v>837</v>
      </c>
      <c r="B837" s="15">
        <f t="shared" si="110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08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1">SUBSTITUTE(IF(AND(T837="--",FIND("STD",E837),FIND("fn",C837)&gt;0,FIND("ITM_",P837),I837="CAT_FNCT"),E837,""),"""","")</f>
        <v>#VALUE!</v>
      </c>
    </row>
    <row r="838" spans="1:23">
      <c r="A838" s="16">
        <f t="shared" si="109"/>
        <v>838</v>
      </c>
      <c r="B838" s="15">
        <f t="shared" si="110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08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1"/>
        <v>#VALUE!</v>
      </c>
    </row>
    <row r="839" spans="1:23">
      <c r="A839" s="16">
        <f t="shared" si="109"/>
        <v>839</v>
      </c>
      <c r="B839" s="15">
        <f t="shared" si="110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08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1"/>
        <v>#VALUE!</v>
      </c>
    </row>
    <row r="840" spans="1:23">
      <c r="A840" s="16">
        <f t="shared" si="109"/>
        <v>840</v>
      </c>
      <c r="B840" s="15">
        <f t="shared" si="110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08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1"/>
        <v>#VALUE!</v>
      </c>
    </row>
    <row r="841" spans="1:23">
      <c r="A841" s="16">
        <f t="shared" si="109"/>
        <v>841</v>
      </c>
      <c r="B841" s="15">
        <f t="shared" si="110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08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1"/>
        <v>#VALUE!</v>
      </c>
    </row>
    <row r="842" spans="1:23">
      <c r="A842" s="16">
        <f t="shared" si="109"/>
        <v>842</v>
      </c>
      <c r="B842" s="15">
        <f t="shared" si="110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08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1"/>
        <v>#VALUE!</v>
      </c>
    </row>
    <row r="843" spans="1:23">
      <c r="A843" s="16">
        <f t="shared" si="109"/>
        <v>843</v>
      </c>
      <c r="B843" s="15">
        <f t="shared" si="110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08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1"/>
        <v>#VALUE!</v>
      </c>
    </row>
    <row r="844" spans="1:23">
      <c r="A844" s="16">
        <f t="shared" si="109"/>
        <v>844</v>
      </c>
      <c r="B844" s="15">
        <f t="shared" si="110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08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1"/>
        <v>#VALUE!</v>
      </c>
    </row>
    <row r="845" spans="1:23">
      <c r="A845" s="16">
        <f t="shared" si="109"/>
        <v>845</v>
      </c>
      <c r="B845" s="15">
        <f t="shared" si="110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08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1"/>
        <v>#VALUE!</v>
      </c>
    </row>
    <row r="846" spans="1:23">
      <c r="A846" s="16">
        <f t="shared" si="109"/>
        <v>846</v>
      </c>
      <c r="B846" s="15">
        <f t="shared" si="110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08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1"/>
        <v>#VALUE!</v>
      </c>
    </row>
    <row r="847" spans="1:23">
      <c r="A847" s="16">
        <f t="shared" si="109"/>
        <v>847</v>
      </c>
      <c r="B847" s="15">
        <f t="shared" si="110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08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1"/>
        <v>#VALUE!</v>
      </c>
    </row>
    <row r="848" spans="1:23">
      <c r="A848" s="16">
        <f t="shared" si="109"/>
        <v>848</v>
      </c>
      <c r="B848" s="15">
        <f t="shared" si="110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08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1"/>
        <v>#VALUE!</v>
      </c>
    </row>
    <row r="849" spans="1:23">
      <c r="A849" s="16">
        <f t="shared" si="109"/>
        <v>849</v>
      </c>
      <c r="B849" s="15">
        <f t="shared" si="110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08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1"/>
        <v>#VALUE!</v>
      </c>
    </row>
    <row r="850" spans="1:23">
      <c r="A850" s="16">
        <f t="shared" si="109"/>
        <v>850</v>
      </c>
      <c r="B850" s="15">
        <f t="shared" si="110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08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1"/>
        <v>#VALUE!</v>
      </c>
    </row>
    <row r="851" spans="1:23">
      <c r="A851" s="16">
        <f t="shared" si="109"/>
        <v>851</v>
      </c>
      <c r="B851" s="15">
        <f t="shared" si="110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08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1"/>
        <v>#VALUE!</v>
      </c>
    </row>
    <row r="852" spans="1:23">
      <c r="A852" s="16">
        <f t="shared" si="109"/>
        <v>852</v>
      </c>
      <c r="B852" s="15">
        <f t="shared" si="110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08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1"/>
        <v>#VALUE!</v>
      </c>
    </row>
    <row r="853" spans="1:23">
      <c r="A853" s="16">
        <f t="shared" si="109"/>
        <v>853</v>
      </c>
      <c r="B853" s="15">
        <f t="shared" si="110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08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1"/>
        <v>#VALUE!</v>
      </c>
    </row>
    <row r="854" spans="1:23">
      <c r="A854" s="16">
        <f t="shared" si="109"/>
        <v>854</v>
      </c>
      <c r="B854" s="15">
        <f t="shared" si="110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08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1"/>
        <v>#VALUE!</v>
      </c>
    </row>
    <row r="855" spans="1:23">
      <c r="A855" s="16">
        <f t="shared" si="109"/>
        <v>855</v>
      </c>
      <c r="B855" s="15">
        <f t="shared" si="110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08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1"/>
        <v>#VALUE!</v>
      </c>
    </row>
    <row r="856" spans="1:23">
      <c r="A856" s="16">
        <f t="shared" si="109"/>
        <v>856</v>
      </c>
      <c r="B856" s="15">
        <f t="shared" si="110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08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1"/>
        <v>#VALUE!</v>
      </c>
    </row>
    <row r="857" spans="1:23">
      <c r="A857" s="16">
        <f t="shared" si="109"/>
        <v>857</v>
      </c>
      <c r="B857" s="15">
        <f t="shared" si="110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08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1"/>
        <v>#VALUE!</v>
      </c>
    </row>
    <row r="858" spans="1:23">
      <c r="A858" s="16">
        <f t="shared" si="109"/>
        <v>858</v>
      </c>
      <c r="B858" s="15">
        <f t="shared" si="110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08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1"/>
        <v>#VALUE!</v>
      </c>
    </row>
    <row r="859" spans="1:23">
      <c r="A859" s="16">
        <f t="shared" si="109"/>
        <v>859</v>
      </c>
      <c r="B859" s="15">
        <f t="shared" si="110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08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1"/>
        <v>#VALUE!</v>
      </c>
    </row>
    <row r="860" spans="1:23">
      <c r="A860" s="16">
        <f t="shared" si="109"/>
        <v>860</v>
      </c>
      <c r="B860" s="15">
        <f t="shared" si="110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08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1"/>
        <v>#VALUE!</v>
      </c>
    </row>
    <row r="861" spans="1:23">
      <c r="A861" s="16">
        <f t="shared" si="109"/>
        <v>861</v>
      </c>
      <c r="B861" s="15">
        <f t="shared" si="110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08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1"/>
        <v>#VALUE!</v>
      </c>
    </row>
    <row r="862" spans="1:23">
      <c r="A862" s="16">
        <f t="shared" si="109"/>
        <v>862</v>
      </c>
      <c r="B862" s="15">
        <f t="shared" si="110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08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1"/>
        <v>#VALUE!</v>
      </c>
    </row>
    <row r="863" spans="1:23">
      <c r="A863" s="16">
        <f t="shared" si="109"/>
        <v>863</v>
      </c>
      <c r="B863" s="15">
        <f t="shared" si="110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08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1"/>
        <v>#VALUE!</v>
      </c>
    </row>
    <row r="864" spans="1:23">
      <c r="A864" s="16">
        <f t="shared" si="109"/>
        <v>864</v>
      </c>
      <c r="B864" s="15">
        <f t="shared" si="110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08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1"/>
        <v>#VALUE!</v>
      </c>
    </row>
    <row r="865" spans="1:23">
      <c r="A865" s="16">
        <f t="shared" si="109"/>
        <v>865</v>
      </c>
      <c r="B865" s="15">
        <f t="shared" si="110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08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1"/>
        <v>#VALUE!</v>
      </c>
    </row>
    <row r="866" spans="1:23">
      <c r="A866" s="16">
        <f t="shared" si="109"/>
        <v>866</v>
      </c>
      <c r="B866" s="15">
        <f t="shared" si="110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08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1"/>
        <v>#VALUE!</v>
      </c>
    </row>
    <row r="867" spans="1:23">
      <c r="A867" s="16">
        <f t="shared" si="109"/>
        <v>867</v>
      </c>
      <c r="B867" s="15">
        <f t="shared" si="110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08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1"/>
        <v>#VALUE!</v>
      </c>
    </row>
    <row r="868" spans="1:23">
      <c r="A868" s="16">
        <f t="shared" si="109"/>
        <v>868</v>
      </c>
      <c r="B868" s="15">
        <f t="shared" si="110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08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1"/>
        <v>#VALUE!</v>
      </c>
    </row>
    <row r="869" spans="1:23">
      <c r="A869" s="16">
        <f t="shared" si="109"/>
        <v>869</v>
      </c>
      <c r="B869" s="15">
        <f t="shared" si="110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08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1"/>
        <v>#VALUE!</v>
      </c>
    </row>
    <row r="870" spans="1:23">
      <c r="A870" s="16">
        <f t="shared" si="109"/>
        <v>870</v>
      </c>
      <c r="B870" s="15">
        <f t="shared" si="110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08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1"/>
        <v>#VALUE!</v>
      </c>
    </row>
    <row r="871" spans="1:23">
      <c r="A871" s="16">
        <f t="shared" si="109"/>
        <v>871</v>
      </c>
      <c r="B871" s="15">
        <f t="shared" si="110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2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1"/>
        <v>#VALUE!</v>
      </c>
    </row>
    <row r="872" spans="1:23">
      <c r="A872" s="16">
        <f t="shared" si="109"/>
        <v>872</v>
      </c>
      <c r="B872" s="15">
        <f t="shared" si="110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2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1"/>
        <v>#VALUE!</v>
      </c>
    </row>
    <row r="873" spans="1:23">
      <c r="A873" s="16">
        <f t="shared" si="109"/>
        <v>873</v>
      </c>
      <c r="B873" s="15">
        <f t="shared" si="110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2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1"/>
        <v>#VALUE!</v>
      </c>
    </row>
    <row r="874" spans="1:23">
      <c r="A874" s="16">
        <f t="shared" si="109"/>
        <v>874</v>
      </c>
      <c r="B874" s="15">
        <f t="shared" si="110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2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1"/>
        <v>#VALUE!</v>
      </c>
    </row>
    <row r="875" spans="1:23">
      <c r="A875" s="16">
        <f t="shared" si="109"/>
        <v>875</v>
      </c>
      <c r="B875" s="15">
        <f t="shared" si="110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2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1"/>
        <v>#VALUE!</v>
      </c>
    </row>
    <row r="876" spans="1:23">
      <c r="A876" s="16">
        <f t="shared" si="109"/>
        <v>876</v>
      </c>
      <c r="B876" s="15">
        <f t="shared" si="110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2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1"/>
        <v>#VALUE!</v>
      </c>
    </row>
    <row r="877" spans="1:23">
      <c r="A877" s="16">
        <f t="shared" si="109"/>
        <v>877</v>
      </c>
      <c r="B877" s="15">
        <f t="shared" si="110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2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1"/>
        <v>#VALUE!</v>
      </c>
    </row>
    <row r="878" spans="1:23">
      <c r="A878" s="16">
        <f t="shared" si="109"/>
        <v>878</v>
      </c>
      <c r="B878" s="15">
        <f t="shared" si="110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2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1"/>
        <v>#VALUE!</v>
      </c>
    </row>
    <row r="879" spans="1:23">
      <c r="A879" s="16">
        <f t="shared" si="109"/>
        <v>879</v>
      </c>
      <c r="B879" s="15">
        <f t="shared" si="110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2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1"/>
        <v>#VALUE!</v>
      </c>
    </row>
    <row r="880" spans="1:23">
      <c r="A880" s="16">
        <f t="shared" si="109"/>
        <v>880</v>
      </c>
      <c r="B880" s="15">
        <f t="shared" si="110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2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1"/>
        <v>#VALUE!</v>
      </c>
    </row>
    <row r="881" spans="1:23">
      <c r="A881" s="16">
        <f t="shared" si="109"/>
        <v>881</v>
      </c>
      <c r="B881" s="15">
        <f t="shared" si="110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2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1"/>
        <v>#VALUE!</v>
      </c>
    </row>
    <row r="882" spans="1:23">
      <c r="A882" s="16">
        <f t="shared" si="109"/>
        <v>882</v>
      </c>
      <c r="B882" s="15">
        <f t="shared" si="110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2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1"/>
        <v>#VALUE!</v>
      </c>
    </row>
    <row r="883" spans="1:23">
      <c r="A883" s="16">
        <f t="shared" si="109"/>
        <v>883</v>
      </c>
      <c r="B883" s="15">
        <f t="shared" si="110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2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1"/>
        <v>#VALUE!</v>
      </c>
    </row>
    <row r="884" spans="1:23">
      <c r="A884" s="16">
        <f t="shared" si="109"/>
        <v>884</v>
      </c>
      <c r="B884" s="15">
        <f t="shared" si="110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2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1"/>
        <v>#VALUE!</v>
      </c>
    </row>
    <row r="885" spans="1:23">
      <c r="A885" s="16">
        <f t="shared" si="109"/>
        <v>885</v>
      </c>
      <c r="B885" s="15">
        <f t="shared" si="110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2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1"/>
        <v>#VALUE!</v>
      </c>
    </row>
    <row r="886" spans="1:23">
      <c r="A886" s="16">
        <f t="shared" si="109"/>
        <v>886</v>
      </c>
      <c r="B886" s="15">
        <f t="shared" si="110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2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1"/>
        <v>#VALUE!</v>
      </c>
    </row>
    <row r="887" spans="1:23">
      <c r="A887" s="16">
        <f t="shared" si="109"/>
        <v>887</v>
      </c>
      <c r="B887" s="15">
        <f t="shared" si="110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2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1"/>
        <v>#VALUE!</v>
      </c>
    </row>
    <row r="888" spans="1:23">
      <c r="A888" s="16">
        <f t="shared" si="109"/>
        <v>888</v>
      </c>
      <c r="B888" s="15">
        <f t="shared" si="110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2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1"/>
        <v>#VALUE!</v>
      </c>
    </row>
    <row r="889" spans="1:23">
      <c r="A889" s="16">
        <f t="shared" si="109"/>
        <v>889</v>
      </c>
      <c r="B889" s="15">
        <f t="shared" si="110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2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1"/>
        <v>#VALUE!</v>
      </c>
    </row>
    <row r="890" spans="1:23">
      <c r="A890" s="16">
        <f t="shared" si="109"/>
        <v>890</v>
      </c>
      <c r="B890" s="15">
        <f t="shared" si="110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2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1"/>
        <v>#VALUE!</v>
      </c>
    </row>
    <row r="891" spans="1:23">
      <c r="A891" s="16">
        <f t="shared" si="109"/>
        <v>891</v>
      </c>
      <c r="B891" s="15">
        <f t="shared" si="110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2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1"/>
        <v>#VALUE!</v>
      </c>
    </row>
    <row r="892" spans="1:23">
      <c r="A892" s="16">
        <f t="shared" si="109"/>
        <v>892</v>
      </c>
      <c r="B892" s="15">
        <f t="shared" si="110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2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1"/>
        <v>#VALUE!</v>
      </c>
    </row>
    <row r="893" spans="1:23">
      <c r="A893" s="16">
        <f t="shared" si="109"/>
        <v>893</v>
      </c>
      <c r="B893" s="15">
        <f t="shared" si="110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2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1"/>
        <v>#VALUE!</v>
      </c>
    </row>
    <row r="894" spans="1:23">
      <c r="A894" s="16">
        <f t="shared" si="109"/>
        <v>894</v>
      </c>
      <c r="B894" s="15">
        <f t="shared" si="110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2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1"/>
        <v>#VALUE!</v>
      </c>
    </row>
    <row r="895" spans="1:23">
      <c r="A895" s="16">
        <f t="shared" ref="A895:A958" si="113">IF(B895=INT(B895),ROW(),"")</f>
        <v>895</v>
      </c>
      <c r="B895" s="15">
        <f t="shared" si="110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2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1"/>
        <v>#VALUE!</v>
      </c>
    </row>
    <row r="896" spans="1:23">
      <c r="A896" s="16">
        <f t="shared" si="113"/>
        <v>896</v>
      </c>
      <c r="B896" s="15">
        <f t="shared" si="110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2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1"/>
        <v>#VALUE!</v>
      </c>
    </row>
    <row r="897" spans="1:23">
      <c r="A897" s="16">
        <f t="shared" si="113"/>
        <v>897</v>
      </c>
      <c r="B897" s="15">
        <f t="shared" si="110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2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1"/>
        <v>#VALUE!</v>
      </c>
    </row>
    <row r="898" spans="1:23">
      <c r="A898" s="16">
        <f t="shared" si="113"/>
        <v>898</v>
      </c>
      <c r="B898" s="15">
        <f t="shared" si="110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2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1"/>
        <v>#VALUE!</v>
      </c>
    </row>
    <row r="899" spans="1:23">
      <c r="A899" s="16">
        <f t="shared" si="113"/>
        <v>899</v>
      </c>
      <c r="B899" s="15">
        <f t="shared" si="110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2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1"/>
        <v>#VALUE!</v>
      </c>
    </row>
    <row r="900" spans="1:23">
      <c r="A900" s="16">
        <f t="shared" si="113"/>
        <v>900</v>
      </c>
      <c r="B900" s="15">
        <f t="shared" ref="B900:B963" si="114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2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1"/>
        <v>#VALUE!</v>
      </c>
    </row>
    <row r="901" spans="1:23">
      <c r="A901" s="16">
        <f t="shared" si="113"/>
        <v>901</v>
      </c>
      <c r="B901" s="15">
        <f t="shared" si="114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2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5">SUBSTITUTE(IF(AND(T901="--",FIND("STD",E901),FIND("fn",C901)&gt;0,FIND("ITM_",P901),I901="CAT_FNCT"),E901,""),"""","")</f>
        <v>#VALUE!</v>
      </c>
    </row>
    <row r="902" spans="1:23">
      <c r="A902" s="16">
        <f t="shared" si="113"/>
        <v>902</v>
      </c>
      <c r="B902" s="15">
        <f t="shared" si="114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2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5"/>
        <v>#VALUE!</v>
      </c>
    </row>
    <row r="903" spans="1:23">
      <c r="A903" s="16">
        <f t="shared" si="113"/>
        <v>903</v>
      </c>
      <c r="B903" s="15">
        <f t="shared" si="114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2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5"/>
        <v>#VALUE!</v>
      </c>
    </row>
    <row r="904" spans="1:23">
      <c r="A904" s="16">
        <f t="shared" si="113"/>
        <v>904</v>
      </c>
      <c r="B904" s="15">
        <f t="shared" si="114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2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5"/>
        <v>#VALUE!</v>
      </c>
    </row>
    <row r="905" spans="1:23">
      <c r="A905" s="16">
        <f t="shared" si="113"/>
        <v>905</v>
      </c>
      <c r="B905" s="15">
        <f t="shared" si="114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2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5"/>
        <v>#VALUE!</v>
      </c>
    </row>
    <row r="906" spans="1:23">
      <c r="A906" s="16">
        <f t="shared" si="113"/>
        <v>906</v>
      </c>
      <c r="B906" s="15">
        <f t="shared" si="114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2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5"/>
        <v>#VALUE!</v>
      </c>
    </row>
    <row r="907" spans="1:23">
      <c r="A907" s="16">
        <f t="shared" si="113"/>
        <v>907</v>
      </c>
      <c r="B907" s="15">
        <f t="shared" si="114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2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5"/>
        <v>#VALUE!</v>
      </c>
    </row>
    <row r="908" spans="1:23">
      <c r="A908" s="16">
        <f t="shared" si="113"/>
        <v>908</v>
      </c>
      <c r="B908" s="15">
        <f t="shared" si="114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2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5"/>
        <v>#VALUE!</v>
      </c>
    </row>
    <row r="909" spans="1:23">
      <c r="A909" s="16">
        <f t="shared" si="113"/>
        <v>909</v>
      </c>
      <c r="B909" s="15">
        <f t="shared" si="114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2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5"/>
        <v>#VALUE!</v>
      </c>
    </row>
    <row r="910" spans="1:23">
      <c r="A910" s="16">
        <f t="shared" si="113"/>
        <v>910</v>
      </c>
      <c r="B910" s="15">
        <f t="shared" si="114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2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5"/>
        <v>#VALUE!</v>
      </c>
    </row>
    <row r="911" spans="1:23">
      <c r="A911" s="16">
        <f t="shared" si="113"/>
        <v>911</v>
      </c>
      <c r="B911" s="15">
        <f t="shared" si="114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2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5"/>
        <v>#VALUE!</v>
      </c>
    </row>
    <row r="912" spans="1:23">
      <c r="A912" s="16">
        <f t="shared" si="113"/>
        <v>912</v>
      </c>
      <c r="B912" s="15">
        <f t="shared" si="114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2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5"/>
        <v>#VALUE!</v>
      </c>
    </row>
    <row r="913" spans="1:23">
      <c r="A913" s="16">
        <f t="shared" si="113"/>
        <v>913</v>
      </c>
      <c r="B913" s="15">
        <f t="shared" si="114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2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5"/>
        <v>#VALUE!</v>
      </c>
    </row>
    <row r="914" spans="1:23">
      <c r="A914" s="16">
        <f t="shared" si="113"/>
        <v>914</v>
      </c>
      <c r="B914" s="15">
        <f t="shared" si="114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2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5"/>
        <v>#VALUE!</v>
      </c>
    </row>
    <row r="915" spans="1:23">
      <c r="A915" s="16">
        <f t="shared" si="113"/>
        <v>915</v>
      </c>
      <c r="B915" s="15">
        <f t="shared" si="114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2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5"/>
        <v>#VALUE!</v>
      </c>
    </row>
    <row r="916" spans="1:23">
      <c r="A916" s="16">
        <f t="shared" si="113"/>
        <v>916</v>
      </c>
      <c r="B916" s="15">
        <f t="shared" si="114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2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5"/>
        <v>#VALUE!</v>
      </c>
    </row>
    <row r="917" spans="1:23">
      <c r="A917" s="16">
        <f t="shared" si="113"/>
        <v>917</v>
      </c>
      <c r="B917" s="15">
        <f t="shared" si="114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2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5"/>
        <v>#VALUE!</v>
      </c>
    </row>
    <row r="918" spans="1:23">
      <c r="A918" s="16">
        <f t="shared" si="113"/>
        <v>918</v>
      </c>
      <c r="B918" s="15">
        <f t="shared" si="114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2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5"/>
        <v>#VALUE!</v>
      </c>
    </row>
    <row r="919" spans="1:23">
      <c r="A919" s="16">
        <f t="shared" si="113"/>
        <v>919</v>
      </c>
      <c r="B919" s="15">
        <f t="shared" si="114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2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5"/>
        <v>#VALUE!</v>
      </c>
    </row>
    <row r="920" spans="1:23">
      <c r="A920" s="16">
        <f t="shared" si="113"/>
        <v>920</v>
      </c>
      <c r="B920" s="15">
        <f t="shared" si="114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2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5"/>
        <v>#VALUE!</v>
      </c>
    </row>
    <row r="921" spans="1:23">
      <c r="A921" s="16">
        <f t="shared" si="113"/>
        <v>921</v>
      </c>
      <c r="B921" s="15">
        <f t="shared" si="114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2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5"/>
        <v>#VALUE!</v>
      </c>
    </row>
    <row r="922" spans="1:23">
      <c r="A922" s="16">
        <f t="shared" si="113"/>
        <v>922</v>
      </c>
      <c r="B922" s="15">
        <f t="shared" si="114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2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5"/>
        <v>#VALUE!</v>
      </c>
    </row>
    <row r="923" spans="1:23">
      <c r="A923" s="16">
        <f t="shared" si="113"/>
        <v>923</v>
      </c>
      <c r="B923" s="15">
        <f t="shared" si="114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2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5"/>
        <v>#VALUE!</v>
      </c>
    </row>
    <row r="924" spans="1:23">
      <c r="A924" s="16">
        <f t="shared" si="113"/>
        <v>924</v>
      </c>
      <c r="B924" s="15">
        <f t="shared" si="114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2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5"/>
        <v>#VALUE!</v>
      </c>
    </row>
    <row r="925" spans="1:23">
      <c r="A925" s="16">
        <f t="shared" si="113"/>
        <v>925</v>
      </c>
      <c r="B925" s="15">
        <f t="shared" si="114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2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5"/>
        <v>#VALUE!</v>
      </c>
    </row>
    <row r="926" spans="1:23">
      <c r="A926" s="16">
        <f t="shared" si="113"/>
        <v>926</v>
      </c>
      <c r="B926" s="15">
        <f t="shared" si="114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2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5"/>
        <v>#VALUE!</v>
      </c>
    </row>
    <row r="927" spans="1:23">
      <c r="A927" s="16">
        <f t="shared" si="113"/>
        <v>927</v>
      </c>
      <c r="B927" s="15">
        <f t="shared" si="114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2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5"/>
        <v>#VALUE!</v>
      </c>
    </row>
    <row r="928" spans="1:23">
      <c r="A928" s="16">
        <f t="shared" si="113"/>
        <v>928</v>
      </c>
      <c r="B928" s="15">
        <f t="shared" si="114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2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5"/>
        <v>#VALUE!</v>
      </c>
    </row>
    <row r="929" spans="1:23">
      <c r="A929" s="16">
        <f t="shared" si="113"/>
        <v>929</v>
      </c>
      <c r="B929" s="15">
        <f t="shared" si="114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2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5"/>
        <v>#VALUE!</v>
      </c>
    </row>
    <row r="930" spans="1:23">
      <c r="A930" s="16">
        <f t="shared" si="113"/>
        <v>930</v>
      </c>
      <c r="B930" s="15">
        <f t="shared" si="114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2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5"/>
        <v>#VALUE!</v>
      </c>
    </row>
    <row r="931" spans="1:23">
      <c r="A931" s="16">
        <f t="shared" si="113"/>
        <v>931</v>
      </c>
      <c r="B931" s="15">
        <f t="shared" si="114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2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5"/>
        <v>#VALUE!</v>
      </c>
    </row>
    <row r="932" spans="1:23">
      <c r="A932" s="16">
        <f t="shared" si="113"/>
        <v>932</v>
      </c>
      <c r="B932" s="15">
        <f t="shared" si="114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2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5"/>
        <v>#VALUE!</v>
      </c>
    </row>
    <row r="933" spans="1:23">
      <c r="A933" s="16">
        <f t="shared" si="113"/>
        <v>933</v>
      </c>
      <c r="B933" s="15">
        <f t="shared" si="114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2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5"/>
        <v>#VALUE!</v>
      </c>
    </row>
    <row r="934" spans="1:23">
      <c r="A934" s="16">
        <f t="shared" si="113"/>
        <v>934</v>
      </c>
      <c r="B934" s="15">
        <f t="shared" si="114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2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5"/>
        <v>#VALUE!</v>
      </c>
    </row>
    <row r="935" spans="1:23">
      <c r="A935" s="16">
        <f t="shared" si="113"/>
        <v>935</v>
      </c>
      <c r="B935" s="15">
        <f t="shared" si="114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6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5"/>
        <v>#VALUE!</v>
      </c>
    </row>
    <row r="936" spans="1:23">
      <c r="A936" s="16">
        <f t="shared" si="113"/>
        <v>936</v>
      </c>
      <c r="B936" s="15">
        <f t="shared" si="114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6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5"/>
        <v>#VALUE!</v>
      </c>
    </row>
    <row r="937" spans="1:23">
      <c r="A937" s="16">
        <f t="shared" si="113"/>
        <v>937</v>
      </c>
      <c r="B937" s="15">
        <f t="shared" si="114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6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5"/>
        <v>#VALUE!</v>
      </c>
    </row>
    <row r="938" spans="1:23">
      <c r="A938" s="16">
        <f t="shared" si="113"/>
        <v>938</v>
      </c>
      <c r="B938" s="15">
        <f t="shared" si="114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6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5"/>
        <v>#VALUE!</v>
      </c>
    </row>
    <row r="939" spans="1:23">
      <c r="A939" s="16">
        <f t="shared" si="113"/>
        <v>939</v>
      </c>
      <c r="B939" s="15">
        <f t="shared" si="114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6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5"/>
        <v>#VALUE!</v>
      </c>
    </row>
    <row r="940" spans="1:23">
      <c r="A940" s="16">
        <f t="shared" si="113"/>
        <v>940</v>
      </c>
      <c r="B940" s="15">
        <f t="shared" si="114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6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5"/>
        <v>#VALUE!</v>
      </c>
    </row>
    <row r="941" spans="1:23">
      <c r="A941" s="16">
        <f t="shared" si="113"/>
        <v>941</v>
      </c>
      <c r="B941" s="15">
        <f t="shared" si="114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6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5"/>
        <v>#VALUE!</v>
      </c>
    </row>
    <row r="942" spans="1:23">
      <c r="A942" s="16">
        <f t="shared" si="113"/>
        <v>942</v>
      </c>
      <c r="B942" s="15">
        <f t="shared" si="114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6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5"/>
        <v>#VALUE!</v>
      </c>
    </row>
    <row r="943" spans="1:23">
      <c r="A943" s="16">
        <f t="shared" si="113"/>
        <v>943</v>
      </c>
      <c r="B943" s="15">
        <f t="shared" si="114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6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5"/>
        <v>#VALUE!</v>
      </c>
    </row>
    <row r="944" spans="1:23">
      <c r="A944" s="16">
        <f t="shared" si="113"/>
        <v>944</v>
      </c>
      <c r="B944" s="15">
        <f t="shared" si="114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6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5"/>
        <v>#VALUE!</v>
      </c>
    </row>
    <row r="945" spans="1:23">
      <c r="A945" s="16">
        <f t="shared" si="113"/>
        <v>945</v>
      </c>
      <c r="B945" s="15">
        <f t="shared" si="114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6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5"/>
        <v>#VALUE!</v>
      </c>
    </row>
    <row r="946" spans="1:23">
      <c r="A946" s="16">
        <f t="shared" si="113"/>
        <v>946</v>
      </c>
      <c r="B946" s="15">
        <f t="shared" si="114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6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5"/>
        <v>#VALUE!</v>
      </c>
    </row>
    <row r="947" spans="1:23">
      <c r="A947" s="16">
        <f t="shared" si="113"/>
        <v>947</v>
      </c>
      <c r="B947" s="15">
        <f t="shared" si="114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6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5"/>
        <v>#VALUE!</v>
      </c>
    </row>
    <row r="948" spans="1:23">
      <c r="A948" s="16">
        <f t="shared" si="113"/>
        <v>948</v>
      </c>
      <c r="B948" s="15">
        <f t="shared" si="114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6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5"/>
        <v>#VALUE!</v>
      </c>
    </row>
    <row r="949" spans="1:23">
      <c r="A949" s="16">
        <f t="shared" si="113"/>
        <v>949</v>
      </c>
      <c r="B949" s="15">
        <f t="shared" si="114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6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5"/>
        <v>#VALUE!</v>
      </c>
    </row>
    <row r="950" spans="1:23">
      <c r="A950" s="16">
        <f t="shared" si="113"/>
        <v>950</v>
      </c>
      <c r="B950" s="15">
        <f t="shared" si="114"/>
        <v>926</v>
      </c>
      <c r="C950" s="54" t="s">
        <v>3588</v>
      </c>
      <c r="D950" s="54" t="s">
        <v>7</v>
      </c>
      <c r="E950" s="55" t="str">
        <f t="shared" ref="E950" si="117">CHAR(34)&amp;IF(B950&lt;10,"000",IF(B950&lt;100,"00",IF(B950&lt;1000,"0","")))&amp;$B950&amp;CHAR(34)</f>
        <v>"0926"</v>
      </c>
      <c r="F950" s="55" t="str">
        <f t="shared" ref="F950" si="118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19">"VAR_"&amp;IF(B950&lt;10,"000",IF(B950&lt;100,"00",IF(B950&lt;1000,"0","")))&amp;$B950</f>
        <v>VAR_0926</v>
      </c>
      <c r="Q950" s="192"/>
      <c r="R950" s="1"/>
      <c r="S950" s="1" t="str">
        <f t="shared" si="116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5"/>
        <v>#VALUE!</v>
      </c>
    </row>
    <row r="951" spans="1:23">
      <c r="A951" s="16">
        <f t="shared" si="113"/>
        <v>951</v>
      </c>
      <c r="B951" s="15">
        <f t="shared" si="114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6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5"/>
        <v>#VALUE!</v>
      </c>
    </row>
    <row r="952" spans="1:23">
      <c r="A952" s="16">
        <f t="shared" si="113"/>
        <v>952</v>
      </c>
      <c r="B952" s="15">
        <f t="shared" si="114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6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5"/>
        <v>#VALUE!</v>
      </c>
    </row>
    <row r="953" spans="1:23">
      <c r="A953" s="16">
        <f t="shared" si="113"/>
        <v>953</v>
      </c>
      <c r="B953" s="15">
        <f t="shared" si="114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6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5"/>
        <v>#VALUE!</v>
      </c>
    </row>
    <row r="954" spans="1:23">
      <c r="A954" s="16">
        <f t="shared" si="113"/>
        <v>954</v>
      </c>
      <c r="B954" s="15">
        <f t="shared" si="114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6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5"/>
        <v>#VALUE!</v>
      </c>
    </row>
    <row r="955" spans="1:23">
      <c r="A955" s="16">
        <f t="shared" si="113"/>
        <v>955</v>
      </c>
      <c r="B955" s="15">
        <f t="shared" si="114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6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5"/>
        <v>#VALUE!</v>
      </c>
    </row>
    <row r="956" spans="1:23">
      <c r="A956" s="16">
        <f t="shared" si="113"/>
        <v>956</v>
      </c>
      <c r="B956" s="15">
        <f t="shared" si="114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6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5"/>
        <v>#VALUE!</v>
      </c>
    </row>
    <row r="957" spans="1:23">
      <c r="A957" s="16">
        <f t="shared" si="113"/>
        <v>957</v>
      </c>
      <c r="B957" s="15">
        <f t="shared" si="114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6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5"/>
        <v>#VALUE!</v>
      </c>
    </row>
    <row r="958" spans="1:23">
      <c r="A958" s="16">
        <f t="shared" si="113"/>
        <v>958</v>
      </c>
      <c r="B958" s="15">
        <f t="shared" si="114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6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5"/>
        <v>#VALUE!</v>
      </c>
    </row>
    <row r="959" spans="1:23">
      <c r="A959" s="16">
        <f t="shared" ref="A959:A1022" si="120">IF(B959=INT(B959),ROW(),"")</f>
        <v>959</v>
      </c>
      <c r="B959" s="15">
        <f t="shared" si="114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6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5"/>
        <v>#VALUE!</v>
      </c>
    </row>
    <row r="960" spans="1:23">
      <c r="A960" s="16">
        <f t="shared" si="120"/>
        <v>960</v>
      </c>
      <c r="B960" s="15">
        <f t="shared" si="114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6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5"/>
        <v>#VALUE!</v>
      </c>
    </row>
    <row r="961" spans="1:23">
      <c r="A961" s="16">
        <f t="shared" si="120"/>
        <v>961</v>
      </c>
      <c r="B961" s="15">
        <f t="shared" si="114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6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5"/>
        <v>#VALUE!</v>
      </c>
    </row>
    <row r="962" spans="1:23">
      <c r="A962" s="16">
        <f t="shared" si="120"/>
        <v>962</v>
      </c>
      <c r="B962" s="15">
        <f t="shared" si="114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6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5"/>
        <v>#VALUE!</v>
      </c>
    </row>
    <row r="963" spans="1:23">
      <c r="A963" s="16">
        <f t="shared" si="120"/>
        <v>963</v>
      </c>
      <c r="B963" s="15">
        <f t="shared" si="114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6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5"/>
        <v>#VALUE!</v>
      </c>
    </row>
    <row r="964" spans="1:23">
      <c r="A964" s="16">
        <f t="shared" si="120"/>
        <v>964</v>
      </c>
      <c r="B964" s="15">
        <f t="shared" ref="B964:B1027" si="121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6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5"/>
        <v>#VALUE!</v>
      </c>
    </row>
    <row r="965" spans="1:23">
      <c r="A965" s="16">
        <f t="shared" si="120"/>
        <v>965</v>
      </c>
      <c r="B965" s="15">
        <f t="shared" si="121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6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2">SUBSTITUTE(IF(AND(T965="--",FIND("STD",E965),FIND("fn",C965)&gt;0,FIND("ITM_",P965),I965="CAT_FNCT"),E965,""),"""","")</f>
        <v>#VALUE!</v>
      </c>
    </row>
    <row r="966" spans="1:23">
      <c r="A966" s="16">
        <f t="shared" si="120"/>
        <v>966</v>
      </c>
      <c r="B966" s="15">
        <f t="shared" si="121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6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2"/>
        <v>#VALUE!</v>
      </c>
    </row>
    <row r="967" spans="1:23">
      <c r="A967" s="16">
        <f t="shared" si="120"/>
        <v>967</v>
      </c>
      <c r="B967" s="15">
        <f t="shared" si="121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6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2"/>
        <v>#VALUE!</v>
      </c>
    </row>
    <row r="968" spans="1:23">
      <c r="A968" s="16">
        <f t="shared" si="120"/>
        <v>968</v>
      </c>
      <c r="B968" s="15">
        <f t="shared" si="121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6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2"/>
        <v>#VALUE!</v>
      </c>
    </row>
    <row r="969" spans="1:23">
      <c r="A969" s="16">
        <f t="shared" si="120"/>
        <v>969</v>
      </c>
      <c r="B969" s="15">
        <f t="shared" si="121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6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2"/>
        <v>#VALUE!</v>
      </c>
    </row>
    <row r="970" spans="1:23">
      <c r="A970" s="16">
        <f t="shared" si="120"/>
        <v>970</v>
      </c>
      <c r="B970" s="15">
        <f t="shared" si="121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6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2"/>
        <v>#VALUE!</v>
      </c>
    </row>
    <row r="971" spans="1:23">
      <c r="A971" s="16">
        <f t="shared" si="120"/>
        <v>971</v>
      </c>
      <c r="B971" s="15">
        <f t="shared" si="121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6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2"/>
        <v>#VALUE!</v>
      </c>
    </row>
    <row r="972" spans="1:23">
      <c r="A972" s="16">
        <f t="shared" si="120"/>
        <v>972</v>
      </c>
      <c r="B972" s="15">
        <f t="shared" si="121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6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2"/>
        <v>#VALUE!</v>
      </c>
    </row>
    <row r="973" spans="1:23">
      <c r="A973" s="16">
        <f t="shared" si="120"/>
        <v>973</v>
      </c>
      <c r="B973" s="15">
        <f t="shared" si="121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6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2"/>
        <v>#VALUE!</v>
      </c>
    </row>
    <row r="974" spans="1:23">
      <c r="A974" s="16">
        <f t="shared" si="120"/>
        <v>974</v>
      </c>
      <c r="B974" s="15">
        <f t="shared" si="121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6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2"/>
        <v>#VALUE!</v>
      </c>
    </row>
    <row r="975" spans="1:23">
      <c r="A975" s="16">
        <f t="shared" si="120"/>
        <v>975</v>
      </c>
      <c r="B975" s="15">
        <f t="shared" si="121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6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2"/>
        <v>#VALUE!</v>
      </c>
    </row>
    <row r="976" spans="1:23">
      <c r="A976" s="16">
        <f t="shared" si="120"/>
        <v>976</v>
      </c>
      <c r="B976" s="15">
        <f t="shared" si="121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6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2"/>
        <v>#VALUE!</v>
      </c>
    </row>
    <row r="977" spans="1:23">
      <c r="A977" s="16">
        <f t="shared" si="120"/>
        <v>977</v>
      </c>
      <c r="B977" s="15">
        <f t="shared" si="121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6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2"/>
        <v>#VALUE!</v>
      </c>
    </row>
    <row r="978" spans="1:23">
      <c r="A978" s="16">
        <f t="shared" si="120"/>
        <v>978</v>
      </c>
      <c r="B978" s="15">
        <f t="shared" si="121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6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2"/>
        <v>#VALUE!</v>
      </c>
    </row>
    <row r="979" spans="1:23">
      <c r="A979" s="16">
        <f t="shared" si="120"/>
        <v>979</v>
      </c>
      <c r="B979" s="15">
        <f t="shared" si="121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6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2"/>
        <v>#VALUE!</v>
      </c>
    </row>
    <row r="980" spans="1:23">
      <c r="A980" s="16">
        <f t="shared" si="120"/>
        <v>980</v>
      </c>
      <c r="B980" s="15">
        <f t="shared" si="121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6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2"/>
        <v>#VALUE!</v>
      </c>
    </row>
    <row r="981" spans="1:23">
      <c r="A981" s="16">
        <f t="shared" si="120"/>
        <v>981</v>
      </c>
      <c r="B981" s="15">
        <f t="shared" si="121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6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2"/>
        <v>#VALUE!</v>
      </c>
    </row>
    <row r="982" spans="1:23">
      <c r="A982" s="16">
        <f t="shared" si="120"/>
        <v>982</v>
      </c>
      <c r="B982" s="15">
        <f t="shared" si="121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6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2"/>
        <v>#VALUE!</v>
      </c>
    </row>
    <row r="983" spans="1:23">
      <c r="A983" s="16">
        <f t="shared" si="120"/>
        <v>983</v>
      </c>
      <c r="B983" s="15">
        <f t="shared" si="121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6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2"/>
        <v>#VALUE!</v>
      </c>
    </row>
    <row r="984" spans="1:23">
      <c r="A984" s="16">
        <f t="shared" si="120"/>
        <v>984</v>
      </c>
      <c r="B984" s="15">
        <f t="shared" si="121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6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2"/>
        <v>#VALUE!</v>
      </c>
    </row>
    <row r="985" spans="1:23">
      <c r="A985" s="16">
        <f t="shared" si="120"/>
        <v>985</v>
      </c>
      <c r="B985" s="15">
        <f t="shared" si="121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6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2"/>
        <v>#VALUE!</v>
      </c>
    </row>
    <row r="986" spans="1:23">
      <c r="A986" s="16">
        <f t="shared" si="120"/>
        <v>986</v>
      </c>
      <c r="B986" s="15">
        <f t="shared" si="121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6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2"/>
        <v>#VALUE!</v>
      </c>
    </row>
    <row r="987" spans="1:23">
      <c r="A987" s="16">
        <f t="shared" si="120"/>
        <v>987</v>
      </c>
      <c r="B987" s="15">
        <f t="shared" si="121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6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2"/>
        <v>#VALUE!</v>
      </c>
    </row>
    <row r="988" spans="1:23">
      <c r="A988" s="16">
        <f t="shared" si="120"/>
        <v>988</v>
      </c>
      <c r="B988" s="15">
        <f t="shared" si="121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6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2"/>
        <v>#VALUE!</v>
      </c>
    </row>
    <row r="989" spans="1:23">
      <c r="A989" s="16">
        <f t="shared" si="120"/>
        <v>989</v>
      </c>
      <c r="B989" s="15">
        <f t="shared" si="121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6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2"/>
        <v>#VALUE!</v>
      </c>
    </row>
    <row r="990" spans="1:23">
      <c r="A990" s="16">
        <f t="shared" si="120"/>
        <v>990</v>
      </c>
      <c r="B990" s="15">
        <f t="shared" si="121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6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2"/>
        <v>#VALUE!</v>
      </c>
    </row>
    <row r="991" spans="1:23">
      <c r="A991" s="16">
        <f t="shared" si="120"/>
        <v>991</v>
      </c>
      <c r="B991" s="15">
        <f t="shared" si="121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6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2"/>
        <v>#VALUE!</v>
      </c>
    </row>
    <row r="992" spans="1:23">
      <c r="A992" s="16">
        <f t="shared" si="120"/>
        <v>992</v>
      </c>
      <c r="B992" s="15">
        <f t="shared" si="121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6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2"/>
        <v>#VALUE!</v>
      </c>
    </row>
    <row r="993" spans="1:23">
      <c r="A993" s="16">
        <f t="shared" si="120"/>
        <v>993</v>
      </c>
      <c r="B993" s="15">
        <f t="shared" si="121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6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2"/>
        <v>#VALUE!</v>
      </c>
    </row>
    <row r="994" spans="1:23">
      <c r="A994" s="16">
        <f t="shared" si="120"/>
        <v>994</v>
      </c>
      <c r="B994" s="15">
        <f t="shared" si="121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6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2"/>
        <v>#VALUE!</v>
      </c>
    </row>
    <row r="995" spans="1:23">
      <c r="A995" s="16">
        <f t="shared" si="120"/>
        <v>995</v>
      </c>
      <c r="B995" s="15">
        <f t="shared" si="121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6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2"/>
        <v>#VALUE!</v>
      </c>
    </row>
    <row r="996" spans="1:23">
      <c r="A996" s="16">
        <f t="shared" si="120"/>
        <v>996</v>
      </c>
      <c r="B996" s="15">
        <f t="shared" si="121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6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2"/>
        <v>#VALUE!</v>
      </c>
    </row>
    <row r="997" spans="1:23">
      <c r="A997" s="16">
        <f t="shared" si="120"/>
        <v>997</v>
      </c>
      <c r="B997" s="15">
        <f t="shared" si="121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6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2"/>
        <v>#VALUE!</v>
      </c>
    </row>
    <row r="998" spans="1:23">
      <c r="A998" s="16">
        <f t="shared" si="120"/>
        <v>998</v>
      </c>
      <c r="B998" s="15">
        <f t="shared" si="121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6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2"/>
        <v>#VALUE!</v>
      </c>
    </row>
    <row r="999" spans="1:23">
      <c r="A999" s="16">
        <f t="shared" si="120"/>
        <v>999</v>
      </c>
      <c r="B999" s="15">
        <f t="shared" si="121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3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2"/>
        <v>#VALUE!</v>
      </c>
    </row>
    <row r="1000" spans="1:23">
      <c r="A1000" s="16">
        <f t="shared" si="120"/>
        <v>1000</v>
      </c>
      <c r="B1000" s="15">
        <f t="shared" si="121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3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2"/>
        <v>#VALUE!</v>
      </c>
    </row>
    <row r="1001" spans="1:23">
      <c r="A1001" s="16">
        <f t="shared" si="120"/>
        <v>1001</v>
      </c>
      <c r="B1001" s="15">
        <f t="shared" si="121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3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2"/>
        <v>#VALUE!</v>
      </c>
    </row>
    <row r="1002" spans="1:23">
      <c r="A1002" s="16">
        <f t="shared" si="120"/>
        <v>1002</v>
      </c>
      <c r="B1002" s="15">
        <f t="shared" si="121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3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2"/>
        <v>#VALUE!</v>
      </c>
    </row>
    <row r="1003" spans="1:23">
      <c r="A1003" s="16">
        <f t="shared" si="120"/>
        <v>1003</v>
      </c>
      <c r="B1003" s="15">
        <f t="shared" si="121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3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2"/>
        <v>#VALUE!</v>
      </c>
    </row>
    <row r="1004" spans="1:23">
      <c r="A1004" s="16">
        <f t="shared" si="120"/>
        <v>1004</v>
      </c>
      <c r="B1004" s="15">
        <f t="shared" si="121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3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2"/>
        <v>#VALUE!</v>
      </c>
    </row>
    <row r="1005" spans="1:23">
      <c r="A1005" s="16">
        <f t="shared" si="120"/>
        <v>1005</v>
      </c>
      <c r="B1005" s="15">
        <f t="shared" si="121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3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2"/>
        <v>#VALUE!</v>
      </c>
    </row>
    <row r="1006" spans="1:23">
      <c r="A1006" s="16">
        <f t="shared" si="120"/>
        <v>1006</v>
      </c>
      <c r="B1006" s="15">
        <f t="shared" si="121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3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2"/>
        <v>#VALUE!</v>
      </c>
    </row>
    <row r="1007" spans="1:23">
      <c r="A1007" s="16">
        <f t="shared" si="120"/>
        <v>1007</v>
      </c>
      <c r="B1007" s="15">
        <f t="shared" si="121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3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2"/>
        <v>#VALUE!</v>
      </c>
    </row>
    <row r="1008" spans="1:23">
      <c r="A1008" s="16">
        <f t="shared" si="120"/>
        <v>1008</v>
      </c>
      <c r="B1008" s="15">
        <f t="shared" si="121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3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2"/>
        <v>#VALUE!</v>
      </c>
    </row>
    <row r="1009" spans="1:23">
      <c r="A1009" s="16">
        <f t="shared" si="120"/>
        <v>1009</v>
      </c>
      <c r="B1009" s="15">
        <f t="shared" si="121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3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2"/>
        <v>#VALUE!</v>
      </c>
    </row>
    <row r="1010" spans="1:23">
      <c r="A1010" s="16">
        <f t="shared" si="120"/>
        <v>1010</v>
      </c>
      <c r="B1010" s="15">
        <f t="shared" si="121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3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2"/>
        <v>#VALUE!</v>
      </c>
    </row>
    <row r="1011" spans="1:23">
      <c r="A1011" s="16">
        <f t="shared" si="120"/>
        <v>1011</v>
      </c>
      <c r="B1011" s="15">
        <f t="shared" si="121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3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2"/>
        <v>#VALUE!</v>
      </c>
    </row>
    <row r="1012" spans="1:23">
      <c r="A1012" s="16">
        <f t="shared" si="120"/>
        <v>1012</v>
      </c>
      <c r="B1012" s="15">
        <f t="shared" si="121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3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2"/>
        <v>#VALUE!</v>
      </c>
    </row>
    <row r="1013" spans="1:23">
      <c r="A1013" s="16">
        <f t="shared" si="120"/>
        <v>1013</v>
      </c>
      <c r="B1013" s="15">
        <f t="shared" si="121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3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2"/>
        <v>#VALUE!</v>
      </c>
    </row>
    <row r="1014" spans="1:23">
      <c r="A1014" s="16">
        <f t="shared" si="120"/>
        <v>1014</v>
      </c>
      <c r="B1014" s="15">
        <f t="shared" si="121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3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2"/>
        <v>#VALUE!</v>
      </c>
    </row>
    <row r="1015" spans="1:23">
      <c r="A1015" s="16">
        <f t="shared" si="120"/>
        <v>1015</v>
      </c>
      <c r="B1015" s="15">
        <f t="shared" si="121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3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2"/>
        <v>#VALUE!</v>
      </c>
    </row>
    <row r="1016" spans="1:23">
      <c r="A1016" s="16">
        <f t="shared" si="120"/>
        <v>1016</v>
      </c>
      <c r="B1016" s="15">
        <f t="shared" si="121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3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2"/>
        <v>#VALUE!</v>
      </c>
    </row>
    <row r="1017" spans="1:23">
      <c r="A1017" s="16">
        <f t="shared" si="120"/>
        <v>1017</v>
      </c>
      <c r="B1017" s="15">
        <f t="shared" si="121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3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2"/>
        <v>#VALUE!</v>
      </c>
    </row>
    <row r="1018" spans="1:23">
      <c r="A1018" s="16">
        <f t="shared" si="120"/>
        <v>1018</v>
      </c>
      <c r="B1018" s="15">
        <f t="shared" si="121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3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2"/>
        <v>#VALUE!</v>
      </c>
    </row>
    <row r="1019" spans="1:23">
      <c r="A1019" s="16">
        <f t="shared" si="120"/>
        <v>1019</v>
      </c>
      <c r="B1019" s="15">
        <f t="shared" si="121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3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2"/>
        <v>#VALUE!</v>
      </c>
    </row>
    <row r="1020" spans="1:23">
      <c r="A1020" s="16">
        <f t="shared" si="120"/>
        <v>1020</v>
      </c>
      <c r="B1020" s="15">
        <f t="shared" si="121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3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2"/>
        <v>#VALUE!</v>
      </c>
    </row>
    <row r="1021" spans="1:23">
      <c r="A1021" s="16">
        <f t="shared" si="120"/>
        <v>1021</v>
      </c>
      <c r="B1021" s="15">
        <f t="shared" si="121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3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2"/>
        <v>#VALUE!</v>
      </c>
    </row>
    <row r="1022" spans="1:23">
      <c r="A1022" s="16">
        <f t="shared" si="120"/>
        <v>1022</v>
      </c>
      <c r="B1022" s="15">
        <f t="shared" si="121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3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2"/>
        <v>#VALUE!</v>
      </c>
    </row>
    <row r="1023" spans="1:23">
      <c r="A1023" s="16">
        <f t="shared" ref="A1023:A1086" si="124">IF(B1023=INT(B1023),ROW(),"")</f>
        <v>1023</v>
      </c>
      <c r="B1023" s="15">
        <f t="shared" si="121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3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2"/>
        <v>#VALUE!</v>
      </c>
    </row>
    <row r="1024" spans="1:23">
      <c r="A1024" s="16">
        <f t="shared" si="124"/>
        <v>1024</v>
      </c>
      <c r="B1024" s="15">
        <f t="shared" si="121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3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2"/>
        <v>#VALUE!</v>
      </c>
    </row>
    <row r="1025" spans="1:23">
      <c r="A1025" s="16">
        <f t="shared" si="124"/>
        <v>1025</v>
      </c>
      <c r="B1025" s="15">
        <f t="shared" si="121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3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2"/>
        <v>#VALUE!</v>
      </c>
    </row>
    <row r="1026" spans="1:23">
      <c r="A1026" s="16">
        <f t="shared" si="124"/>
        <v>1026</v>
      </c>
      <c r="B1026" s="15">
        <f t="shared" si="121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3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2"/>
        <v/>
      </c>
    </row>
    <row r="1027" spans="1:23">
      <c r="A1027" s="16">
        <f t="shared" si="124"/>
        <v>1027</v>
      </c>
      <c r="B1027" s="15">
        <f t="shared" si="121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3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2"/>
        <v>#VALUE!</v>
      </c>
    </row>
    <row r="1028" spans="1:23">
      <c r="A1028" s="16">
        <f t="shared" si="124"/>
        <v>1028</v>
      </c>
      <c r="B1028" s="15">
        <f t="shared" ref="B1028:B1091" si="125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3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2"/>
        <v>#VALUE!</v>
      </c>
    </row>
    <row r="1029" spans="1:23">
      <c r="A1029" s="16">
        <f t="shared" si="124"/>
        <v>1029</v>
      </c>
      <c r="B1029" s="15">
        <f t="shared" si="125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3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6">SUBSTITUTE(IF(AND(T1029="--",FIND("STD",E1029),FIND("fn",C1029)&gt;0,FIND("ITM_",P1029),I1029="CAT_FNCT"),E1029,""),"""","")</f>
        <v>#VALUE!</v>
      </c>
    </row>
    <row r="1030" spans="1:23">
      <c r="A1030" s="16">
        <f t="shared" si="124"/>
        <v>1030</v>
      </c>
      <c r="B1030" s="15">
        <f t="shared" si="125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6"/>
        <v>#VALUE!</v>
      </c>
    </row>
    <row r="1031" spans="1:23">
      <c r="A1031" s="16">
        <f t="shared" si="124"/>
        <v>1031</v>
      </c>
      <c r="B1031" s="15">
        <f t="shared" si="125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3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6"/>
        <v>#VALUE!</v>
      </c>
    </row>
    <row r="1032" spans="1:23">
      <c r="A1032" s="16">
        <f t="shared" si="124"/>
        <v>1032</v>
      </c>
      <c r="B1032" s="15">
        <f t="shared" si="125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3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6"/>
        <v>#VALUE!</v>
      </c>
    </row>
    <row r="1033" spans="1:23">
      <c r="A1033" s="16">
        <f t="shared" si="124"/>
        <v>1033</v>
      </c>
      <c r="B1033" s="15">
        <f t="shared" si="125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3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6"/>
        <v>#VALUE!</v>
      </c>
    </row>
    <row r="1034" spans="1:23">
      <c r="A1034" s="16">
        <f t="shared" si="124"/>
        <v>1034</v>
      </c>
      <c r="B1034" s="15">
        <f t="shared" si="125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3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6"/>
        <v>#VALUE!</v>
      </c>
    </row>
    <row r="1035" spans="1:23">
      <c r="A1035" s="16">
        <f t="shared" si="124"/>
        <v>1035</v>
      </c>
      <c r="B1035" s="15">
        <f t="shared" si="125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3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6"/>
        <v>#VALUE!</v>
      </c>
    </row>
    <row r="1036" spans="1:23">
      <c r="A1036" s="16">
        <f t="shared" si="124"/>
        <v>1036</v>
      </c>
      <c r="B1036" s="15">
        <f t="shared" si="125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3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6"/>
        <v>#VALUE!</v>
      </c>
    </row>
    <row r="1037" spans="1:23">
      <c r="A1037" s="16">
        <f t="shared" si="124"/>
        <v>1037</v>
      </c>
      <c r="B1037" s="15">
        <f t="shared" si="125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3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6"/>
        <v>#VALUE!</v>
      </c>
    </row>
    <row r="1038" spans="1:23">
      <c r="A1038" s="16">
        <f t="shared" si="124"/>
        <v>1038</v>
      </c>
      <c r="B1038" s="15">
        <f t="shared" si="125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3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6"/>
        <v>#VALUE!</v>
      </c>
    </row>
    <row r="1039" spans="1:23">
      <c r="A1039" s="16">
        <f t="shared" si="124"/>
        <v>1039</v>
      </c>
      <c r="B1039" s="15">
        <f t="shared" si="125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3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6"/>
        <v>#VALUE!</v>
      </c>
    </row>
    <row r="1040" spans="1:23">
      <c r="A1040" s="16">
        <f t="shared" si="124"/>
        <v>1040</v>
      </c>
      <c r="B1040" s="15">
        <f t="shared" si="125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3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6"/>
        <v>#VALUE!</v>
      </c>
    </row>
    <row r="1041" spans="1:23">
      <c r="A1041" s="16">
        <f t="shared" si="124"/>
        <v>1041</v>
      </c>
      <c r="B1041" s="15">
        <f t="shared" si="125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3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6"/>
        <v>#VALUE!</v>
      </c>
    </row>
    <row r="1042" spans="1:23">
      <c r="A1042" s="16">
        <f t="shared" si="124"/>
        <v>1042</v>
      </c>
      <c r="B1042" s="15">
        <f t="shared" si="125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3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6"/>
        <v>#VALUE!</v>
      </c>
    </row>
    <row r="1043" spans="1:23">
      <c r="A1043" s="16">
        <f t="shared" si="124"/>
        <v>1043</v>
      </c>
      <c r="B1043" s="15">
        <f t="shared" si="125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3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6"/>
        <v>#VALUE!</v>
      </c>
    </row>
    <row r="1044" spans="1:23">
      <c r="A1044" s="16">
        <f t="shared" si="124"/>
        <v>1044</v>
      </c>
      <c r="B1044" s="15">
        <f t="shared" si="125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3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6"/>
        <v>#VALUE!</v>
      </c>
    </row>
    <row r="1045" spans="1:23">
      <c r="A1045" s="16">
        <f t="shared" si="124"/>
        <v>1045</v>
      </c>
      <c r="B1045" s="15">
        <f t="shared" si="125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3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6"/>
        <v>#VALUE!</v>
      </c>
    </row>
    <row r="1046" spans="1:23">
      <c r="A1046" s="16">
        <f t="shared" si="124"/>
        <v>1046</v>
      </c>
      <c r="B1046" s="15">
        <f t="shared" si="125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3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6"/>
        <v>#VALUE!</v>
      </c>
    </row>
    <row r="1047" spans="1:23">
      <c r="A1047" s="16">
        <f t="shared" si="124"/>
        <v>1047</v>
      </c>
      <c r="B1047" s="15">
        <f t="shared" si="125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3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6"/>
        <v>#VALUE!</v>
      </c>
    </row>
    <row r="1048" spans="1:23">
      <c r="A1048" s="16">
        <f t="shared" si="124"/>
        <v>1048</v>
      </c>
      <c r="B1048" s="15">
        <f t="shared" si="125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3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6"/>
        <v>#VALUE!</v>
      </c>
    </row>
    <row r="1049" spans="1:23">
      <c r="A1049" s="16">
        <f t="shared" si="124"/>
        <v>1049</v>
      </c>
      <c r="B1049" s="15">
        <f t="shared" si="125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3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6"/>
        <v>#VALUE!</v>
      </c>
    </row>
    <row r="1050" spans="1:23">
      <c r="A1050" s="16">
        <f t="shared" si="124"/>
        <v>1050</v>
      </c>
      <c r="B1050" s="15">
        <f t="shared" si="125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3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6"/>
        <v>#VALUE!</v>
      </c>
    </row>
    <row r="1051" spans="1:23">
      <c r="A1051" s="16">
        <f t="shared" si="124"/>
        <v>1051</v>
      </c>
      <c r="B1051" s="15">
        <f t="shared" si="125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3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6"/>
        <v>#VALUE!</v>
      </c>
    </row>
    <row r="1052" spans="1:23">
      <c r="A1052" s="16">
        <f t="shared" si="124"/>
        <v>1052</v>
      </c>
      <c r="B1052" s="15">
        <f t="shared" si="125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3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6"/>
        <v>#VALUE!</v>
      </c>
    </row>
    <row r="1053" spans="1:23">
      <c r="A1053" s="16">
        <f t="shared" si="124"/>
        <v>1053</v>
      </c>
      <c r="B1053" s="15">
        <f t="shared" si="125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3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6"/>
        <v>#VALUE!</v>
      </c>
    </row>
    <row r="1054" spans="1:23">
      <c r="A1054" s="16">
        <f t="shared" si="124"/>
        <v>1054</v>
      </c>
      <c r="B1054" s="15">
        <f t="shared" si="125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3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6"/>
        <v>#VALUE!</v>
      </c>
    </row>
    <row r="1055" spans="1:23">
      <c r="A1055" s="16">
        <f t="shared" si="124"/>
        <v>1055</v>
      </c>
      <c r="B1055" s="15">
        <f t="shared" si="125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3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6"/>
        <v>#VALUE!</v>
      </c>
    </row>
    <row r="1056" spans="1:23">
      <c r="A1056" s="16">
        <f t="shared" si="124"/>
        <v>1056</v>
      </c>
      <c r="B1056" s="15">
        <f t="shared" si="125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3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6"/>
        <v>#VALUE!</v>
      </c>
    </row>
    <row r="1057" spans="1:23">
      <c r="A1057" s="16">
        <f t="shared" si="124"/>
        <v>1057</v>
      </c>
      <c r="B1057" s="15">
        <f t="shared" si="125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3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6"/>
        <v>#VALUE!</v>
      </c>
    </row>
    <row r="1058" spans="1:23">
      <c r="A1058" s="16">
        <f t="shared" si="124"/>
        <v>1058</v>
      </c>
      <c r="B1058" s="15">
        <f t="shared" si="125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3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6"/>
        <v>#VALUE!</v>
      </c>
    </row>
    <row r="1059" spans="1:23">
      <c r="A1059" s="16">
        <f t="shared" si="124"/>
        <v>1059</v>
      </c>
      <c r="B1059" s="15">
        <f t="shared" si="125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3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6"/>
        <v>#VALUE!</v>
      </c>
    </row>
    <row r="1060" spans="1:23">
      <c r="A1060" s="16">
        <f t="shared" si="124"/>
        <v>1060</v>
      </c>
      <c r="B1060" s="15">
        <f t="shared" si="125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3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6"/>
        <v>#VALUE!</v>
      </c>
    </row>
    <row r="1061" spans="1:23">
      <c r="A1061" s="16">
        <f t="shared" si="124"/>
        <v>1061</v>
      </c>
      <c r="B1061" s="15">
        <f t="shared" si="125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3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6"/>
        <v>#VALUE!</v>
      </c>
    </row>
    <row r="1062" spans="1:23">
      <c r="A1062" s="16">
        <f t="shared" si="124"/>
        <v>1062</v>
      </c>
      <c r="B1062" s="15">
        <f t="shared" si="125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3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6"/>
        <v>#VALUE!</v>
      </c>
    </row>
    <row r="1063" spans="1:23">
      <c r="A1063" s="16">
        <f t="shared" si="124"/>
        <v>1063</v>
      </c>
      <c r="B1063" s="15">
        <f t="shared" si="125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6"/>
        <v>#VALUE!</v>
      </c>
    </row>
    <row r="1064" spans="1:23">
      <c r="A1064" s="16">
        <f t="shared" si="124"/>
        <v>1064</v>
      </c>
      <c r="B1064" s="15">
        <f t="shared" si="125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7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6"/>
        <v>#VALUE!</v>
      </c>
    </row>
    <row r="1065" spans="1:23">
      <c r="A1065" s="16">
        <f t="shared" si="124"/>
        <v>1065</v>
      </c>
      <c r="B1065" s="15">
        <f t="shared" si="125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7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6"/>
        <v>#VALUE!</v>
      </c>
    </row>
    <row r="1066" spans="1:23">
      <c r="A1066" s="16">
        <f t="shared" si="124"/>
        <v>1066</v>
      </c>
      <c r="B1066" s="15">
        <f t="shared" si="125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7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6"/>
        <v>#VALUE!</v>
      </c>
    </row>
    <row r="1067" spans="1:23">
      <c r="A1067" s="16">
        <f t="shared" si="124"/>
        <v>1067</v>
      </c>
      <c r="B1067" s="15">
        <f t="shared" si="125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7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6"/>
        <v>#VALUE!</v>
      </c>
    </row>
    <row r="1068" spans="1:23">
      <c r="A1068" s="16">
        <f t="shared" si="124"/>
        <v>1068</v>
      </c>
      <c r="B1068" s="15">
        <f t="shared" si="125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7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6"/>
        <v>#VALUE!</v>
      </c>
    </row>
    <row r="1069" spans="1:23">
      <c r="A1069" s="16">
        <f t="shared" si="124"/>
        <v>1069</v>
      </c>
      <c r="B1069" s="15">
        <f t="shared" si="125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7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6"/>
        <v>#VALUE!</v>
      </c>
    </row>
    <row r="1070" spans="1:23">
      <c r="A1070" s="16">
        <f t="shared" si="124"/>
        <v>1070</v>
      </c>
      <c r="B1070" s="15">
        <f t="shared" si="125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7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6"/>
        <v>#VALUE!</v>
      </c>
    </row>
    <row r="1071" spans="1:23">
      <c r="A1071" s="16">
        <f t="shared" si="124"/>
        <v>1071</v>
      </c>
      <c r="B1071" s="15">
        <f t="shared" si="125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7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6"/>
        <v>#VALUE!</v>
      </c>
    </row>
    <row r="1072" spans="1:23">
      <c r="A1072" s="16">
        <f t="shared" si="124"/>
        <v>1072</v>
      </c>
      <c r="B1072" s="15">
        <f t="shared" si="125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7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6"/>
        <v>#VALUE!</v>
      </c>
    </row>
    <row r="1073" spans="1:23">
      <c r="A1073" s="16">
        <f t="shared" si="124"/>
        <v>1073</v>
      </c>
      <c r="B1073" s="15">
        <f t="shared" si="125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7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6"/>
        <v>#VALUE!</v>
      </c>
    </row>
    <row r="1074" spans="1:23">
      <c r="A1074" s="16">
        <f t="shared" si="124"/>
        <v>1074</v>
      </c>
      <c r="B1074" s="15">
        <f t="shared" si="125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6"/>
        <v>#VALUE!</v>
      </c>
    </row>
    <row r="1075" spans="1:23">
      <c r="A1075" s="16">
        <f t="shared" si="124"/>
        <v>1075</v>
      </c>
      <c r="B1075" s="15">
        <f t="shared" si="125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6"/>
        <v>#VALUE!</v>
      </c>
    </row>
    <row r="1076" spans="1:23">
      <c r="A1076" s="16">
        <f t="shared" si="124"/>
        <v>1076</v>
      </c>
      <c r="B1076" s="15">
        <f t="shared" si="125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7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6"/>
        <v>#VALUE!</v>
      </c>
    </row>
    <row r="1077" spans="1:23">
      <c r="A1077" s="16">
        <f t="shared" si="124"/>
        <v>1077</v>
      </c>
      <c r="B1077" s="15">
        <f t="shared" si="125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6"/>
        <v>#VALUE!</v>
      </c>
    </row>
    <row r="1078" spans="1:23">
      <c r="A1078" s="16">
        <f t="shared" si="124"/>
        <v>1078</v>
      </c>
      <c r="B1078" s="15">
        <f t="shared" si="125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7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6"/>
        <v>#VALUE!</v>
      </c>
    </row>
    <row r="1079" spans="1:23">
      <c r="A1079" s="16">
        <f t="shared" si="124"/>
        <v>1079</v>
      </c>
      <c r="B1079" s="15">
        <f t="shared" si="125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7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6"/>
        <v>#VALUE!</v>
      </c>
    </row>
    <row r="1080" spans="1:23">
      <c r="A1080" s="16">
        <f t="shared" si="124"/>
        <v>1080</v>
      </c>
      <c r="B1080" s="15">
        <f t="shared" si="125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7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6"/>
        <v>#VALUE!</v>
      </c>
    </row>
    <row r="1081" spans="1:23">
      <c r="A1081" s="16">
        <f t="shared" si="124"/>
        <v>1081</v>
      </c>
      <c r="B1081" s="15">
        <f t="shared" si="125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7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6"/>
        <v>#VALUE!</v>
      </c>
    </row>
    <row r="1082" spans="1:23">
      <c r="A1082" s="16">
        <f t="shared" si="124"/>
        <v>1082</v>
      </c>
      <c r="B1082" s="15">
        <f t="shared" si="125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7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6"/>
        <v>#VALUE!</v>
      </c>
    </row>
    <row r="1083" spans="1:23">
      <c r="A1083" s="16">
        <f t="shared" si="124"/>
        <v>1083</v>
      </c>
      <c r="B1083" s="15">
        <f t="shared" si="125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7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6"/>
        <v>#VALUE!</v>
      </c>
    </row>
    <row r="1084" spans="1:23">
      <c r="A1084" s="16">
        <f t="shared" si="124"/>
        <v>1084</v>
      </c>
      <c r="B1084" s="15">
        <f t="shared" si="125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7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6"/>
        <v>#VALUE!</v>
      </c>
    </row>
    <row r="1085" spans="1:23">
      <c r="A1085" s="16">
        <f t="shared" si="124"/>
        <v>1085</v>
      </c>
      <c r="B1085" s="15">
        <f t="shared" si="125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7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6"/>
        <v>#VALUE!</v>
      </c>
    </row>
    <row r="1086" spans="1:23">
      <c r="A1086" s="16">
        <f t="shared" si="124"/>
        <v>1086</v>
      </c>
      <c r="B1086" s="15">
        <f t="shared" si="125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7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6"/>
        <v>#VALUE!</v>
      </c>
    </row>
    <row r="1087" spans="1:23">
      <c r="A1087" s="16">
        <f t="shared" ref="A1087:A1150" si="128">IF(B1087=INT(B1087),ROW(),"")</f>
        <v>1087</v>
      </c>
      <c r="B1087" s="15">
        <f t="shared" si="125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7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6"/>
        <v>#VALUE!</v>
      </c>
    </row>
    <row r="1088" spans="1:23">
      <c r="A1088" s="16">
        <f t="shared" si="128"/>
        <v>1088</v>
      </c>
      <c r="B1088" s="15">
        <f t="shared" si="125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7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6"/>
        <v>#VALUE!</v>
      </c>
    </row>
    <row r="1089" spans="1:23">
      <c r="A1089" s="16">
        <f t="shared" si="128"/>
        <v>1089</v>
      </c>
      <c r="B1089" s="15">
        <f t="shared" si="125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7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6"/>
        <v>#VALUE!</v>
      </c>
    </row>
    <row r="1090" spans="1:23">
      <c r="A1090" s="16">
        <f t="shared" si="128"/>
        <v>1090</v>
      </c>
      <c r="B1090" s="15">
        <f t="shared" si="125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7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6"/>
        <v>#VALUE!</v>
      </c>
    </row>
    <row r="1091" spans="1:23">
      <c r="A1091" s="16">
        <f t="shared" si="128"/>
        <v>1091</v>
      </c>
      <c r="B1091" s="15">
        <f t="shared" si="125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7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6"/>
        <v>#VALUE!</v>
      </c>
    </row>
    <row r="1092" spans="1:23">
      <c r="A1092" s="16">
        <f t="shared" si="128"/>
        <v>1092</v>
      </c>
      <c r="B1092" s="15">
        <f t="shared" ref="B1092:B1155" si="129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7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6"/>
        <v>#VALUE!</v>
      </c>
    </row>
    <row r="1093" spans="1:23">
      <c r="A1093" s="16">
        <f t="shared" si="128"/>
        <v>1093</v>
      </c>
      <c r="B1093" s="15">
        <f t="shared" si="129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7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0">SUBSTITUTE(IF(AND(T1093="--",FIND("STD",E1093),FIND("fn",C1093)&gt;0,FIND("ITM_",P1093),I1093="CAT_FNCT"),E1093,""),"""","")</f>
        <v>#VALUE!</v>
      </c>
    </row>
    <row r="1094" spans="1:23">
      <c r="A1094" s="16">
        <f t="shared" si="128"/>
        <v>1094</v>
      </c>
      <c r="B1094" s="15">
        <f t="shared" si="129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7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0"/>
        <v>#VALUE!</v>
      </c>
    </row>
    <row r="1095" spans="1:23">
      <c r="A1095" s="16">
        <f t="shared" si="128"/>
        <v>1095</v>
      </c>
      <c r="B1095" s="15">
        <f t="shared" si="129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7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0"/>
        <v>#VALUE!</v>
      </c>
    </row>
    <row r="1096" spans="1:23">
      <c r="A1096" s="16">
        <f t="shared" si="128"/>
        <v>1096</v>
      </c>
      <c r="B1096" s="15">
        <f t="shared" si="129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7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0"/>
        <v>#VALUE!</v>
      </c>
    </row>
    <row r="1097" spans="1:23">
      <c r="A1097" s="16">
        <f t="shared" si="128"/>
        <v>1097</v>
      </c>
      <c r="B1097" s="15">
        <f t="shared" si="129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7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0"/>
        <v>#VALUE!</v>
      </c>
    </row>
    <row r="1098" spans="1:23">
      <c r="A1098" s="16">
        <f t="shared" si="128"/>
        <v>1098</v>
      </c>
      <c r="B1098" s="15">
        <f t="shared" si="129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7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0"/>
        <v>#VALUE!</v>
      </c>
    </row>
    <row r="1099" spans="1:23">
      <c r="A1099" s="16">
        <f t="shared" si="128"/>
        <v>1099</v>
      </c>
      <c r="B1099" s="15">
        <f t="shared" si="129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7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0"/>
        <v>#VALUE!</v>
      </c>
    </row>
    <row r="1100" spans="1:23">
      <c r="A1100" s="16">
        <f t="shared" si="128"/>
        <v>1100</v>
      </c>
      <c r="B1100" s="15">
        <f t="shared" si="129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7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0"/>
        <v>#VALUE!</v>
      </c>
    </row>
    <row r="1101" spans="1:23">
      <c r="A1101" s="16">
        <f t="shared" si="128"/>
        <v>1101</v>
      </c>
      <c r="B1101" s="15">
        <f t="shared" si="129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7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0"/>
        <v>#VALUE!</v>
      </c>
    </row>
    <row r="1102" spans="1:23">
      <c r="A1102" s="16">
        <f t="shared" si="128"/>
        <v>1102</v>
      </c>
      <c r="B1102" s="15">
        <f t="shared" si="129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7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0"/>
        <v>#VALUE!</v>
      </c>
    </row>
    <row r="1103" spans="1:23">
      <c r="A1103" s="16">
        <f t="shared" si="128"/>
        <v>1103</v>
      </c>
      <c r="B1103" s="15">
        <f t="shared" si="129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7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0"/>
        <v>#VALUE!</v>
      </c>
    </row>
    <row r="1104" spans="1:23">
      <c r="A1104" s="16">
        <f t="shared" si="128"/>
        <v>1104</v>
      </c>
      <c r="B1104" s="15">
        <f t="shared" si="129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7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0"/>
        <v>#VALUE!</v>
      </c>
    </row>
    <row r="1105" spans="1:23">
      <c r="A1105" s="16">
        <f t="shared" si="128"/>
        <v>1105</v>
      </c>
      <c r="B1105" s="15">
        <f t="shared" si="129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0"/>
        <v>#VALUE!</v>
      </c>
    </row>
    <row r="1106" spans="1:23">
      <c r="A1106" s="16">
        <f t="shared" si="128"/>
        <v>1106</v>
      </c>
      <c r="B1106" s="15">
        <f t="shared" si="129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7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0"/>
        <v>#VALUE!</v>
      </c>
    </row>
    <row r="1107" spans="1:23">
      <c r="A1107" s="16">
        <f t="shared" si="128"/>
        <v>1107</v>
      </c>
      <c r="B1107" s="15">
        <f t="shared" si="129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7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0"/>
        <v>#VALUE!</v>
      </c>
    </row>
    <row r="1108" spans="1:23">
      <c r="A1108" s="16">
        <f t="shared" si="128"/>
        <v>1108</v>
      </c>
      <c r="B1108" s="15">
        <f t="shared" si="129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7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0"/>
        <v>#VALUE!</v>
      </c>
    </row>
    <row r="1109" spans="1:23">
      <c r="A1109" s="16">
        <f t="shared" si="128"/>
        <v>1109</v>
      </c>
      <c r="B1109" s="15">
        <f t="shared" si="129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0"/>
        <v>#VALUE!</v>
      </c>
    </row>
    <row r="1110" spans="1:23">
      <c r="A1110" s="16">
        <f t="shared" si="128"/>
        <v>1110</v>
      </c>
      <c r="B1110" s="15">
        <f t="shared" si="129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0"/>
        <v>#VALUE!</v>
      </c>
    </row>
    <row r="1111" spans="1:23">
      <c r="A1111" s="16">
        <f t="shared" si="128"/>
        <v>1111</v>
      </c>
      <c r="B1111" s="15">
        <f t="shared" si="129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0"/>
        <v>#VALUE!</v>
      </c>
    </row>
    <row r="1112" spans="1:23">
      <c r="A1112" s="16">
        <f t="shared" si="128"/>
        <v>1112</v>
      </c>
      <c r="B1112" s="15">
        <f t="shared" si="129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0"/>
        <v>#VALUE!</v>
      </c>
    </row>
    <row r="1113" spans="1:23">
      <c r="A1113" s="16">
        <f t="shared" si="128"/>
        <v>1113</v>
      </c>
      <c r="B1113" s="15">
        <f t="shared" si="129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0"/>
        <v>#VALUE!</v>
      </c>
    </row>
    <row r="1114" spans="1:23">
      <c r="A1114" s="16">
        <f t="shared" si="128"/>
        <v>1114</v>
      </c>
      <c r="B1114" s="15">
        <f t="shared" si="129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0"/>
        <v>#VALUE!</v>
      </c>
    </row>
    <row r="1115" spans="1:23">
      <c r="A1115" s="16">
        <f t="shared" si="128"/>
        <v>1115</v>
      </c>
      <c r="B1115" s="15">
        <f t="shared" si="129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0"/>
        <v>#VALUE!</v>
      </c>
    </row>
    <row r="1116" spans="1:23">
      <c r="A1116" s="16">
        <f t="shared" si="128"/>
        <v>1116</v>
      </c>
      <c r="B1116" s="15">
        <f t="shared" si="129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0"/>
        <v>#VALUE!</v>
      </c>
    </row>
    <row r="1117" spans="1:23">
      <c r="A1117" s="16">
        <f t="shared" si="128"/>
        <v>1117</v>
      </c>
      <c r="B1117" s="15">
        <f t="shared" si="129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0"/>
        <v>#VALUE!</v>
      </c>
    </row>
    <row r="1118" spans="1:23">
      <c r="A1118" s="16">
        <f t="shared" si="128"/>
        <v>1118</v>
      </c>
      <c r="B1118" s="15">
        <f t="shared" si="129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0"/>
        <v>#VALUE!</v>
      </c>
    </row>
    <row r="1119" spans="1:23">
      <c r="A1119" s="16">
        <f t="shared" si="128"/>
        <v>1119</v>
      </c>
      <c r="B1119" s="15">
        <f t="shared" si="129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0"/>
        <v>#VALUE!</v>
      </c>
    </row>
    <row r="1120" spans="1:23">
      <c r="A1120" s="16">
        <f t="shared" si="128"/>
        <v>1120</v>
      </c>
      <c r="B1120" s="15">
        <f t="shared" si="129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0"/>
        <v>#VALUE!</v>
      </c>
    </row>
    <row r="1121" spans="1:23">
      <c r="A1121" s="16">
        <f t="shared" si="128"/>
        <v>1121</v>
      </c>
      <c r="B1121" s="15">
        <f t="shared" si="129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0"/>
        <v>#VALUE!</v>
      </c>
    </row>
    <row r="1122" spans="1:23">
      <c r="A1122" s="16">
        <f t="shared" si="128"/>
        <v>1122</v>
      </c>
      <c r="B1122" s="15">
        <f t="shared" si="129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0"/>
        <v>#VALUE!</v>
      </c>
    </row>
    <row r="1123" spans="1:23">
      <c r="A1123" s="16">
        <f t="shared" si="128"/>
        <v>1123</v>
      </c>
      <c r="B1123" s="15">
        <f t="shared" si="129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0"/>
        <v>#VALUE!</v>
      </c>
    </row>
    <row r="1124" spans="1:23">
      <c r="A1124" s="16">
        <f t="shared" si="128"/>
        <v>1124</v>
      </c>
      <c r="B1124" s="15">
        <f t="shared" si="129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0"/>
        <v>#VALUE!</v>
      </c>
    </row>
    <row r="1125" spans="1:23">
      <c r="A1125" s="16">
        <f t="shared" si="128"/>
        <v>1125</v>
      </c>
      <c r="B1125" s="15">
        <f t="shared" si="129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0"/>
        <v>#VALUE!</v>
      </c>
    </row>
    <row r="1126" spans="1:23">
      <c r="A1126" s="16">
        <f t="shared" si="128"/>
        <v>1126</v>
      </c>
      <c r="B1126" s="15">
        <f t="shared" si="129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0"/>
        <v>#VALUE!</v>
      </c>
    </row>
    <row r="1127" spans="1:23">
      <c r="A1127" s="16">
        <f t="shared" si="128"/>
        <v>1127</v>
      </c>
      <c r="B1127" s="15">
        <f t="shared" si="129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0"/>
        <v>#VALUE!</v>
      </c>
    </row>
    <row r="1128" spans="1:23">
      <c r="A1128" s="16">
        <f t="shared" si="128"/>
        <v>1128</v>
      </c>
      <c r="B1128" s="15">
        <f t="shared" si="129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0"/>
        <v>#VALUE!</v>
      </c>
    </row>
    <row r="1129" spans="1:23">
      <c r="A1129" s="16">
        <f t="shared" si="128"/>
        <v>1129</v>
      </c>
      <c r="B1129" s="15">
        <f t="shared" si="129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0"/>
        <v>#VALUE!</v>
      </c>
    </row>
    <row r="1130" spans="1:23">
      <c r="A1130" s="16">
        <f t="shared" si="128"/>
        <v>1130</v>
      </c>
      <c r="B1130" s="15">
        <f t="shared" si="129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0"/>
        <v>#VALUE!</v>
      </c>
    </row>
    <row r="1131" spans="1:23">
      <c r="A1131" s="16">
        <f t="shared" si="128"/>
        <v>1131</v>
      </c>
      <c r="B1131" s="15">
        <f t="shared" si="129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0"/>
        <v>#VALUE!</v>
      </c>
    </row>
    <row r="1132" spans="1:23">
      <c r="A1132" s="16">
        <f t="shared" si="128"/>
        <v>1132</v>
      </c>
      <c r="B1132" s="15">
        <f t="shared" si="129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0"/>
        <v>#VALUE!</v>
      </c>
    </row>
    <row r="1133" spans="1:23">
      <c r="A1133" s="16">
        <f t="shared" si="128"/>
        <v>1133</v>
      </c>
      <c r="B1133" s="15">
        <f t="shared" si="129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0"/>
        <v>#VALUE!</v>
      </c>
    </row>
    <row r="1134" spans="1:23">
      <c r="A1134" s="16">
        <f t="shared" si="128"/>
        <v>1134</v>
      </c>
      <c r="B1134" s="15">
        <f t="shared" si="129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0"/>
        <v>#VALUE!</v>
      </c>
    </row>
    <row r="1135" spans="1:23">
      <c r="A1135" s="16">
        <f t="shared" si="128"/>
        <v>1135</v>
      </c>
      <c r="B1135" s="15">
        <f t="shared" si="129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0"/>
        <v>#VALUE!</v>
      </c>
    </row>
    <row r="1136" spans="1:23">
      <c r="A1136" s="16">
        <f t="shared" si="128"/>
        <v>1136</v>
      </c>
      <c r="B1136" s="15">
        <f t="shared" si="129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0"/>
        <v>#VALUE!</v>
      </c>
    </row>
    <row r="1137" spans="1:23">
      <c r="A1137" s="16">
        <f t="shared" si="128"/>
        <v>1137</v>
      </c>
      <c r="B1137" s="15">
        <f t="shared" si="129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0"/>
        <v>#VALUE!</v>
      </c>
    </row>
    <row r="1138" spans="1:23">
      <c r="A1138" s="16">
        <f t="shared" si="128"/>
        <v>1138</v>
      </c>
      <c r="B1138" s="15">
        <f t="shared" si="129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0"/>
        <v>#VALUE!</v>
      </c>
    </row>
    <row r="1139" spans="1:23">
      <c r="A1139" s="16">
        <f t="shared" si="128"/>
        <v>1139</v>
      </c>
      <c r="B1139" s="15">
        <f t="shared" si="129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0"/>
        <v>#VALUE!</v>
      </c>
    </row>
    <row r="1140" spans="1:23">
      <c r="A1140" s="16">
        <f t="shared" si="128"/>
        <v>1140</v>
      </c>
      <c r="B1140" s="15">
        <f t="shared" si="129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0"/>
        <v>#VALUE!</v>
      </c>
    </row>
    <row r="1141" spans="1:23">
      <c r="A1141" s="16">
        <f t="shared" si="128"/>
        <v>1141</v>
      </c>
      <c r="B1141" s="15">
        <f t="shared" si="129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0"/>
        <v>#VALUE!</v>
      </c>
    </row>
    <row r="1142" spans="1:23">
      <c r="A1142" s="16">
        <f t="shared" si="128"/>
        <v>1142</v>
      </c>
      <c r="B1142" s="15">
        <f t="shared" si="129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0"/>
        <v>#VALUE!</v>
      </c>
    </row>
    <row r="1143" spans="1:23">
      <c r="A1143" s="16">
        <f t="shared" si="128"/>
        <v>1143</v>
      </c>
      <c r="B1143" s="15">
        <f t="shared" si="129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0"/>
        <v>#VALUE!</v>
      </c>
    </row>
    <row r="1144" spans="1:23">
      <c r="A1144" s="16">
        <f t="shared" si="128"/>
        <v>1144</v>
      </c>
      <c r="B1144" s="15">
        <f t="shared" si="129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0"/>
        <v>#VALUE!</v>
      </c>
    </row>
    <row r="1145" spans="1:23">
      <c r="A1145" s="16">
        <f t="shared" si="128"/>
        <v>1145</v>
      </c>
      <c r="B1145" s="15">
        <f t="shared" si="129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0"/>
        <v>#VALUE!</v>
      </c>
    </row>
    <row r="1146" spans="1:23">
      <c r="A1146" s="16">
        <f t="shared" si="128"/>
        <v>1146</v>
      </c>
      <c r="B1146" s="15">
        <f t="shared" si="129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0"/>
        <v>#VALUE!</v>
      </c>
    </row>
    <row r="1147" spans="1:23">
      <c r="A1147" s="16">
        <f t="shared" si="128"/>
        <v>1147</v>
      </c>
      <c r="B1147" s="15">
        <f t="shared" si="129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0"/>
        <v>#VALUE!</v>
      </c>
    </row>
    <row r="1148" spans="1:23">
      <c r="A1148" s="16">
        <f t="shared" si="128"/>
        <v>1148</v>
      </c>
      <c r="B1148" s="15">
        <f t="shared" si="129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0"/>
        <v>#VALUE!</v>
      </c>
    </row>
    <row r="1149" spans="1:23">
      <c r="A1149" s="16">
        <f t="shared" si="128"/>
        <v>1149</v>
      </c>
      <c r="B1149" s="15">
        <f t="shared" si="129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0"/>
        <v>#VALUE!</v>
      </c>
    </row>
    <row r="1150" spans="1:23">
      <c r="A1150" s="16">
        <f t="shared" si="128"/>
        <v>1150</v>
      </c>
      <c r="B1150" s="15">
        <f t="shared" si="129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0"/>
        <v>#VALUE!</v>
      </c>
    </row>
    <row r="1151" spans="1:23">
      <c r="A1151" s="16">
        <f t="shared" ref="A1151:A1214" si="132">IF(B1151=INT(B1151),ROW(),"")</f>
        <v>1151</v>
      </c>
      <c r="B1151" s="15">
        <f t="shared" si="129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0"/>
        <v>#VALUE!</v>
      </c>
    </row>
    <row r="1152" spans="1:23">
      <c r="A1152" s="16">
        <f t="shared" si="132"/>
        <v>1152</v>
      </c>
      <c r="B1152" s="15">
        <f t="shared" si="129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0"/>
        <v>#VALUE!</v>
      </c>
    </row>
    <row r="1153" spans="1:23">
      <c r="A1153" s="16">
        <f t="shared" si="132"/>
        <v>1153</v>
      </c>
      <c r="B1153" s="15">
        <f t="shared" si="129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0"/>
        <v>#VALUE!</v>
      </c>
    </row>
    <row r="1154" spans="1:23">
      <c r="A1154" s="16">
        <f t="shared" si="132"/>
        <v>1154</v>
      </c>
      <c r="B1154" s="15">
        <f t="shared" si="129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0"/>
        <v>#VALUE!</v>
      </c>
    </row>
    <row r="1155" spans="1:23">
      <c r="A1155" s="16">
        <f t="shared" si="132"/>
        <v>1155</v>
      </c>
      <c r="B1155" s="15">
        <f t="shared" si="129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0"/>
        <v>#VALUE!</v>
      </c>
    </row>
    <row r="1156" spans="1:23">
      <c r="A1156" s="16">
        <f t="shared" si="132"/>
        <v>1156</v>
      </c>
      <c r="B1156" s="15">
        <f t="shared" ref="B1156:B1219" si="133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0"/>
        <v>#VALUE!</v>
      </c>
    </row>
    <row r="1157" spans="1:23">
      <c r="A1157" s="16">
        <f t="shared" si="132"/>
        <v>1157</v>
      </c>
      <c r="B1157" s="15">
        <f t="shared" si="133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4">SUBSTITUTE(IF(AND(T1157="--",FIND("STD",E1157),FIND("fn",C1157)&gt;0,FIND("ITM_",P1157),I1157="CAT_FNCT"),E1157,""),"""","")</f>
        <v>#VALUE!</v>
      </c>
    </row>
    <row r="1158" spans="1:23">
      <c r="A1158" s="16">
        <f t="shared" si="132"/>
        <v>1158</v>
      </c>
      <c r="B1158" s="15">
        <f t="shared" si="133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4"/>
        <v>#VALUE!</v>
      </c>
    </row>
    <row r="1159" spans="1:23">
      <c r="A1159" s="16">
        <f t="shared" si="132"/>
        <v>1159</v>
      </c>
      <c r="B1159" s="15">
        <f t="shared" si="133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4"/>
        <v>#VALUE!</v>
      </c>
    </row>
    <row r="1160" spans="1:23">
      <c r="A1160" s="16">
        <f t="shared" si="132"/>
        <v>1160</v>
      </c>
      <c r="B1160" s="15">
        <f t="shared" si="133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4"/>
        <v>#VALUE!</v>
      </c>
    </row>
    <row r="1161" spans="1:23">
      <c r="A1161" s="16">
        <f t="shared" si="132"/>
        <v>1161</v>
      </c>
      <c r="B1161" s="15">
        <f t="shared" si="133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4"/>
        <v>#VALUE!</v>
      </c>
    </row>
    <row r="1162" spans="1:23">
      <c r="A1162" s="16">
        <f t="shared" si="132"/>
        <v>1162</v>
      </c>
      <c r="B1162" s="15">
        <f t="shared" si="133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4"/>
        <v>#VALUE!</v>
      </c>
    </row>
    <row r="1163" spans="1:23">
      <c r="A1163" s="16">
        <f t="shared" si="132"/>
        <v>1163</v>
      </c>
      <c r="B1163" s="15">
        <f t="shared" si="133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4"/>
        <v>#VALUE!</v>
      </c>
    </row>
    <row r="1164" spans="1:23">
      <c r="A1164" s="16">
        <f t="shared" si="132"/>
        <v>1164</v>
      </c>
      <c r="B1164" s="15">
        <f t="shared" si="133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4"/>
        <v>#VALUE!</v>
      </c>
    </row>
    <row r="1165" spans="1:23">
      <c r="A1165" s="16">
        <f t="shared" si="132"/>
        <v>1165</v>
      </c>
      <c r="B1165" s="15">
        <f t="shared" si="133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4"/>
        <v>#VALUE!</v>
      </c>
    </row>
    <row r="1166" spans="1:23">
      <c r="A1166" s="117">
        <f t="shared" si="132"/>
        <v>1166</v>
      </c>
      <c r="B1166" s="15">
        <f t="shared" si="133"/>
        <v>1142</v>
      </c>
      <c r="C1166" s="118" t="s">
        <v>3413</v>
      </c>
      <c r="D1166" s="208" t="s">
        <v>5049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5055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5051</v>
      </c>
      <c r="Q1166" s="192"/>
      <c r="R1166" s="1"/>
      <c r="S1166" s="1" t="str">
        <f t="shared" si="131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4"/>
        <v>#VALUE!</v>
      </c>
    </row>
    <row r="1167" spans="1:23">
      <c r="A1167" s="117">
        <f t="shared" si="132"/>
        <v>1167</v>
      </c>
      <c r="B1167" s="15">
        <f t="shared" si="133"/>
        <v>1143</v>
      </c>
      <c r="C1167" s="118" t="s">
        <v>5050</v>
      </c>
      <c r="D1167" s="208" t="s">
        <v>5049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5055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5052</v>
      </c>
      <c r="Q1167" s="192"/>
      <c r="R1167" s="1"/>
      <c r="S1167" s="1" t="str">
        <f t="shared" si="131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4"/>
        <v>#VALUE!</v>
      </c>
    </row>
    <row r="1168" spans="1:23">
      <c r="A1168" s="16">
        <f t="shared" si="132"/>
        <v>1168</v>
      </c>
      <c r="B1168" s="15">
        <f t="shared" si="133"/>
        <v>1144</v>
      </c>
      <c r="C1168" s="145" t="s">
        <v>3589</v>
      </c>
      <c r="D1168" s="145" t="s">
        <v>5604</v>
      </c>
      <c r="E1168" s="140" t="s">
        <v>500</v>
      </c>
      <c r="F1168" s="140" t="s">
        <v>5608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5604</v>
      </c>
      <c r="Q1168" s="192"/>
      <c r="R1168" s="1"/>
      <c r="S1168" s="1" t="str">
        <f t="shared" si="131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4"/>
        <v>#VALUE!</v>
      </c>
    </row>
    <row r="1169" spans="1:23">
      <c r="A1169" s="16">
        <f t="shared" si="132"/>
        <v>1169</v>
      </c>
      <c r="B1169" s="15">
        <f t="shared" si="133"/>
        <v>1145</v>
      </c>
      <c r="C1169" s="145" t="s">
        <v>3589</v>
      </c>
      <c r="D1169" s="145" t="s">
        <v>5605</v>
      </c>
      <c r="E1169" s="140" t="s">
        <v>500</v>
      </c>
      <c r="F1169" s="140" t="s">
        <v>5609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5605</v>
      </c>
      <c r="Q1169" s="192"/>
      <c r="R1169" s="1"/>
      <c r="S1169" s="1" t="str">
        <f t="shared" si="131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4"/>
        <v>#VALUE!</v>
      </c>
    </row>
    <row r="1170" spans="1:23">
      <c r="A1170" s="16">
        <f t="shared" si="132"/>
        <v>1170</v>
      </c>
      <c r="B1170" s="15">
        <f t="shared" si="133"/>
        <v>1146</v>
      </c>
      <c r="C1170" s="145" t="s">
        <v>3589</v>
      </c>
      <c r="D1170" s="145" t="s">
        <v>5606</v>
      </c>
      <c r="E1170" s="140" t="s">
        <v>500</v>
      </c>
      <c r="F1170" s="140" t="s">
        <v>5610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5606</v>
      </c>
      <c r="Q1170" s="192"/>
      <c r="R1170" s="1"/>
      <c r="S1170" s="1" t="str">
        <f t="shared" si="131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4"/>
        <v>#VALUE!</v>
      </c>
    </row>
    <row r="1171" spans="1:23">
      <c r="A1171" s="16">
        <f t="shared" si="132"/>
        <v>1171</v>
      </c>
      <c r="B1171" s="15">
        <f t="shared" si="133"/>
        <v>1147</v>
      </c>
      <c r="C1171" s="145" t="s">
        <v>3589</v>
      </c>
      <c r="D1171" s="145" t="s">
        <v>5607</v>
      </c>
      <c r="E1171" s="140" t="s">
        <v>500</v>
      </c>
      <c r="F1171" s="140" t="s">
        <v>5611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5607</v>
      </c>
      <c r="Q1171" s="192"/>
      <c r="R1171" s="1"/>
      <c r="S1171" s="1" t="str">
        <f t="shared" si="131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4"/>
        <v>#VALUE!</v>
      </c>
    </row>
    <row r="1172" spans="1:23">
      <c r="A1172" s="16">
        <f t="shared" si="132"/>
        <v>1172</v>
      </c>
      <c r="B1172" s="15">
        <f t="shared" si="133"/>
        <v>1148</v>
      </c>
      <c r="C1172" s="54" t="s">
        <v>3588</v>
      </c>
      <c r="D1172" s="54" t="s">
        <v>7</v>
      </c>
      <c r="E1172" s="55" t="str">
        <f t="shared" ref="E1172:E1198" si="135">CHAR(34)&amp;IF(B1172&lt;10,"000",IF(B1172&lt;100,"00",IF(B1172&lt;1000,"0","")))&amp;$B1172&amp;CHAR(34)</f>
        <v>"1148"</v>
      </c>
      <c r="F1172" s="55" t="str">
        <f t="shared" ref="F1172:F1198" si="136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7">"VAR_"&amp;IF(B1172&lt;10,"000",IF(B1172&lt;100,"00",IF(B1172&lt;1000,"0","")))&amp;$B1172</f>
        <v>VAR_1148</v>
      </c>
      <c r="Q1172" s="192"/>
      <c r="R1172" s="1"/>
      <c r="S1172" s="1" t="str">
        <f t="shared" si="131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4"/>
        <v>#VALUE!</v>
      </c>
    </row>
    <row r="1173" spans="1:23">
      <c r="A1173" s="16">
        <f t="shared" si="132"/>
        <v>1173</v>
      </c>
      <c r="B1173" s="15">
        <f t="shared" si="133"/>
        <v>1149</v>
      </c>
      <c r="C1173" s="54" t="s">
        <v>3588</v>
      </c>
      <c r="D1173" s="54" t="s">
        <v>7</v>
      </c>
      <c r="E1173" s="55" t="str">
        <f t="shared" si="135"/>
        <v>"1149"</v>
      </c>
      <c r="F1173" s="55" t="str">
        <f t="shared" si="136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7"/>
        <v>VAR_1149</v>
      </c>
      <c r="Q1173" s="192"/>
      <c r="R1173" s="1"/>
      <c r="S1173" s="1" t="str">
        <f t="shared" si="131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4"/>
        <v>#VALUE!</v>
      </c>
    </row>
    <row r="1174" spans="1:23">
      <c r="A1174" s="16">
        <f t="shared" si="132"/>
        <v>1174</v>
      </c>
      <c r="B1174" s="15">
        <f t="shared" si="133"/>
        <v>1150</v>
      </c>
      <c r="C1174" s="54" t="s">
        <v>3588</v>
      </c>
      <c r="D1174" s="54" t="s">
        <v>7</v>
      </c>
      <c r="E1174" s="55" t="str">
        <f t="shared" si="135"/>
        <v>"1150"</v>
      </c>
      <c r="F1174" s="55" t="str">
        <f t="shared" si="136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7"/>
        <v>VAR_1150</v>
      </c>
      <c r="Q1174" s="192"/>
      <c r="R1174" s="1"/>
      <c r="S1174" s="1" t="str">
        <f t="shared" si="131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4"/>
        <v>#VALUE!</v>
      </c>
    </row>
    <row r="1175" spans="1:23">
      <c r="A1175" s="16">
        <f t="shared" si="132"/>
        <v>1175</v>
      </c>
      <c r="B1175" s="15">
        <f t="shared" si="133"/>
        <v>1151</v>
      </c>
      <c r="C1175" s="54" t="s">
        <v>3588</v>
      </c>
      <c r="D1175" s="54" t="s">
        <v>7</v>
      </c>
      <c r="E1175" s="55" t="str">
        <f t="shared" si="135"/>
        <v>"1151"</v>
      </c>
      <c r="F1175" s="55" t="str">
        <f t="shared" si="136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7"/>
        <v>VAR_1151</v>
      </c>
      <c r="Q1175" s="192"/>
      <c r="R1175" s="1"/>
      <c r="S1175" s="1" t="str">
        <f t="shared" si="131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4"/>
        <v>#VALUE!</v>
      </c>
    </row>
    <row r="1176" spans="1:23">
      <c r="A1176" s="16">
        <f t="shared" si="132"/>
        <v>1176</v>
      </c>
      <c r="B1176" s="15">
        <f t="shared" si="133"/>
        <v>1152</v>
      </c>
      <c r="C1176" s="54" t="s">
        <v>3588</v>
      </c>
      <c r="D1176" s="54" t="s">
        <v>7</v>
      </c>
      <c r="E1176" s="55" t="str">
        <f t="shared" si="135"/>
        <v>"1152"</v>
      </c>
      <c r="F1176" s="55" t="str">
        <f t="shared" si="136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7"/>
        <v>VAR_1152</v>
      </c>
      <c r="Q1176" s="192"/>
      <c r="R1176" s="1"/>
      <c r="S1176" s="1" t="str">
        <f t="shared" si="131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4"/>
        <v>#VALUE!</v>
      </c>
    </row>
    <row r="1177" spans="1:23">
      <c r="A1177" s="16">
        <f t="shared" si="132"/>
        <v>1177</v>
      </c>
      <c r="B1177" s="15">
        <f t="shared" si="133"/>
        <v>1153</v>
      </c>
      <c r="C1177" s="54" t="s">
        <v>3588</v>
      </c>
      <c r="D1177" s="54" t="s">
        <v>7</v>
      </c>
      <c r="E1177" s="55" t="str">
        <f t="shared" si="135"/>
        <v>"1153"</v>
      </c>
      <c r="F1177" s="55" t="str">
        <f t="shared" si="136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7"/>
        <v>VAR_1153</v>
      </c>
      <c r="Q1177" s="192"/>
      <c r="R1177" s="1"/>
      <c r="S1177" s="1" t="str">
        <f t="shared" si="131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4"/>
        <v>#VALUE!</v>
      </c>
    </row>
    <row r="1178" spans="1:23">
      <c r="A1178" s="16">
        <f t="shared" si="132"/>
        <v>1178</v>
      </c>
      <c r="B1178" s="15">
        <f t="shared" si="133"/>
        <v>1154</v>
      </c>
      <c r="C1178" s="54" t="s">
        <v>3588</v>
      </c>
      <c r="D1178" s="54" t="s">
        <v>7</v>
      </c>
      <c r="E1178" s="55" t="str">
        <f t="shared" si="135"/>
        <v>"1154"</v>
      </c>
      <c r="F1178" s="55" t="str">
        <f t="shared" si="136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7"/>
        <v>VAR_1154</v>
      </c>
      <c r="Q1178" s="192"/>
      <c r="R1178" s="1"/>
      <c r="S1178" s="1" t="str">
        <f t="shared" si="131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4"/>
        <v>#VALUE!</v>
      </c>
    </row>
    <row r="1179" spans="1:23">
      <c r="A1179" s="16">
        <f t="shared" si="132"/>
        <v>1179</v>
      </c>
      <c r="B1179" s="15">
        <f t="shared" si="133"/>
        <v>1155</v>
      </c>
      <c r="C1179" s="54" t="s">
        <v>3588</v>
      </c>
      <c r="D1179" s="54" t="s">
        <v>7</v>
      </c>
      <c r="E1179" s="55" t="str">
        <f t="shared" si="135"/>
        <v>"1155"</v>
      </c>
      <c r="F1179" s="55" t="str">
        <f t="shared" si="136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7"/>
        <v>VAR_1155</v>
      </c>
      <c r="Q1179" s="192"/>
      <c r="R1179" s="1"/>
      <c r="S1179" s="1" t="str">
        <f t="shared" si="131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4"/>
        <v>#VALUE!</v>
      </c>
    </row>
    <row r="1180" spans="1:23">
      <c r="A1180" s="16">
        <f t="shared" si="132"/>
        <v>1180</v>
      </c>
      <c r="B1180" s="15">
        <f t="shared" si="133"/>
        <v>1156</v>
      </c>
      <c r="C1180" s="54" t="s">
        <v>3588</v>
      </c>
      <c r="D1180" s="54" t="s">
        <v>7</v>
      </c>
      <c r="E1180" s="55" t="str">
        <f t="shared" si="135"/>
        <v>"1156"</v>
      </c>
      <c r="F1180" s="55" t="str">
        <f t="shared" si="136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7"/>
        <v>VAR_1156</v>
      </c>
      <c r="Q1180" s="192"/>
      <c r="R1180" s="1"/>
      <c r="S1180" s="1" t="str">
        <f t="shared" si="131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4"/>
        <v>#VALUE!</v>
      </c>
    </row>
    <row r="1181" spans="1:23">
      <c r="A1181" s="16">
        <f t="shared" si="132"/>
        <v>1181</v>
      </c>
      <c r="B1181" s="15">
        <f t="shared" si="133"/>
        <v>1157</v>
      </c>
      <c r="C1181" s="54" t="s">
        <v>3588</v>
      </c>
      <c r="D1181" s="54" t="s">
        <v>7</v>
      </c>
      <c r="E1181" s="55" t="str">
        <f t="shared" si="135"/>
        <v>"1157"</v>
      </c>
      <c r="F1181" s="55" t="str">
        <f t="shared" si="136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7"/>
        <v>VAR_1157</v>
      </c>
      <c r="Q1181" s="192"/>
      <c r="R1181" s="1"/>
      <c r="S1181" s="1" t="str">
        <f t="shared" si="131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4"/>
        <v>#VALUE!</v>
      </c>
    </row>
    <row r="1182" spans="1:23">
      <c r="A1182" s="16">
        <f t="shared" si="132"/>
        <v>1182</v>
      </c>
      <c r="B1182" s="15">
        <f t="shared" si="133"/>
        <v>1158</v>
      </c>
      <c r="C1182" s="54" t="s">
        <v>3588</v>
      </c>
      <c r="D1182" s="54" t="s">
        <v>7</v>
      </c>
      <c r="E1182" s="55" t="str">
        <f t="shared" si="135"/>
        <v>"1158"</v>
      </c>
      <c r="F1182" s="55" t="str">
        <f t="shared" si="136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7"/>
        <v>VAR_1158</v>
      </c>
      <c r="Q1182" s="192"/>
      <c r="R1182" s="1"/>
      <c r="S1182" s="1" t="str">
        <f t="shared" si="131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4"/>
        <v>#VALUE!</v>
      </c>
    </row>
    <row r="1183" spans="1:23">
      <c r="A1183" s="16">
        <f t="shared" si="132"/>
        <v>1183</v>
      </c>
      <c r="B1183" s="15">
        <f t="shared" si="133"/>
        <v>1159</v>
      </c>
      <c r="C1183" s="54" t="s">
        <v>3588</v>
      </c>
      <c r="D1183" s="54" t="s">
        <v>7</v>
      </c>
      <c r="E1183" s="55" t="str">
        <f t="shared" si="135"/>
        <v>"1159"</v>
      </c>
      <c r="F1183" s="55" t="str">
        <f t="shared" si="136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7"/>
        <v>VAR_1159</v>
      </c>
      <c r="Q1183" s="192"/>
      <c r="R1183" s="1"/>
      <c r="S1183" s="1" t="str">
        <f t="shared" si="131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4"/>
        <v>#VALUE!</v>
      </c>
    </row>
    <row r="1184" spans="1:23">
      <c r="A1184" s="16">
        <f t="shared" si="132"/>
        <v>1184</v>
      </c>
      <c r="B1184" s="15">
        <f t="shared" si="133"/>
        <v>1160</v>
      </c>
      <c r="C1184" s="54" t="s">
        <v>3588</v>
      </c>
      <c r="D1184" s="54" t="s">
        <v>7</v>
      </c>
      <c r="E1184" s="55" t="str">
        <f t="shared" si="135"/>
        <v>"1160"</v>
      </c>
      <c r="F1184" s="55" t="str">
        <f t="shared" si="136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7"/>
        <v>VAR_1160</v>
      </c>
      <c r="Q1184" s="192"/>
      <c r="R1184" s="1"/>
      <c r="S1184" s="1" t="str">
        <f t="shared" si="131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4"/>
        <v>#VALUE!</v>
      </c>
    </row>
    <row r="1185" spans="1:23">
      <c r="A1185" s="16">
        <f t="shared" si="132"/>
        <v>1185</v>
      </c>
      <c r="B1185" s="15">
        <f t="shared" si="133"/>
        <v>1161</v>
      </c>
      <c r="C1185" s="54" t="s">
        <v>3588</v>
      </c>
      <c r="D1185" s="54" t="s">
        <v>7</v>
      </c>
      <c r="E1185" s="55" t="str">
        <f t="shared" si="135"/>
        <v>"1161"</v>
      </c>
      <c r="F1185" s="55" t="str">
        <f t="shared" si="136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7"/>
        <v>VAR_1161</v>
      </c>
      <c r="Q1185" s="192"/>
      <c r="R1185" s="1"/>
      <c r="S1185" s="1" t="str">
        <f t="shared" si="131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4"/>
        <v>#VALUE!</v>
      </c>
    </row>
    <row r="1186" spans="1:23">
      <c r="A1186" s="16">
        <f t="shared" si="132"/>
        <v>1186</v>
      </c>
      <c r="B1186" s="15">
        <f t="shared" si="133"/>
        <v>1162</v>
      </c>
      <c r="C1186" s="54" t="s">
        <v>3588</v>
      </c>
      <c r="D1186" s="54" t="s">
        <v>7</v>
      </c>
      <c r="E1186" s="55" t="str">
        <f t="shared" si="135"/>
        <v>"1162"</v>
      </c>
      <c r="F1186" s="55" t="str">
        <f t="shared" si="136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7"/>
        <v>VAR_1162</v>
      </c>
      <c r="Q1186" s="192"/>
      <c r="R1186" s="1"/>
      <c r="S1186" s="1" t="str">
        <f t="shared" si="131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4"/>
        <v>#VALUE!</v>
      </c>
    </row>
    <row r="1187" spans="1:23">
      <c r="A1187" s="16">
        <f t="shared" si="132"/>
        <v>1187</v>
      </c>
      <c r="B1187" s="15">
        <f t="shared" si="133"/>
        <v>1163</v>
      </c>
      <c r="C1187" s="54" t="s">
        <v>3588</v>
      </c>
      <c r="D1187" s="54" t="s">
        <v>7</v>
      </c>
      <c r="E1187" s="55" t="str">
        <f t="shared" si="135"/>
        <v>"1163"</v>
      </c>
      <c r="F1187" s="55" t="str">
        <f t="shared" si="136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7"/>
        <v>VAR_1163</v>
      </c>
      <c r="Q1187" s="192"/>
      <c r="R1187" s="1"/>
      <c r="S1187" s="1" t="str">
        <f t="shared" si="131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4"/>
        <v>#VALUE!</v>
      </c>
    </row>
    <row r="1188" spans="1:23">
      <c r="A1188" s="16">
        <f t="shared" si="132"/>
        <v>1188</v>
      </c>
      <c r="B1188" s="15">
        <f t="shared" si="133"/>
        <v>1164</v>
      </c>
      <c r="C1188" s="54" t="s">
        <v>3588</v>
      </c>
      <c r="D1188" s="54" t="s">
        <v>7</v>
      </c>
      <c r="E1188" s="55" t="str">
        <f t="shared" si="135"/>
        <v>"1164"</v>
      </c>
      <c r="F1188" s="55" t="str">
        <f t="shared" si="136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7"/>
        <v>VAR_1164</v>
      </c>
      <c r="Q1188" s="192"/>
      <c r="R1188" s="1"/>
      <c r="S1188" s="1" t="str">
        <f t="shared" si="131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4"/>
        <v>#VALUE!</v>
      </c>
    </row>
    <row r="1189" spans="1:23">
      <c r="A1189" s="16">
        <f t="shared" si="132"/>
        <v>1189</v>
      </c>
      <c r="B1189" s="15">
        <f t="shared" si="133"/>
        <v>1165</v>
      </c>
      <c r="C1189" s="54" t="s">
        <v>3588</v>
      </c>
      <c r="D1189" s="54" t="s">
        <v>7</v>
      </c>
      <c r="E1189" s="55" t="str">
        <f t="shared" si="135"/>
        <v>"1165"</v>
      </c>
      <c r="F1189" s="55" t="str">
        <f t="shared" si="136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7"/>
        <v>VAR_1165</v>
      </c>
      <c r="Q1189" s="192"/>
      <c r="R1189" s="1"/>
      <c r="S1189" s="1" t="str">
        <f t="shared" si="131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4"/>
        <v>#VALUE!</v>
      </c>
    </row>
    <row r="1190" spans="1:23">
      <c r="A1190" s="16">
        <f t="shared" si="132"/>
        <v>1190</v>
      </c>
      <c r="B1190" s="15">
        <f t="shared" si="133"/>
        <v>1166</v>
      </c>
      <c r="C1190" s="54" t="s">
        <v>3588</v>
      </c>
      <c r="D1190" s="54" t="s">
        <v>7</v>
      </c>
      <c r="E1190" s="55" t="str">
        <f t="shared" si="135"/>
        <v>"1166"</v>
      </c>
      <c r="F1190" s="55" t="str">
        <f t="shared" si="136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7"/>
        <v>VAR_1166</v>
      </c>
      <c r="Q1190" s="192"/>
      <c r="R1190" s="1"/>
      <c r="S1190" s="1" t="str">
        <f t="shared" si="131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4"/>
        <v>#VALUE!</v>
      </c>
    </row>
    <row r="1191" spans="1:23">
      <c r="A1191" s="16">
        <f t="shared" si="132"/>
        <v>1191</v>
      </c>
      <c r="B1191" s="15">
        <f t="shared" si="133"/>
        <v>1167</v>
      </c>
      <c r="C1191" s="54" t="s">
        <v>3588</v>
      </c>
      <c r="D1191" s="54" t="s">
        <v>7</v>
      </c>
      <c r="E1191" s="55" t="str">
        <f t="shared" si="135"/>
        <v>"1167"</v>
      </c>
      <c r="F1191" s="55" t="str">
        <f t="shared" si="136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7"/>
        <v>VAR_1167</v>
      </c>
      <c r="Q1191" s="192"/>
      <c r="R1191" s="1"/>
      <c r="S1191" s="1" t="str">
        <f t="shared" ref="S1191:S1198" si="138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4"/>
        <v>#VALUE!</v>
      </c>
    </row>
    <row r="1192" spans="1:23">
      <c r="A1192" s="16">
        <f t="shared" si="132"/>
        <v>1192</v>
      </c>
      <c r="B1192" s="15">
        <f t="shared" si="133"/>
        <v>1168</v>
      </c>
      <c r="C1192" s="54" t="s">
        <v>3588</v>
      </c>
      <c r="D1192" s="54" t="s">
        <v>7</v>
      </c>
      <c r="E1192" s="55" t="str">
        <f t="shared" si="135"/>
        <v>"1168"</v>
      </c>
      <c r="F1192" s="55" t="str">
        <f t="shared" si="136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7"/>
        <v>VAR_1168</v>
      </c>
      <c r="Q1192" s="192"/>
      <c r="R1192" s="1"/>
      <c r="S1192" s="1" t="str">
        <f t="shared" si="138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4"/>
        <v>#VALUE!</v>
      </c>
    </row>
    <row r="1193" spans="1:23">
      <c r="A1193" s="16">
        <f t="shared" si="132"/>
        <v>1193</v>
      </c>
      <c r="B1193" s="15">
        <f t="shared" si="133"/>
        <v>1169</v>
      </c>
      <c r="C1193" s="54" t="s">
        <v>3588</v>
      </c>
      <c r="D1193" s="54" t="s">
        <v>7</v>
      </c>
      <c r="E1193" s="55" t="str">
        <f t="shared" si="135"/>
        <v>"1169"</v>
      </c>
      <c r="F1193" s="55" t="str">
        <f t="shared" si="136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7"/>
        <v>VAR_1169</v>
      </c>
      <c r="Q1193" s="192"/>
      <c r="R1193" s="1"/>
      <c r="S1193" s="1" t="str">
        <f t="shared" si="138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4"/>
        <v>#VALUE!</v>
      </c>
    </row>
    <row r="1194" spans="1:23">
      <c r="A1194" s="16">
        <f t="shared" si="132"/>
        <v>1194</v>
      </c>
      <c r="B1194" s="15">
        <f t="shared" si="133"/>
        <v>1170</v>
      </c>
      <c r="C1194" s="54" t="s">
        <v>3588</v>
      </c>
      <c r="D1194" s="54" t="s">
        <v>7</v>
      </c>
      <c r="E1194" s="55" t="str">
        <f t="shared" si="135"/>
        <v>"1170"</v>
      </c>
      <c r="F1194" s="55" t="str">
        <f t="shared" si="136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7"/>
        <v>VAR_1170</v>
      </c>
      <c r="Q1194" s="192"/>
      <c r="R1194" s="1"/>
      <c r="S1194" s="1" t="str">
        <f t="shared" si="138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4"/>
        <v>#VALUE!</v>
      </c>
    </row>
    <row r="1195" spans="1:23">
      <c r="A1195" s="16">
        <f t="shared" si="132"/>
        <v>1195</v>
      </c>
      <c r="B1195" s="15">
        <f t="shared" si="133"/>
        <v>1171</v>
      </c>
      <c r="C1195" s="54" t="s">
        <v>3588</v>
      </c>
      <c r="D1195" s="54" t="s">
        <v>7</v>
      </c>
      <c r="E1195" s="55" t="str">
        <f t="shared" si="135"/>
        <v>"1171"</v>
      </c>
      <c r="F1195" s="55" t="str">
        <f t="shared" si="136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7"/>
        <v>VAR_1171</v>
      </c>
      <c r="Q1195" s="192"/>
      <c r="R1195" s="1"/>
      <c r="S1195" s="1" t="str">
        <f t="shared" si="138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4"/>
        <v>#VALUE!</v>
      </c>
    </row>
    <row r="1196" spans="1:23">
      <c r="A1196" s="16">
        <f t="shared" si="132"/>
        <v>1196</v>
      </c>
      <c r="B1196" s="15">
        <f t="shared" si="133"/>
        <v>1172</v>
      </c>
      <c r="C1196" s="54" t="s">
        <v>3588</v>
      </c>
      <c r="D1196" s="54" t="s">
        <v>7</v>
      </c>
      <c r="E1196" s="55" t="str">
        <f t="shared" si="135"/>
        <v>"1172"</v>
      </c>
      <c r="F1196" s="55" t="str">
        <f t="shared" si="136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7"/>
        <v>VAR_1172</v>
      </c>
      <c r="Q1196" s="192"/>
      <c r="R1196" s="1"/>
      <c r="S1196" s="1" t="str">
        <f t="shared" si="138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4"/>
        <v>#VALUE!</v>
      </c>
    </row>
    <row r="1197" spans="1:23">
      <c r="A1197" s="16">
        <f t="shared" si="132"/>
        <v>1197</v>
      </c>
      <c r="B1197" s="15">
        <f t="shared" si="133"/>
        <v>1173</v>
      </c>
      <c r="C1197" s="54" t="s">
        <v>3588</v>
      </c>
      <c r="D1197" s="54" t="s">
        <v>7</v>
      </c>
      <c r="E1197" s="55" t="str">
        <f t="shared" si="135"/>
        <v>"1173"</v>
      </c>
      <c r="F1197" s="55" t="str">
        <f t="shared" si="136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7"/>
        <v>VAR_1173</v>
      </c>
      <c r="Q1197" s="192"/>
      <c r="R1197" s="1"/>
      <c r="S1197" s="1" t="str">
        <f t="shared" si="138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4"/>
        <v>#VALUE!</v>
      </c>
    </row>
    <row r="1198" spans="1:23">
      <c r="A1198" s="16">
        <f t="shared" si="132"/>
        <v>1198</v>
      </c>
      <c r="B1198" s="15">
        <f t="shared" si="133"/>
        <v>1174</v>
      </c>
      <c r="C1198" s="54" t="s">
        <v>3588</v>
      </c>
      <c r="D1198" s="54" t="s">
        <v>7</v>
      </c>
      <c r="E1198" s="55" t="str">
        <f t="shared" si="135"/>
        <v>"1174"</v>
      </c>
      <c r="F1198" s="55" t="str">
        <f t="shared" si="136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7"/>
        <v>VAR_1174</v>
      </c>
      <c r="Q1198" s="192"/>
      <c r="R1198" s="1"/>
      <c r="S1198" s="1" t="str">
        <f t="shared" si="138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4"/>
        <v>#VALUE!</v>
      </c>
    </row>
    <row r="1199" spans="1:23" s="210" customFormat="1">
      <c r="A1199" s="16" t="str">
        <f t="shared" si="132"/>
        <v/>
      </c>
      <c r="B1199" s="15">
        <f t="shared" si="13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4"/>
        <v>#VALUE!</v>
      </c>
    </row>
    <row r="1200" spans="1:23" s="210" customFormat="1">
      <c r="A1200" s="16" t="str">
        <f t="shared" si="132"/>
        <v/>
      </c>
      <c r="B1200" s="15">
        <f t="shared" si="133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4"/>
        <v>#VALUE!</v>
      </c>
    </row>
    <row r="1201" spans="1:23" s="210" customFormat="1">
      <c r="A1201" s="16" t="str">
        <f t="shared" si="132"/>
        <v/>
      </c>
      <c r="B1201" s="15">
        <f t="shared" si="133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4"/>
        <v>#VALUE!</v>
      </c>
    </row>
    <row r="1202" spans="1:23">
      <c r="A1202" s="16">
        <f t="shared" si="132"/>
        <v>1202</v>
      </c>
      <c r="B1202" s="15">
        <f t="shared" si="133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39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4"/>
        <v>#VALUE!</v>
      </c>
    </row>
    <row r="1203" spans="1:23">
      <c r="A1203" s="16">
        <f t="shared" si="132"/>
        <v>1203</v>
      </c>
      <c r="B1203" s="15">
        <f t="shared" si="133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39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4"/>
        <v>#VALUE!</v>
      </c>
    </row>
    <row r="1204" spans="1:23">
      <c r="A1204" s="16">
        <f t="shared" si="132"/>
        <v>1204</v>
      </c>
      <c r="B1204" s="15">
        <f t="shared" si="133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39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4"/>
        <v>#VALUE!</v>
      </c>
    </row>
    <row r="1205" spans="1:23">
      <c r="A1205" s="16">
        <f t="shared" si="132"/>
        <v>1205</v>
      </c>
      <c r="B1205" s="15">
        <f t="shared" si="133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39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4"/>
        <v>#VALUE!</v>
      </c>
    </row>
    <row r="1206" spans="1:23">
      <c r="A1206" s="16">
        <f t="shared" si="132"/>
        <v>1206</v>
      </c>
      <c r="B1206" s="15">
        <f t="shared" si="133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39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4"/>
        <v>#VALUE!</v>
      </c>
    </row>
    <row r="1207" spans="1:23">
      <c r="A1207" s="16">
        <f t="shared" si="132"/>
        <v>1207</v>
      </c>
      <c r="B1207" s="15">
        <f t="shared" si="133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39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4"/>
        <v>#VALUE!</v>
      </c>
    </row>
    <row r="1208" spans="1:23">
      <c r="A1208" s="16">
        <f t="shared" si="132"/>
        <v>1208</v>
      </c>
      <c r="B1208" s="15">
        <f t="shared" si="133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39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4"/>
        <v>#VALUE!</v>
      </c>
    </row>
    <row r="1209" spans="1:23">
      <c r="A1209" s="16">
        <f t="shared" si="132"/>
        <v>1209</v>
      </c>
      <c r="B1209" s="15">
        <f t="shared" si="133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39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4"/>
        <v>#VALUE!</v>
      </c>
    </row>
    <row r="1210" spans="1:23">
      <c r="A1210" s="16">
        <f t="shared" si="132"/>
        <v>1210</v>
      </c>
      <c r="B1210" s="15">
        <f t="shared" si="133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39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4"/>
        <v>#VALUE!</v>
      </c>
    </row>
    <row r="1211" spans="1:23">
      <c r="A1211" s="16">
        <f t="shared" si="132"/>
        <v>1211</v>
      </c>
      <c r="B1211" s="15">
        <f t="shared" si="133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39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4"/>
        <v>#VALUE!</v>
      </c>
    </row>
    <row r="1212" spans="1:23">
      <c r="A1212" s="16">
        <f t="shared" si="132"/>
        <v>1212</v>
      </c>
      <c r="B1212" s="15">
        <f t="shared" si="133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39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4"/>
        <v>#VALUE!</v>
      </c>
    </row>
    <row r="1213" spans="1:23">
      <c r="A1213" s="16">
        <f t="shared" si="132"/>
        <v>1213</v>
      </c>
      <c r="B1213" s="15">
        <f t="shared" si="133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39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4"/>
        <v>#VALUE!</v>
      </c>
    </row>
    <row r="1214" spans="1:23">
      <c r="A1214" s="16">
        <f t="shared" si="132"/>
        <v>1214</v>
      </c>
      <c r="B1214" s="15">
        <f t="shared" si="133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39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4"/>
        <v>#VALUE!</v>
      </c>
    </row>
    <row r="1215" spans="1:23">
      <c r="A1215" s="16">
        <f t="shared" ref="A1215:A1278" si="140">IF(B1215=INT(B1215),ROW(),"")</f>
        <v>1215</v>
      </c>
      <c r="B1215" s="15">
        <f t="shared" si="133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39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4"/>
        <v>#VALUE!</v>
      </c>
    </row>
    <row r="1216" spans="1:23">
      <c r="A1216" s="16">
        <f t="shared" si="140"/>
        <v>1216</v>
      </c>
      <c r="B1216" s="15">
        <f t="shared" si="133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39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4"/>
        <v>#VALUE!</v>
      </c>
    </row>
    <row r="1217" spans="1:23">
      <c r="A1217" s="16">
        <f t="shared" si="140"/>
        <v>1217</v>
      </c>
      <c r="B1217" s="15">
        <f t="shared" si="133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39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4"/>
        <v>#VALUE!</v>
      </c>
    </row>
    <row r="1218" spans="1:23">
      <c r="A1218" s="16">
        <f t="shared" si="140"/>
        <v>1218</v>
      </c>
      <c r="B1218" s="15">
        <f t="shared" si="133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39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4"/>
        <v>#VALUE!</v>
      </c>
    </row>
    <row r="1219" spans="1:23">
      <c r="A1219" s="16">
        <f t="shared" si="140"/>
        <v>1219</v>
      </c>
      <c r="B1219" s="15">
        <f t="shared" si="133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39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4"/>
        <v>#VALUE!</v>
      </c>
    </row>
    <row r="1220" spans="1:23">
      <c r="A1220" s="16">
        <f t="shared" si="140"/>
        <v>1220</v>
      </c>
      <c r="B1220" s="15">
        <f t="shared" ref="B1220:B1283" si="141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39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4"/>
        <v>#VALUE!</v>
      </c>
    </row>
    <row r="1221" spans="1:23">
      <c r="A1221" s="16">
        <f t="shared" si="140"/>
        <v>1221</v>
      </c>
      <c r="B1221" s="15">
        <f t="shared" si="141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39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2">SUBSTITUTE(IF(AND(T1221="--",FIND("STD",E1221),FIND("fn",C1221)&gt;0,FIND("ITM_",P1221),I1221="CAT_FNCT"),E1221,""),"""","")</f>
        <v>#VALUE!</v>
      </c>
    </row>
    <row r="1222" spans="1:23">
      <c r="A1222" s="16">
        <f t="shared" si="140"/>
        <v>1222</v>
      </c>
      <c r="B1222" s="15">
        <f t="shared" si="141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39"/>
        <v/>
      </c>
      <c r="T1222" s="1" t="str">
        <f>IF(ISNA(VLOOKUP(P1222,'NEW XEQM.c'!D:D,1,0)),"--",VLOOKUP(P1222,'NEW XEQM.c'!D:G,3,0))</f>
        <v>--</v>
      </c>
      <c r="U1222" s="1"/>
      <c r="W1222" t="e">
        <f t="shared" si="142"/>
        <v>#VALUE!</v>
      </c>
    </row>
    <row r="1223" spans="1:23">
      <c r="A1223" s="16">
        <f t="shared" si="140"/>
        <v>1223</v>
      </c>
      <c r="B1223" s="15">
        <f t="shared" si="141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39"/>
        <v/>
      </c>
      <c r="T1223" s="1" t="str">
        <f>IF(ISNA(VLOOKUP(P1223,'NEW XEQM.c'!D:D,1,0)),"--",VLOOKUP(P1223,'NEW XEQM.c'!D:G,3,0))</f>
        <v>--</v>
      </c>
      <c r="U1223" s="1"/>
      <c r="W1223" t="e">
        <f t="shared" si="142"/>
        <v>#VALUE!</v>
      </c>
    </row>
    <row r="1224" spans="1:23">
      <c r="A1224" s="16">
        <f t="shared" si="140"/>
        <v>1224</v>
      </c>
      <c r="B1224" s="15">
        <f t="shared" si="141"/>
        <v>1197</v>
      </c>
      <c r="C1224" s="18" t="s">
        <v>4338</v>
      </c>
      <c r="D1224" s="18" t="s">
        <v>4341</v>
      </c>
      <c r="E1224" s="23" t="s">
        <v>5001</v>
      </c>
      <c r="F1224" s="23" t="s">
        <v>5001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39"/>
        <v/>
      </c>
      <c r="T1224" s="1" t="str">
        <f>IF(ISNA(VLOOKUP(P1224,'NEW XEQM.c'!D:D,1,0)),"--",VLOOKUP(P1224,'NEW XEQM.c'!D:G,3,0))</f>
        <v>--</v>
      </c>
      <c r="U1224" s="1"/>
      <c r="W1224" t="e">
        <f t="shared" si="142"/>
        <v>#VALUE!</v>
      </c>
    </row>
    <row r="1225" spans="1:23">
      <c r="A1225" s="16">
        <f t="shared" si="140"/>
        <v>1225</v>
      </c>
      <c r="B1225" s="15">
        <f t="shared" si="141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39"/>
        <v/>
      </c>
      <c r="T1225" s="1" t="str">
        <f>IF(ISNA(VLOOKUP(P1225,'NEW XEQM.c'!D:D,1,0)),"--",VLOOKUP(P1225,'NEW XEQM.c'!D:G,3,0))</f>
        <v>--</v>
      </c>
      <c r="U1225" s="1"/>
      <c r="W1225" t="e">
        <f t="shared" si="142"/>
        <v>#VALUE!</v>
      </c>
    </row>
    <row r="1226" spans="1:23">
      <c r="A1226" s="16">
        <f t="shared" si="140"/>
        <v>1226</v>
      </c>
      <c r="B1226" s="15">
        <f t="shared" si="141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39"/>
        <v/>
      </c>
      <c r="T1226" s="1" t="str">
        <f>IF(ISNA(VLOOKUP(P1226,'NEW XEQM.c'!D:D,1,0)),"--",VLOOKUP(P1226,'NEW XEQM.c'!D:G,3,0))</f>
        <v>--</v>
      </c>
      <c r="U1226" s="1"/>
      <c r="W1226" t="e">
        <f t="shared" si="142"/>
        <v>#VALUE!</v>
      </c>
    </row>
    <row r="1227" spans="1:23">
      <c r="A1227" s="16">
        <f t="shared" si="140"/>
        <v>1227</v>
      </c>
      <c r="B1227" s="15">
        <f t="shared" si="141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39"/>
        <v/>
      </c>
      <c r="T1227" s="1" t="str">
        <f>IF(ISNA(VLOOKUP(P1227,'NEW XEQM.c'!D:D,1,0)),"--",VLOOKUP(P1227,'NEW XEQM.c'!D:G,3,0))</f>
        <v>--</v>
      </c>
      <c r="U1227" s="1"/>
      <c r="W1227" t="e">
        <f t="shared" si="142"/>
        <v>#VALUE!</v>
      </c>
    </row>
    <row r="1228" spans="1:23">
      <c r="A1228" s="16">
        <f t="shared" si="140"/>
        <v>1228</v>
      </c>
      <c r="B1228" s="15">
        <f t="shared" si="141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39"/>
        <v/>
      </c>
      <c r="T1228" s="1" t="str">
        <f>IF(ISNA(VLOOKUP(P1228,'NEW XEQM.c'!D:D,1,0)),"--",VLOOKUP(P1228,'NEW XEQM.c'!D:G,3,0))</f>
        <v>--</v>
      </c>
      <c r="U1228" s="1"/>
      <c r="W1228" t="e">
        <f t="shared" si="142"/>
        <v>#VALUE!</v>
      </c>
    </row>
    <row r="1229" spans="1:23">
      <c r="A1229" s="16">
        <f t="shared" si="140"/>
        <v>1229</v>
      </c>
      <c r="B1229" s="15">
        <f t="shared" si="141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3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2"/>
        <v>#VALUE!</v>
      </c>
    </row>
    <row r="1230" spans="1:23">
      <c r="A1230" s="16">
        <f t="shared" si="140"/>
        <v>1230</v>
      </c>
      <c r="B1230" s="15">
        <f t="shared" si="141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3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2"/>
        <v>#VALUE!</v>
      </c>
    </row>
    <row r="1231" spans="1:23">
      <c r="A1231" s="16">
        <f t="shared" si="140"/>
        <v>1231</v>
      </c>
      <c r="B1231" s="15">
        <f t="shared" si="141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3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2"/>
        <v>#VALUE!</v>
      </c>
    </row>
    <row r="1232" spans="1:23">
      <c r="A1232" s="16">
        <f t="shared" si="140"/>
        <v>1232</v>
      </c>
      <c r="B1232" s="15">
        <f t="shared" si="141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39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2"/>
        <v>#VALUE!</v>
      </c>
    </row>
    <row r="1233" spans="1:23">
      <c r="A1233" s="16">
        <f t="shared" si="140"/>
        <v>1233</v>
      </c>
      <c r="B1233" s="15">
        <f t="shared" si="141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39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2"/>
        <v>#VALUE!</v>
      </c>
    </row>
    <row r="1234" spans="1:23" s="210" customFormat="1">
      <c r="A1234" s="16" t="str">
        <f t="shared" si="140"/>
        <v/>
      </c>
      <c r="B1234" s="15">
        <f t="shared" si="141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2"/>
        <v>#VALUE!</v>
      </c>
    </row>
    <row r="1235" spans="1:23" s="210" customFormat="1">
      <c r="A1235" s="16" t="str">
        <f t="shared" si="140"/>
        <v/>
      </c>
      <c r="B1235" s="15">
        <f t="shared" si="141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2"/>
        <v>#VALUE!</v>
      </c>
    </row>
    <row r="1236" spans="1:23" s="210" customFormat="1">
      <c r="A1236" s="16" t="str">
        <f t="shared" si="140"/>
        <v/>
      </c>
      <c r="B1236" s="15">
        <f t="shared" si="141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2"/>
        <v>#VALUE!</v>
      </c>
    </row>
    <row r="1237" spans="1:23">
      <c r="A1237" s="16">
        <f t="shared" si="140"/>
        <v>1237</v>
      </c>
      <c r="B1237" s="15">
        <f t="shared" si="141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3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2"/>
        <v>#VALUE!</v>
      </c>
    </row>
    <row r="1238" spans="1:23">
      <c r="A1238" s="16">
        <f t="shared" si="140"/>
        <v>1238</v>
      </c>
      <c r="B1238" s="15">
        <f t="shared" si="141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3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2"/>
        <v>Binom STD_SUB_p</v>
      </c>
    </row>
    <row r="1239" spans="1:23">
      <c r="A1239" s="16">
        <f t="shared" si="140"/>
        <v>1239</v>
      </c>
      <c r="B1239" s="15">
        <f t="shared" si="141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3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2"/>
        <v>Binom STD_GAUSS_BLACK_L STD_GAUSS_WHITE_R</v>
      </c>
    </row>
    <row r="1240" spans="1:23">
      <c r="A1240" s="16">
        <f t="shared" si="140"/>
        <v>1240</v>
      </c>
      <c r="B1240" s="15">
        <f t="shared" si="141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3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2"/>
        <v>Binom STD_GAUSS_WHITE_L STD_GAUSS_BLACK_R</v>
      </c>
    </row>
    <row r="1241" spans="1:23">
      <c r="A1241" s="16">
        <f t="shared" si="140"/>
        <v>1241</v>
      </c>
      <c r="B1241" s="15">
        <f t="shared" si="141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3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2"/>
        <v>Binom STD_SUP_MINUS_1</v>
      </c>
    </row>
    <row r="1242" spans="1:23">
      <c r="A1242" s="16">
        <f t="shared" si="140"/>
        <v>1242</v>
      </c>
      <c r="B1242" s="15">
        <f t="shared" si="141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3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2"/>
        <v>#VALUE!</v>
      </c>
    </row>
    <row r="1243" spans="1:23">
      <c r="A1243" s="16">
        <f t="shared" si="140"/>
        <v>1243</v>
      </c>
      <c r="B1243" s="15">
        <f t="shared" si="141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3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2"/>
        <v>Cauch STD_SUB_p</v>
      </c>
    </row>
    <row r="1244" spans="1:23">
      <c r="A1244" s="16">
        <f t="shared" si="140"/>
        <v>1244</v>
      </c>
      <c r="B1244" s="15">
        <f t="shared" si="141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3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2"/>
        <v>Cauch STD_GAUSS_BLACK_L STD_GAUSS_WHITE_R</v>
      </c>
    </row>
    <row r="1245" spans="1:23">
      <c r="A1245" s="16">
        <f t="shared" si="140"/>
        <v>1245</v>
      </c>
      <c r="B1245" s="15">
        <f t="shared" si="141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3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2"/>
        <v>Cauch STD_GAUSS_WHITE_L STD_GAUSS_BLACK_R</v>
      </c>
    </row>
    <row r="1246" spans="1:23">
      <c r="A1246" s="16">
        <f t="shared" si="140"/>
        <v>1246</v>
      </c>
      <c r="B1246" s="15">
        <f t="shared" si="141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3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2"/>
        <v>Cauch STD_SUP_MINUS_1</v>
      </c>
    </row>
    <row r="1247" spans="1:23">
      <c r="A1247" s="16">
        <f t="shared" si="140"/>
        <v>1247</v>
      </c>
      <c r="B1247" s="15">
        <f t="shared" si="141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3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2"/>
        <v>#VALUE!</v>
      </c>
    </row>
    <row r="1248" spans="1:23">
      <c r="A1248" s="16">
        <f t="shared" si="140"/>
        <v>1248</v>
      </c>
      <c r="B1248" s="15">
        <f t="shared" si="141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3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2"/>
        <v>Expon STD_SUB_p</v>
      </c>
    </row>
    <row r="1249" spans="1:23">
      <c r="A1249" s="16">
        <f t="shared" si="140"/>
        <v>1249</v>
      </c>
      <c r="B1249" s="15">
        <f t="shared" si="141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3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2"/>
        <v>Expon STD_GAUSS_BLACK_L STD_GAUSS_WHITE_R</v>
      </c>
    </row>
    <row r="1250" spans="1:23">
      <c r="A1250" s="16">
        <f t="shared" si="140"/>
        <v>1250</v>
      </c>
      <c r="B1250" s="15">
        <f t="shared" si="141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3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2"/>
        <v>Expon STD_GAUSS_WHITE_L STD_GAUSS_BLACK_R</v>
      </c>
    </row>
    <row r="1251" spans="1:23">
      <c r="A1251" s="16">
        <f t="shared" si="140"/>
        <v>1251</v>
      </c>
      <c r="B1251" s="15">
        <f t="shared" si="141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3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2"/>
        <v>Expon STD_SUP_MINUS_1</v>
      </c>
    </row>
    <row r="1252" spans="1:23">
      <c r="A1252" s="16">
        <f t="shared" si="140"/>
        <v>1252</v>
      </c>
      <c r="B1252" s="15">
        <f t="shared" si="141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3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2"/>
        <v>#VALUE!</v>
      </c>
    </row>
    <row r="1253" spans="1:23">
      <c r="A1253" s="16">
        <f t="shared" si="140"/>
        <v>1253</v>
      </c>
      <c r="B1253" s="15">
        <f t="shared" si="141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3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2"/>
        <v>F STD_SUB_p (x)</v>
      </c>
    </row>
    <row r="1254" spans="1:23">
      <c r="A1254" s="16">
        <f t="shared" si="140"/>
        <v>1254</v>
      </c>
      <c r="B1254" s="15">
        <f t="shared" si="141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3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2"/>
        <v>F STD_GAUSS_BLACK_L STD_GAUSS_WHITE_R (x)</v>
      </c>
    </row>
    <row r="1255" spans="1:23">
      <c r="A1255" s="16">
        <f t="shared" si="140"/>
        <v>1255</v>
      </c>
      <c r="B1255" s="15">
        <f t="shared" si="141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3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2"/>
        <v>F STD_GAUSS_WHITE_L STD_GAUSS_BLACK_R (x)</v>
      </c>
    </row>
    <row r="1256" spans="1:23">
      <c r="A1256" s="16">
        <f t="shared" si="140"/>
        <v>1256</v>
      </c>
      <c r="B1256" s="15">
        <f t="shared" si="141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3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2"/>
        <v>F STD_SUP_MINUS_1 (p)</v>
      </c>
    </row>
    <row r="1257" spans="1:23">
      <c r="A1257" s="16">
        <f t="shared" si="140"/>
        <v>1257</v>
      </c>
      <c r="B1257" s="15">
        <f t="shared" si="141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3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2"/>
        <v>#VALUE!</v>
      </c>
    </row>
    <row r="1258" spans="1:23">
      <c r="A1258" s="16">
        <f t="shared" si="140"/>
        <v>1258</v>
      </c>
      <c r="B1258" s="15">
        <f t="shared" si="141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3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2"/>
        <v>Geom STD_SUB_p</v>
      </c>
    </row>
    <row r="1259" spans="1:23">
      <c r="A1259" s="16">
        <f t="shared" si="140"/>
        <v>1259</v>
      </c>
      <c r="B1259" s="15">
        <f t="shared" si="141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3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2"/>
        <v>Geom STD_GAUSS_BLACK_L STD_GAUSS_WHITE_R</v>
      </c>
    </row>
    <row r="1260" spans="1:23">
      <c r="A1260" s="16">
        <f t="shared" si="140"/>
        <v>1260</v>
      </c>
      <c r="B1260" s="15">
        <f t="shared" si="141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3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2"/>
        <v>Geom STD_GAUSS_WHITE_L STD_GAUSS_BLACK_R</v>
      </c>
    </row>
    <row r="1261" spans="1:23">
      <c r="A1261" s="16">
        <f t="shared" si="140"/>
        <v>1261</v>
      </c>
      <c r="B1261" s="15">
        <f t="shared" si="141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3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2"/>
        <v>Geom STD_SUP_MINUS_1</v>
      </c>
    </row>
    <row r="1262" spans="1:23">
      <c r="A1262" s="16">
        <f t="shared" si="140"/>
        <v>1262</v>
      </c>
      <c r="B1262" s="15">
        <f t="shared" si="141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3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2"/>
        <v>#VALUE!</v>
      </c>
    </row>
    <row r="1263" spans="1:23">
      <c r="A1263" s="16">
        <f t="shared" si="140"/>
        <v>1263</v>
      </c>
      <c r="B1263" s="15">
        <f t="shared" si="141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3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2"/>
        <v>Hyper STD_SUB_p</v>
      </c>
    </row>
    <row r="1264" spans="1:23">
      <c r="A1264" s="16">
        <f t="shared" si="140"/>
        <v>1264</v>
      </c>
      <c r="B1264" s="15">
        <f t="shared" si="141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3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2"/>
        <v>Hyper STD_GAUSS_BLACK_L STD_GAUSS_WHITE_R</v>
      </c>
    </row>
    <row r="1265" spans="1:23">
      <c r="A1265" s="16">
        <f t="shared" si="140"/>
        <v>1265</v>
      </c>
      <c r="B1265" s="15">
        <f t="shared" si="141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3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2"/>
        <v>Hyper STD_GAUSS_WHITE_L STD_GAUSS_BLACK_R</v>
      </c>
    </row>
    <row r="1266" spans="1:23">
      <c r="A1266" s="16">
        <f t="shared" si="140"/>
        <v>1266</v>
      </c>
      <c r="B1266" s="15">
        <f t="shared" si="141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3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2"/>
        <v>Hyper STD_SUP_MINUS_1</v>
      </c>
    </row>
    <row r="1267" spans="1:23">
      <c r="A1267" s="16">
        <f t="shared" si="140"/>
        <v>1267</v>
      </c>
      <c r="B1267" s="15">
        <f t="shared" si="141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3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2"/>
        <v>#VALUE!</v>
      </c>
    </row>
    <row r="1268" spans="1:23">
      <c r="A1268" s="16">
        <f t="shared" si="140"/>
        <v>1268</v>
      </c>
      <c r="B1268" s="15">
        <f t="shared" si="141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3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2"/>
        <v>LgNrm STD_SUB_p</v>
      </c>
    </row>
    <row r="1269" spans="1:23">
      <c r="A1269" s="16">
        <f t="shared" si="140"/>
        <v>1269</v>
      </c>
      <c r="B1269" s="15">
        <f t="shared" si="141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4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2"/>
        <v>LgNrm STD_GAUSS_BLACK_L STD_GAUSS_WHITE_R</v>
      </c>
    </row>
    <row r="1270" spans="1:23">
      <c r="A1270" s="16">
        <f t="shared" si="140"/>
        <v>1270</v>
      </c>
      <c r="B1270" s="15">
        <f t="shared" si="141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4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2"/>
        <v>LgNrm STD_GAUSS_WHITE_L STD_GAUSS_BLACK_R</v>
      </c>
    </row>
    <row r="1271" spans="1:23">
      <c r="A1271" s="16">
        <f t="shared" si="140"/>
        <v>1271</v>
      </c>
      <c r="B1271" s="15">
        <f t="shared" si="141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4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2"/>
        <v>LgNrm STD_SUP_MINUS_1</v>
      </c>
    </row>
    <row r="1272" spans="1:23">
      <c r="A1272" s="16">
        <f t="shared" si="140"/>
        <v>1272</v>
      </c>
      <c r="B1272" s="15">
        <f t="shared" si="141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4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2"/>
        <v>#VALUE!</v>
      </c>
    </row>
    <row r="1273" spans="1:23">
      <c r="A1273" s="16">
        <f t="shared" si="140"/>
        <v>1273</v>
      </c>
      <c r="B1273" s="15">
        <f t="shared" si="141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4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2"/>
        <v>Logis STD_SUB_p</v>
      </c>
    </row>
    <row r="1274" spans="1:23">
      <c r="A1274" s="16">
        <f t="shared" si="140"/>
        <v>1274</v>
      </c>
      <c r="B1274" s="15">
        <f t="shared" si="141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4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2"/>
        <v>Logis STD_GAUSS_BLACK_L STD_GAUSS_WHITE_R</v>
      </c>
    </row>
    <row r="1275" spans="1:23">
      <c r="A1275" s="16">
        <f t="shared" si="140"/>
        <v>1275</v>
      </c>
      <c r="B1275" s="15">
        <f t="shared" si="141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4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2"/>
        <v>Logis STD_GAUSS_WHITE_L STD_GAUSS_BLACK_R</v>
      </c>
    </row>
    <row r="1276" spans="1:23">
      <c r="A1276" s="16">
        <f t="shared" si="140"/>
        <v>1276</v>
      </c>
      <c r="B1276" s="15">
        <f t="shared" si="141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4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2"/>
        <v>Logis STD_SUP_MINUS_1</v>
      </c>
    </row>
    <row r="1277" spans="1:23">
      <c r="A1277" s="16">
        <f t="shared" si="140"/>
        <v>1277</v>
      </c>
      <c r="B1277" s="15">
        <f t="shared" si="141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4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2"/>
        <v>#VALUE!</v>
      </c>
    </row>
    <row r="1278" spans="1:23">
      <c r="A1278" s="16">
        <f t="shared" si="140"/>
        <v>1278</v>
      </c>
      <c r="B1278" s="15">
        <f t="shared" si="141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4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2"/>
        <v>NBin STD_SUB_p</v>
      </c>
    </row>
    <row r="1279" spans="1:23">
      <c r="A1279" s="16">
        <f t="shared" ref="A1279:A1342" si="145">IF(B1279=INT(B1279),ROW(),"")</f>
        <v>1279</v>
      </c>
      <c r="B1279" s="15">
        <f t="shared" si="141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4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2"/>
        <v>NBin STD_GAUSS_BLACK_L STD_GAUSS_WHITE_R</v>
      </c>
    </row>
    <row r="1280" spans="1:23">
      <c r="A1280" s="16">
        <f t="shared" si="145"/>
        <v>1280</v>
      </c>
      <c r="B1280" s="15">
        <f t="shared" si="141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4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2"/>
        <v>NBin STD_GAUSS_WHITE_L STD_GAUSS_BLACK_R</v>
      </c>
    </row>
    <row r="1281" spans="1:23">
      <c r="A1281" s="16">
        <f t="shared" si="145"/>
        <v>1281</v>
      </c>
      <c r="B1281" s="15">
        <f t="shared" si="141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4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2"/>
        <v>NBin STD_SUP_MINUS_1</v>
      </c>
    </row>
    <row r="1282" spans="1:23">
      <c r="A1282" s="16">
        <f t="shared" si="145"/>
        <v>1282</v>
      </c>
      <c r="B1282" s="15">
        <f t="shared" si="141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4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2"/>
        <v>#VALUE!</v>
      </c>
    </row>
    <row r="1283" spans="1:23">
      <c r="A1283" s="16">
        <f t="shared" si="145"/>
        <v>1283</v>
      </c>
      <c r="B1283" s="15">
        <f t="shared" si="141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4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2"/>
        <v>Norml STD_SUB_p</v>
      </c>
    </row>
    <row r="1284" spans="1:23">
      <c r="A1284" s="16">
        <f t="shared" si="145"/>
        <v>1284</v>
      </c>
      <c r="B1284" s="15">
        <f t="shared" ref="B1284:B1347" si="146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4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2"/>
        <v>Norml STD_GAUSS_BLACK_L STD_GAUSS_WHITE_R</v>
      </c>
    </row>
    <row r="1285" spans="1:23">
      <c r="A1285" s="16">
        <f t="shared" si="145"/>
        <v>1285</v>
      </c>
      <c r="B1285" s="15">
        <f t="shared" si="146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4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5"/>
        <v>1286</v>
      </c>
      <c r="B1286" s="15">
        <f t="shared" si="146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4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7"/>
        <v>Norml STD_SUP_MINUS_1</v>
      </c>
    </row>
    <row r="1287" spans="1:23">
      <c r="A1287" s="16">
        <f t="shared" si="145"/>
        <v>1287</v>
      </c>
      <c r="B1287" s="15">
        <f t="shared" si="146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4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7"/>
        <v>#VALUE!</v>
      </c>
    </row>
    <row r="1288" spans="1:23">
      <c r="A1288" s="16">
        <f t="shared" si="145"/>
        <v>1288</v>
      </c>
      <c r="B1288" s="15">
        <f t="shared" si="146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4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7"/>
        <v>Poiss STD_SUB_p</v>
      </c>
    </row>
    <row r="1289" spans="1:23">
      <c r="A1289" s="16">
        <f t="shared" si="145"/>
        <v>1289</v>
      </c>
      <c r="B1289" s="15">
        <f t="shared" si="146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4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7"/>
        <v>Poiss STD_GAUSS_BLACK_L STD_GAUSS_WHITE_R</v>
      </c>
    </row>
    <row r="1290" spans="1:23">
      <c r="A1290" s="16">
        <f t="shared" si="145"/>
        <v>1290</v>
      </c>
      <c r="B1290" s="15">
        <f t="shared" si="146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4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7"/>
        <v>Poiss STD_GAUSS_WHITE_L STD_GAUSS_BLACK_R</v>
      </c>
    </row>
    <row r="1291" spans="1:23">
      <c r="A1291" s="16">
        <f t="shared" si="145"/>
        <v>1291</v>
      </c>
      <c r="B1291" s="15">
        <f t="shared" si="146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4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7"/>
        <v>Poiss STD_SUP_MINUS_1</v>
      </c>
    </row>
    <row r="1292" spans="1:23">
      <c r="A1292" s="16">
        <f t="shared" si="145"/>
        <v>1292</v>
      </c>
      <c r="B1292" s="15">
        <f t="shared" si="146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4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7"/>
        <v>#VALUE!</v>
      </c>
    </row>
    <row r="1293" spans="1:23">
      <c r="A1293" s="16">
        <f t="shared" si="145"/>
        <v>1293</v>
      </c>
      <c r="B1293" s="15">
        <f t="shared" si="146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4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7"/>
        <v>t STD_SUB_p (x)</v>
      </c>
    </row>
    <row r="1294" spans="1:23">
      <c r="A1294" s="16">
        <f t="shared" si="145"/>
        <v>1294</v>
      </c>
      <c r="B1294" s="15">
        <f t="shared" si="146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4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7"/>
        <v>t STD_GAUSS_BLACK_L STD_GAUSS_WHITE_R (x)</v>
      </c>
    </row>
    <row r="1295" spans="1:23">
      <c r="A1295" s="16">
        <f t="shared" si="145"/>
        <v>1295</v>
      </c>
      <c r="B1295" s="15">
        <f t="shared" si="146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4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7"/>
        <v>t STD_GAUSS_WHITE_L STD_GAUSS_BLACK_R (x)</v>
      </c>
    </row>
    <row r="1296" spans="1:23">
      <c r="A1296" s="16">
        <f t="shared" si="145"/>
        <v>1296</v>
      </c>
      <c r="B1296" s="15">
        <f t="shared" si="146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4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7"/>
        <v>t STD_SUP_MINUS_1 (p)</v>
      </c>
    </row>
    <row r="1297" spans="1:23">
      <c r="A1297" s="16">
        <f t="shared" si="145"/>
        <v>1297</v>
      </c>
      <c r="B1297" s="15">
        <f t="shared" si="146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4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7"/>
        <v>#VALUE!</v>
      </c>
    </row>
    <row r="1298" spans="1:23">
      <c r="A1298" s="16">
        <f t="shared" si="145"/>
        <v>1298</v>
      </c>
      <c r="B1298" s="15">
        <f t="shared" si="146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4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7"/>
        <v>Weibl STD_SUB_p</v>
      </c>
    </row>
    <row r="1299" spans="1:23">
      <c r="A1299" s="16">
        <f t="shared" si="145"/>
        <v>1299</v>
      </c>
      <c r="B1299" s="15">
        <f t="shared" si="146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4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7"/>
        <v>Weibl STD_GAUSS_BLACK_L STD_GAUSS_WHITE_R</v>
      </c>
    </row>
    <row r="1300" spans="1:23">
      <c r="A1300" s="16">
        <f t="shared" si="145"/>
        <v>1300</v>
      </c>
      <c r="B1300" s="15">
        <f t="shared" si="146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4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7"/>
        <v>Weibl STD_GAUSS_WHITE_L STD_GAUSS_BLACK_R</v>
      </c>
    </row>
    <row r="1301" spans="1:23">
      <c r="A1301" s="16">
        <f t="shared" si="145"/>
        <v>1301</v>
      </c>
      <c r="B1301" s="15">
        <f t="shared" si="146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48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7"/>
        <v>Weibl STD_SUP_MINUS_1</v>
      </c>
    </row>
    <row r="1302" spans="1:23">
      <c r="A1302" s="16">
        <f t="shared" si="145"/>
        <v>1302</v>
      </c>
      <c r="B1302" s="15">
        <f t="shared" si="146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48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7"/>
        <v>#VALUE!</v>
      </c>
    </row>
    <row r="1303" spans="1:23">
      <c r="A1303" s="16">
        <f t="shared" si="145"/>
        <v>1303</v>
      </c>
      <c r="B1303" s="15">
        <f t="shared" si="146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48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7"/>
        <v>STD_chi STD_SUP_2 STD_SUB_p (x)</v>
      </c>
    </row>
    <row r="1304" spans="1:23">
      <c r="A1304" s="16">
        <f t="shared" si="145"/>
        <v>1304</v>
      </c>
      <c r="B1304" s="15">
        <f t="shared" si="146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48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7"/>
        <v>STD_chi STD_SUP_2 STD_GAUSS_BLACK_L STD_GAUSS_WHITE_R (x)</v>
      </c>
    </row>
    <row r="1305" spans="1:23">
      <c r="A1305" s="16">
        <f t="shared" si="145"/>
        <v>1305</v>
      </c>
      <c r="B1305" s="15">
        <f t="shared" si="146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48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7"/>
        <v>STD_chi STD_SUP_2 STD_GAUSS_WHITE_L STD_GAUSS_BLACK_R (x)</v>
      </c>
    </row>
    <row r="1306" spans="1:23">
      <c r="A1306" s="16">
        <f t="shared" si="145"/>
        <v>1306</v>
      </c>
      <c r="B1306" s="15">
        <f t="shared" si="146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48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7"/>
        <v>( STD_chi STD_SUP_2 ) STD_SUP_MINUS_1</v>
      </c>
    </row>
    <row r="1307" spans="1:23">
      <c r="A1307" s="183">
        <f t="shared" si="145"/>
        <v>1307</v>
      </c>
      <c r="B1307" s="15">
        <f t="shared" si="146"/>
        <v>1277</v>
      </c>
      <c r="C1307" s="184" t="s">
        <v>3588</v>
      </c>
      <c r="D1307" s="185" t="s">
        <v>7</v>
      </c>
      <c r="E1307" s="96" t="s">
        <v>4976</v>
      </c>
      <c r="F1307" s="96" t="s">
        <v>4976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4967</v>
      </c>
      <c r="Q1307" s="192"/>
      <c r="R1307" s="1"/>
      <c r="S1307" s="1" t="str">
        <f t="shared" si="148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7"/>
        <v>#VALUE!</v>
      </c>
    </row>
    <row r="1308" spans="1:23">
      <c r="A1308" s="183">
        <f t="shared" si="145"/>
        <v>1308</v>
      </c>
      <c r="B1308" s="15">
        <f t="shared" si="146"/>
        <v>1278</v>
      </c>
      <c r="C1308" s="184" t="s">
        <v>4972</v>
      </c>
      <c r="D1308" s="185" t="s">
        <v>7</v>
      </c>
      <c r="E1308" s="188" t="s">
        <v>4977</v>
      </c>
      <c r="F1308" s="188" t="s">
        <v>4977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4968</v>
      </c>
      <c r="Q1308" s="192"/>
      <c r="R1308" s="1"/>
      <c r="S1308" s="1" t="str">
        <f t="shared" si="148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7"/>
        <v>STD_phi STD_SUB_p</v>
      </c>
    </row>
    <row r="1309" spans="1:23">
      <c r="A1309" s="183">
        <f t="shared" si="145"/>
        <v>1309</v>
      </c>
      <c r="B1309" s="15">
        <f t="shared" si="146"/>
        <v>1279</v>
      </c>
      <c r="C1309" s="184" t="s">
        <v>4973</v>
      </c>
      <c r="D1309" s="185" t="s">
        <v>7</v>
      </c>
      <c r="E1309" s="188" t="s">
        <v>4978</v>
      </c>
      <c r="F1309" s="188" t="s">
        <v>4978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4969</v>
      </c>
      <c r="Q1309" s="192"/>
      <c r="R1309" s="1"/>
      <c r="S1309" s="1" t="str">
        <f t="shared" si="148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7"/>
        <v>STD_PHI STD_GAUSS_BLACK_L STD_GAUSS_WHITE_R</v>
      </c>
    </row>
    <row r="1310" spans="1:23">
      <c r="A1310" s="183">
        <f t="shared" si="145"/>
        <v>1310</v>
      </c>
      <c r="B1310" s="15">
        <f t="shared" si="146"/>
        <v>1280</v>
      </c>
      <c r="C1310" s="184" t="s">
        <v>4974</v>
      </c>
      <c r="D1310" s="185" t="s">
        <v>7</v>
      </c>
      <c r="E1310" s="188" t="s">
        <v>4979</v>
      </c>
      <c r="F1310" s="188" t="s">
        <v>4979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4970</v>
      </c>
      <c r="Q1310" s="192"/>
      <c r="R1310" s="1"/>
      <c r="S1310" s="1" t="str">
        <f t="shared" si="148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7"/>
        <v>STD_PHI STD_GAUSS_WHITE_L STD_GAUSS_BLACK_R</v>
      </c>
    </row>
    <row r="1311" spans="1:23">
      <c r="A1311" s="183">
        <f t="shared" si="145"/>
        <v>1311</v>
      </c>
      <c r="B1311" s="15">
        <f t="shared" si="146"/>
        <v>1281</v>
      </c>
      <c r="C1311" s="184" t="s">
        <v>4975</v>
      </c>
      <c r="D1311" s="185" t="s">
        <v>7</v>
      </c>
      <c r="E1311" s="96" t="s">
        <v>4980</v>
      </c>
      <c r="F1311" s="96" t="s">
        <v>4980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4971</v>
      </c>
      <c r="Q1311" s="192"/>
      <c r="R1311" s="1"/>
      <c r="S1311" s="1" t="str">
        <f t="shared" si="148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7"/>
        <v>STD_PHI STD_SUP_MINUS_1</v>
      </c>
    </row>
    <row r="1312" spans="1:23">
      <c r="A1312" s="16">
        <f t="shared" si="145"/>
        <v>1312</v>
      </c>
      <c r="B1312" s="15">
        <f t="shared" si="146"/>
        <v>1282</v>
      </c>
      <c r="C1312" s="54" t="s">
        <v>3588</v>
      </c>
      <c r="D1312" s="54" t="s">
        <v>7</v>
      </c>
      <c r="E1312" s="72" t="str">
        <f t="shared" ref="E1312:E1326" si="149">CHAR(34)&amp;IF(B1312&lt;10,"000",IF(B1312&lt;100,"00",IF(B1312&lt;1000,"0","")))&amp;$B1312&amp;CHAR(34)</f>
        <v>"1282"</v>
      </c>
      <c r="F1312" s="55" t="str">
        <f t="shared" ref="F1312:F1326" si="150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1">"ITM_"&amp;IF(B1312&lt;10,"000",IF(B1312&lt;100,"00",IF(B1312&lt;1000,"0","")))&amp;$B1312</f>
        <v>ITM_1282</v>
      </c>
      <c r="Q1312" s="192"/>
      <c r="R1312" s="1"/>
      <c r="S1312" s="1" t="str">
        <f t="shared" si="148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7"/>
        <v>#VALUE!</v>
      </c>
    </row>
    <row r="1313" spans="1:23">
      <c r="A1313" s="16">
        <f t="shared" si="145"/>
        <v>1313</v>
      </c>
      <c r="B1313" s="15">
        <f t="shared" si="146"/>
        <v>1283</v>
      </c>
      <c r="C1313" s="54" t="s">
        <v>3588</v>
      </c>
      <c r="D1313" s="54" t="s">
        <v>7</v>
      </c>
      <c r="E1313" s="72" t="str">
        <f t="shared" si="149"/>
        <v>"1283"</v>
      </c>
      <c r="F1313" s="55" t="str">
        <f t="shared" si="150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1"/>
        <v>ITM_1283</v>
      </c>
      <c r="Q1313" s="192"/>
      <c r="R1313" s="1"/>
      <c r="S1313" s="1" t="str">
        <f t="shared" si="148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7"/>
        <v>#VALUE!</v>
      </c>
    </row>
    <row r="1314" spans="1:23">
      <c r="A1314" s="16">
        <f t="shared" si="145"/>
        <v>1314</v>
      </c>
      <c r="B1314" s="15">
        <f t="shared" si="146"/>
        <v>1284</v>
      </c>
      <c r="C1314" s="54" t="s">
        <v>3588</v>
      </c>
      <c r="D1314" s="54" t="s">
        <v>7</v>
      </c>
      <c r="E1314" s="72" t="str">
        <f t="shared" si="149"/>
        <v>"1284"</v>
      </c>
      <c r="F1314" s="55" t="str">
        <f t="shared" si="150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1"/>
        <v>ITM_1284</v>
      </c>
      <c r="Q1314" s="192"/>
      <c r="R1314" s="1"/>
      <c r="S1314" s="1" t="str">
        <f t="shared" si="148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7"/>
        <v>#VALUE!</v>
      </c>
    </row>
    <row r="1315" spans="1:23">
      <c r="A1315" s="16">
        <f t="shared" si="145"/>
        <v>1315</v>
      </c>
      <c r="B1315" s="15">
        <f t="shared" si="146"/>
        <v>1285</v>
      </c>
      <c r="C1315" s="54" t="s">
        <v>3588</v>
      </c>
      <c r="D1315" s="54" t="s">
        <v>7</v>
      </c>
      <c r="E1315" s="72" t="str">
        <f t="shared" si="149"/>
        <v>"1285"</v>
      </c>
      <c r="F1315" s="55" t="str">
        <f t="shared" si="150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1"/>
        <v>ITM_1285</v>
      </c>
      <c r="Q1315" s="192"/>
      <c r="R1315" s="1"/>
      <c r="S1315" s="1" t="str">
        <f t="shared" si="148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7"/>
        <v>#VALUE!</v>
      </c>
    </row>
    <row r="1316" spans="1:23">
      <c r="A1316" s="16">
        <f t="shared" si="145"/>
        <v>1316</v>
      </c>
      <c r="B1316" s="15">
        <f t="shared" si="146"/>
        <v>1286</v>
      </c>
      <c r="C1316" s="54" t="s">
        <v>3588</v>
      </c>
      <c r="D1316" s="54" t="s">
        <v>7</v>
      </c>
      <c r="E1316" s="72" t="str">
        <f t="shared" si="149"/>
        <v>"1286"</v>
      </c>
      <c r="F1316" s="55" t="str">
        <f t="shared" si="150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1"/>
        <v>ITM_1286</v>
      </c>
      <c r="Q1316" s="192"/>
      <c r="R1316" s="1"/>
      <c r="S1316" s="1" t="str">
        <f t="shared" si="148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7"/>
        <v>#VALUE!</v>
      </c>
    </row>
    <row r="1317" spans="1:23">
      <c r="A1317" s="16">
        <f t="shared" si="145"/>
        <v>1317</v>
      </c>
      <c r="B1317" s="15">
        <f t="shared" si="146"/>
        <v>1287</v>
      </c>
      <c r="C1317" s="54" t="s">
        <v>3588</v>
      </c>
      <c r="D1317" s="54" t="s">
        <v>7</v>
      </c>
      <c r="E1317" s="72" t="str">
        <f t="shared" si="149"/>
        <v>"1287"</v>
      </c>
      <c r="F1317" s="55" t="str">
        <f t="shared" si="150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1"/>
        <v>ITM_1287</v>
      </c>
      <c r="Q1317" s="192"/>
      <c r="R1317" s="1"/>
      <c r="S1317" s="1" t="str">
        <f t="shared" si="148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7"/>
        <v>#VALUE!</v>
      </c>
    </row>
    <row r="1318" spans="1:23">
      <c r="A1318" s="16">
        <f t="shared" si="145"/>
        <v>1318</v>
      </c>
      <c r="B1318" s="15">
        <f t="shared" si="146"/>
        <v>1288</v>
      </c>
      <c r="C1318" s="54" t="s">
        <v>3588</v>
      </c>
      <c r="D1318" s="54" t="s">
        <v>7</v>
      </c>
      <c r="E1318" s="72" t="str">
        <f t="shared" si="149"/>
        <v>"1288"</v>
      </c>
      <c r="F1318" s="55" t="str">
        <f t="shared" si="150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1"/>
        <v>ITM_1288</v>
      </c>
      <c r="Q1318" s="192"/>
      <c r="R1318" s="1"/>
      <c r="S1318" s="1" t="str">
        <f t="shared" si="148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7"/>
        <v>#VALUE!</v>
      </c>
    </row>
    <row r="1319" spans="1:23">
      <c r="A1319" s="16">
        <f t="shared" si="145"/>
        <v>1319</v>
      </c>
      <c r="B1319" s="15">
        <f t="shared" si="146"/>
        <v>1289</v>
      </c>
      <c r="C1319" s="54" t="s">
        <v>3588</v>
      </c>
      <c r="D1319" s="54" t="s">
        <v>7</v>
      </c>
      <c r="E1319" s="72" t="str">
        <f t="shared" si="149"/>
        <v>"1289"</v>
      </c>
      <c r="F1319" s="55" t="str">
        <f t="shared" si="150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1"/>
        <v>ITM_1289</v>
      </c>
      <c r="Q1319" s="192"/>
      <c r="R1319" s="1"/>
      <c r="S1319" s="1" t="str">
        <f t="shared" si="148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7"/>
        <v>#VALUE!</v>
      </c>
    </row>
    <row r="1320" spans="1:23">
      <c r="A1320" s="16">
        <f t="shared" si="145"/>
        <v>1320</v>
      </c>
      <c r="B1320" s="15">
        <f t="shared" si="146"/>
        <v>1290</v>
      </c>
      <c r="C1320" s="54" t="s">
        <v>3588</v>
      </c>
      <c r="D1320" s="54" t="s">
        <v>7</v>
      </c>
      <c r="E1320" s="72" t="str">
        <f t="shared" si="149"/>
        <v>"1290"</v>
      </c>
      <c r="F1320" s="55" t="str">
        <f t="shared" si="150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1"/>
        <v>ITM_1290</v>
      </c>
      <c r="Q1320" s="192"/>
      <c r="R1320" s="1"/>
      <c r="S1320" s="1" t="str">
        <f t="shared" si="148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7"/>
        <v>#VALUE!</v>
      </c>
    </row>
    <row r="1321" spans="1:23">
      <c r="A1321" s="16">
        <f t="shared" si="145"/>
        <v>1321</v>
      </c>
      <c r="B1321" s="15">
        <f t="shared" si="146"/>
        <v>1291</v>
      </c>
      <c r="C1321" s="54" t="s">
        <v>3588</v>
      </c>
      <c r="D1321" s="54" t="s">
        <v>7</v>
      </c>
      <c r="E1321" s="72" t="str">
        <f t="shared" si="149"/>
        <v>"1291"</v>
      </c>
      <c r="F1321" s="55" t="str">
        <f t="shared" si="150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1"/>
        <v>ITM_1291</v>
      </c>
      <c r="Q1321" s="192"/>
      <c r="R1321" s="1"/>
      <c r="S1321" s="1" t="str">
        <f t="shared" si="148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7"/>
        <v>#VALUE!</v>
      </c>
    </row>
    <row r="1322" spans="1:23">
      <c r="A1322" s="16">
        <f t="shared" si="145"/>
        <v>1322</v>
      </c>
      <c r="B1322" s="15">
        <f t="shared" si="146"/>
        <v>1292</v>
      </c>
      <c r="C1322" s="54" t="s">
        <v>3588</v>
      </c>
      <c r="D1322" s="54" t="s">
        <v>7</v>
      </c>
      <c r="E1322" s="72" t="str">
        <f t="shared" si="149"/>
        <v>"1292"</v>
      </c>
      <c r="F1322" s="55" t="str">
        <f t="shared" si="150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1"/>
        <v>ITM_1292</v>
      </c>
      <c r="Q1322" s="192"/>
      <c r="R1322" s="1"/>
      <c r="S1322" s="1" t="str">
        <f t="shared" si="148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7"/>
        <v>#VALUE!</v>
      </c>
    </row>
    <row r="1323" spans="1:23">
      <c r="A1323" s="16">
        <f t="shared" si="145"/>
        <v>1323</v>
      </c>
      <c r="B1323" s="15">
        <f t="shared" si="146"/>
        <v>1293</v>
      </c>
      <c r="C1323" s="54" t="s">
        <v>3588</v>
      </c>
      <c r="D1323" s="54" t="s">
        <v>7</v>
      </c>
      <c r="E1323" s="72" t="str">
        <f t="shared" si="149"/>
        <v>"1293"</v>
      </c>
      <c r="F1323" s="55" t="str">
        <f t="shared" si="150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1"/>
        <v>ITM_1293</v>
      </c>
      <c r="Q1323" s="192"/>
      <c r="R1323" s="1"/>
      <c r="S1323" s="1" t="str">
        <f t="shared" si="148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7"/>
        <v>#VALUE!</v>
      </c>
    </row>
    <row r="1324" spans="1:23">
      <c r="A1324" s="16">
        <f t="shared" si="145"/>
        <v>1324</v>
      </c>
      <c r="B1324" s="15">
        <f t="shared" si="146"/>
        <v>1294</v>
      </c>
      <c r="C1324" s="54" t="s">
        <v>3588</v>
      </c>
      <c r="D1324" s="54" t="s">
        <v>7</v>
      </c>
      <c r="E1324" s="72" t="str">
        <f t="shared" si="149"/>
        <v>"1294"</v>
      </c>
      <c r="F1324" s="55" t="str">
        <f t="shared" si="150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1"/>
        <v>ITM_1294</v>
      </c>
      <c r="Q1324" s="192"/>
      <c r="R1324" s="1"/>
      <c r="S1324" s="1" t="str">
        <f t="shared" si="148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7"/>
        <v>#VALUE!</v>
      </c>
    </row>
    <row r="1325" spans="1:23">
      <c r="A1325" s="16">
        <f t="shared" si="145"/>
        <v>1325</v>
      </c>
      <c r="B1325" s="15">
        <f t="shared" si="146"/>
        <v>1295</v>
      </c>
      <c r="C1325" s="54" t="s">
        <v>3588</v>
      </c>
      <c r="D1325" s="54" t="s">
        <v>7</v>
      </c>
      <c r="E1325" s="72" t="str">
        <f t="shared" si="149"/>
        <v>"1295"</v>
      </c>
      <c r="F1325" s="55" t="str">
        <f t="shared" si="150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1"/>
        <v>ITM_1295</v>
      </c>
      <c r="Q1325" s="192"/>
      <c r="R1325" s="1"/>
      <c r="S1325" s="1" t="str">
        <f t="shared" si="148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7"/>
        <v>#VALUE!</v>
      </c>
    </row>
    <row r="1326" spans="1:23">
      <c r="A1326" s="16">
        <f t="shared" si="145"/>
        <v>1326</v>
      </c>
      <c r="B1326" s="15">
        <f t="shared" si="146"/>
        <v>1296</v>
      </c>
      <c r="C1326" s="54" t="s">
        <v>3588</v>
      </c>
      <c r="D1326" s="54" t="s">
        <v>7</v>
      </c>
      <c r="E1326" s="72" t="str">
        <f t="shared" si="149"/>
        <v>"1296"</v>
      </c>
      <c r="F1326" s="55" t="str">
        <f t="shared" si="150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1"/>
        <v>ITM_1296</v>
      </c>
      <c r="Q1326" s="192"/>
      <c r="R1326" s="1"/>
      <c r="S1326" s="1" t="str">
        <f t="shared" si="148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7"/>
        <v>#VALUE!</v>
      </c>
    </row>
    <row r="1327" spans="1:23" s="210" customFormat="1">
      <c r="A1327" s="16" t="str">
        <f t="shared" si="145"/>
        <v/>
      </c>
      <c r="B1327" s="15">
        <f t="shared" si="146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7"/>
        <v>#VALUE!</v>
      </c>
    </row>
    <row r="1328" spans="1:23" s="210" customFormat="1">
      <c r="A1328" s="16" t="str">
        <f t="shared" si="145"/>
        <v/>
      </c>
      <c r="B1328" s="15">
        <f t="shared" si="146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7"/>
        <v>#VALUE!</v>
      </c>
    </row>
    <row r="1329" spans="1:23" s="210" customFormat="1">
      <c r="A1329" s="16" t="str">
        <f t="shared" si="145"/>
        <v/>
      </c>
      <c r="B1329" s="15">
        <f t="shared" si="146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7"/>
        <v>#VALUE!</v>
      </c>
    </row>
    <row r="1330" spans="1:23">
      <c r="A1330" s="16">
        <f t="shared" si="145"/>
        <v>1330</v>
      </c>
      <c r="B1330" s="15">
        <f t="shared" si="146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7"/>
        <v>#VALUE!</v>
      </c>
    </row>
    <row r="1331" spans="1:23">
      <c r="A1331" s="16">
        <f t="shared" si="145"/>
        <v>1331</v>
      </c>
      <c r="B1331" s="15">
        <f t="shared" si="146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2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7"/>
        <v>#VALUE!</v>
      </c>
    </row>
    <row r="1332" spans="1:23">
      <c r="A1332" s="16">
        <f t="shared" si="145"/>
        <v>1332</v>
      </c>
      <c r="B1332" s="15">
        <f t="shared" si="146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2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7"/>
        <v>#VALUE!</v>
      </c>
    </row>
    <row r="1333" spans="1:23">
      <c r="A1333" s="16">
        <f t="shared" si="145"/>
        <v>1333</v>
      </c>
      <c r="B1333" s="15">
        <f t="shared" si="146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2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7"/>
        <v>#VALUE!</v>
      </c>
    </row>
    <row r="1334" spans="1:23">
      <c r="A1334" s="16">
        <f t="shared" si="145"/>
        <v>1334</v>
      </c>
      <c r="B1334" s="15">
        <f t="shared" si="146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2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7"/>
        <v>#VALUE!</v>
      </c>
    </row>
    <row r="1335" spans="1:23">
      <c r="A1335" s="16">
        <f t="shared" si="145"/>
        <v>1335</v>
      </c>
      <c r="B1335" s="15">
        <f t="shared" si="146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2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7"/>
        <v>#VALUE!</v>
      </c>
    </row>
    <row r="1336" spans="1:23">
      <c r="A1336" s="16">
        <f t="shared" si="145"/>
        <v>1336</v>
      </c>
      <c r="B1336" s="15">
        <f t="shared" si="146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2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7"/>
        <v>#VALUE!</v>
      </c>
    </row>
    <row r="1337" spans="1:23">
      <c r="A1337" s="16">
        <f t="shared" si="145"/>
        <v>1337</v>
      </c>
      <c r="B1337" s="15">
        <f t="shared" si="146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2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7"/>
        <v>#VALUE!</v>
      </c>
    </row>
    <row r="1338" spans="1:23">
      <c r="A1338" s="16">
        <f t="shared" si="145"/>
        <v>1338</v>
      </c>
      <c r="B1338" s="15">
        <f t="shared" si="146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2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7"/>
        <v>#VALUE!</v>
      </c>
    </row>
    <row r="1339" spans="1:23">
      <c r="A1339" s="16">
        <f t="shared" si="145"/>
        <v>1339</v>
      </c>
      <c r="B1339" s="15">
        <f t="shared" si="146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2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7"/>
        <v>#VALUE!</v>
      </c>
    </row>
    <row r="1340" spans="1:23">
      <c r="A1340" s="16">
        <f t="shared" si="145"/>
        <v>1340</v>
      </c>
      <c r="B1340" s="15">
        <f t="shared" si="146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2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7"/>
        <v>#VALUE!</v>
      </c>
    </row>
    <row r="1341" spans="1:23">
      <c r="A1341" s="16">
        <f t="shared" si="145"/>
        <v>1341</v>
      </c>
      <c r="B1341" s="15">
        <f t="shared" si="146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2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7"/>
        <v>#VALUE!</v>
      </c>
    </row>
    <row r="1342" spans="1:23">
      <c r="A1342" s="16">
        <f t="shared" si="145"/>
        <v>1342</v>
      </c>
      <c r="B1342" s="15">
        <f t="shared" si="146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2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7"/>
        <v>#VALUE!</v>
      </c>
    </row>
    <row r="1343" spans="1:23">
      <c r="A1343" s="16">
        <f t="shared" ref="A1343:A1404" si="153">IF(B1343=INT(B1343),ROW(),"")</f>
        <v>1343</v>
      </c>
      <c r="B1343" s="15">
        <f t="shared" si="146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7"/>
        <v>#VALUE!</v>
      </c>
    </row>
    <row r="1344" spans="1:23">
      <c r="A1344" s="16">
        <f t="shared" si="153"/>
        <v>1344</v>
      </c>
      <c r="B1344" s="15">
        <f t="shared" si="146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7"/>
        <v>#VALUE!</v>
      </c>
    </row>
    <row r="1345" spans="1:23">
      <c r="A1345" s="16">
        <f t="shared" si="153"/>
        <v>1345</v>
      </c>
      <c r="B1345" s="15">
        <f t="shared" si="146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7"/>
        <v>#VALUE!</v>
      </c>
    </row>
    <row r="1346" spans="1:23" s="210" customFormat="1">
      <c r="A1346" s="16" t="str">
        <f t="shared" si="153"/>
        <v/>
      </c>
      <c r="B1346" s="15">
        <f t="shared" si="146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7"/>
        <v>#VALUE!</v>
      </c>
    </row>
    <row r="1347" spans="1:23" s="210" customFormat="1">
      <c r="A1347" s="16" t="str">
        <f t="shared" si="153"/>
        <v/>
      </c>
      <c r="B1347" s="15">
        <f t="shared" si="146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7"/>
        <v>#VALUE!</v>
      </c>
    </row>
    <row r="1348" spans="1:23" s="210" customFormat="1">
      <c r="A1348" s="16" t="str">
        <f t="shared" si="153"/>
        <v/>
      </c>
      <c r="B1348" s="15">
        <f t="shared" ref="B1348:B1411" si="154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7"/>
        <v>#VALUE!</v>
      </c>
    </row>
    <row r="1349" spans="1:23">
      <c r="A1349" s="16">
        <f t="shared" si="153"/>
        <v>1349</v>
      </c>
      <c r="B1349" s="15">
        <f t="shared" si="154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5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6">SUBSTITUTE(IF(AND(T1349="--",FIND("STD",E1349),FIND("fn",C1349)&gt;0,FIND("ITM_",P1349),I1349="CAT_FNCT"),E1349,""),"""","")</f>
        <v>#VALUE!</v>
      </c>
    </row>
    <row r="1350" spans="1:23">
      <c r="A1350" s="16">
        <f t="shared" si="153"/>
        <v>1350</v>
      </c>
      <c r="B1350" s="15">
        <f t="shared" si="154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5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6"/>
        <v>#VALUE!</v>
      </c>
    </row>
    <row r="1351" spans="1:23">
      <c r="A1351" s="16">
        <f t="shared" si="153"/>
        <v>1351</v>
      </c>
      <c r="B1351" s="15">
        <f t="shared" si="154"/>
        <v>1315</v>
      </c>
      <c r="C1351" s="18" t="s">
        <v>3588</v>
      </c>
      <c r="D1351" s="18" t="s">
        <v>7</v>
      </c>
      <c r="E1351" s="23" t="s">
        <v>5120</v>
      </c>
      <c r="F1351" s="23" t="s">
        <v>5120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5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6"/>
        <v>#VALUE!</v>
      </c>
    </row>
    <row r="1352" spans="1:23">
      <c r="A1352" s="16">
        <f t="shared" si="153"/>
        <v>1352</v>
      </c>
      <c r="B1352" s="15">
        <f t="shared" si="154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5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6"/>
        <v>#VALUE!</v>
      </c>
    </row>
    <row r="1353" spans="1:23">
      <c r="A1353" s="16">
        <f t="shared" si="153"/>
        <v>1353</v>
      </c>
      <c r="B1353" s="15">
        <f t="shared" si="154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5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6"/>
        <v>#VALUE!</v>
      </c>
    </row>
    <row r="1354" spans="1:23">
      <c r="A1354" s="16">
        <f t="shared" si="153"/>
        <v>1354</v>
      </c>
      <c r="B1354" s="15">
        <f t="shared" si="154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5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6"/>
        <v>#VALUE!</v>
      </c>
    </row>
    <row r="1355" spans="1:23">
      <c r="A1355" s="16">
        <f t="shared" si="153"/>
        <v>1355</v>
      </c>
      <c r="B1355" s="15">
        <f t="shared" si="154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5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6"/>
        <v>#VALUE!</v>
      </c>
    </row>
    <row r="1356" spans="1:23">
      <c r="A1356" s="16">
        <f t="shared" si="153"/>
        <v>1356</v>
      </c>
      <c r="B1356" s="15">
        <f t="shared" si="154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5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6"/>
        <v>#VALUE!</v>
      </c>
    </row>
    <row r="1357" spans="1:23">
      <c r="A1357" s="16">
        <f t="shared" si="153"/>
        <v>1357</v>
      </c>
      <c r="B1357" s="15">
        <f t="shared" si="154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5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6"/>
        <v>#VALUE!</v>
      </c>
    </row>
    <row r="1358" spans="1:23">
      <c r="A1358" s="16">
        <f t="shared" si="153"/>
        <v>1358</v>
      </c>
      <c r="B1358" s="15">
        <f t="shared" si="154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5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6"/>
        <v>#VALUE!</v>
      </c>
    </row>
    <row r="1359" spans="1:23">
      <c r="A1359" s="16">
        <f t="shared" si="153"/>
        <v>1359</v>
      </c>
      <c r="B1359" s="15">
        <f t="shared" si="154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5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6"/>
        <v>#VALUE!</v>
      </c>
    </row>
    <row r="1360" spans="1:23">
      <c r="A1360" s="16">
        <f t="shared" si="153"/>
        <v>1360</v>
      </c>
      <c r="B1360" s="15">
        <f t="shared" si="154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5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6"/>
        <v>#VALUE!</v>
      </c>
    </row>
    <row r="1361" spans="1:23">
      <c r="A1361" s="16">
        <f t="shared" si="153"/>
        <v>1361</v>
      </c>
      <c r="B1361" s="15">
        <f t="shared" si="154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5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6"/>
        <v>#VALUE!</v>
      </c>
    </row>
    <row r="1362" spans="1:23">
      <c r="A1362" s="16">
        <f t="shared" si="153"/>
        <v>1362</v>
      </c>
      <c r="B1362" s="15">
        <f t="shared" si="154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5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6"/>
        <v>#VALUE!</v>
      </c>
    </row>
    <row r="1363" spans="1:23">
      <c r="A1363" s="16">
        <f t="shared" si="153"/>
        <v>1363</v>
      </c>
      <c r="B1363" s="15">
        <f t="shared" si="154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5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6"/>
        <v>#VALUE!</v>
      </c>
    </row>
    <row r="1364" spans="1:23">
      <c r="A1364" s="16">
        <f t="shared" si="153"/>
        <v>1364</v>
      </c>
      <c r="B1364" s="15">
        <f t="shared" si="154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5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6"/>
        <v>#VALUE!</v>
      </c>
    </row>
    <row r="1365" spans="1:23">
      <c r="A1365" s="16">
        <f t="shared" si="153"/>
        <v>1365</v>
      </c>
      <c r="B1365" s="15">
        <f t="shared" si="154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5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6"/>
        <v>#VALUE!</v>
      </c>
    </row>
    <row r="1366" spans="1:23">
      <c r="A1366" s="16">
        <f t="shared" si="153"/>
        <v>1366</v>
      </c>
      <c r="B1366" s="15">
        <f t="shared" si="154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5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6"/>
        <v>#VALUE!</v>
      </c>
    </row>
    <row r="1367" spans="1:23">
      <c r="A1367" s="16">
        <f t="shared" si="153"/>
        <v>1367</v>
      </c>
      <c r="B1367" s="15">
        <f t="shared" si="154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5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6"/>
        <v>#VALUE!</v>
      </c>
    </row>
    <row r="1368" spans="1:23">
      <c r="A1368" s="16">
        <f t="shared" si="153"/>
        <v>1368</v>
      </c>
      <c r="B1368" s="15">
        <f t="shared" si="154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5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6"/>
        <v>#VALUE!</v>
      </c>
    </row>
    <row r="1369" spans="1:23">
      <c r="A1369" s="16">
        <f t="shared" si="153"/>
        <v>1369</v>
      </c>
      <c r="B1369" s="15">
        <f t="shared" si="154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5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6"/>
        <v>#VALUE!</v>
      </c>
    </row>
    <row r="1370" spans="1:23">
      <c r="A1370" s="1">
        <f t="shared" si="153"/>
        <v>1370</v>
      </c>
      <c r="B1370" s="15">
        <f t="shared" si="154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5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6"/>
        <v>#VALUE!</v>
      </c>
    </row>
    <row r="1371" spans="1:23">
      <c r="A1371" s="16">
        <f t="shared" si="153"/>
        <v>1371</v>
      </c>
      <c r="B1371" s="15">
        <f t="shared" si="154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5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6"/>
        <v>#VALUE!</v>
      </c>
    </row>
    <row r="1372" spans="1:23">
      <c r="A1372" s="16">
        <f t="shared" si="153"/>
        <v>1372</v>
      </c>
      <c r="B1372" s="15">
        <f t="shared" si="154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5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6"/>
        <v>#VALUE!</v>
      </c>
    </row>
    <row r="1373" spans="1:23">
      <c r="A1373" s="16">
        <f t="shared" si="153"/>
        <v>1373</v>
      </c>
      <c r="B1373" s="15">
        <f t="shared" si="154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5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6"/>
        <v>#VALUE!</v>
      </c>
    </row>
    <row r="1374" spans="1:23">
      <c r="A1374" s="16">
        <f t="shared" si="153"/>
        <v>1374</v>
      </c>
      <c r="B1374" s="15">
        <f t="shared" si="154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5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6"/>
        <v>#VALUE!</v>
      </c>
    </row>
    <row r="1375" spans="1:23">
      <c r="A1375" s="16">
        <f t="shared" si="153"/>
        <v>1375</v>
      </c>
      <c r="B1375" s="15">
        <f t="shared" si="154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5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6"/>
        <v>#VALUE!</v>
      </c>
    </row>
    <row r="1376" spans="1:23">
      <c r="A1376" s="16">
        <f t="shared" si="153"/>
        <v>1376</v>
      </c>
      <c r="B1376" s="15">
        <f t="shared" si="154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5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6"/>
        <v>#VALUE!</v>
      </c>
    </row>
    <row r="1377" spans="1:23">
      <c r="A1377" s="16">
        <f t="shared" si="153"/>
        <v>1377</v>
      </c>
      <c r="B1377" s="15">
        <f t="shared" si="154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5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6"/>
        <v>#VALUE!</v>
      </c>
    </row>
    <row r="1378" spans="1:23">
      <c r="A1378" s="16">
        <f t="shared" si="153"/>
        <v>1378</v>
      </c>
      <c r="B1378" s="15">
        <f t="shared" si="154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5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6"/>
        <v>#VALUE!</v>
      </c>
    </row>
    <row r="1379" spans="1:23">
      <c r="A1379" s="16">
        <f t="shared" si="153"/>
        <v>1379</v>
      </c>
      <c r="B1379" s="15">
        <f t="shared" si="154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5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6"/>
        <v>#VALUE!</v>
      </c>
    </row>
    <row r="1380" spans="1:23">
      <c r="A1380" s="16">
        <f t="shared" si="153"/>
        <v>1380</v>
      </c>
      <c r="B1380" s="15">
        <f t="shared" si="154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5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6"/>
        <v>#VALUE!</v>
      </c>
    </row>
    <row r="1381" spans="1:23">
      <c r="A1381" s="16">
        <f t="shared" si="153"/>
        <v>1381</v>
      </c>
      <c r="B1381" s="15">
        <f t="shared" si="154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7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6"/>
        <v>#VALUE!</v>
      </c>
    </row>
    <row r="1382" spans="1:23">
      <c r="A1382" s="16">
        <f t="shared" si="153"/>
        <v>1382</v>
      </c>
      <c r="B1382" s="15">
        <f t="shared" si="154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7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6"/>
        <v>#VALUE!</v>
      </c>
    </row>
    <row r="1383" spans="1:23">
      <c r="A1383" s="16">
        <f t="shared" si="153"/>
        <v>1383</v>
      </c>
      <c r="B1383" s="15">
        <f t="shared" si="154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7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6"/>
        <v>#VALUE!</v>
      </c>
    </row>
    <row r="1384" spans="1:23">
      <c r="A1384" s="16">
        <f t="shared" si="153"/>
        <v>1384</v>
      </c>
      <c r="B1384" s="15">
        <f t="shared" si="154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7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6"/>
        <v>#VALUE!</v>
      </c>
    </row>
    <row r="1385" spans="1:23">
      <c r="A1385" s="16">
        <f t="shared" si="153"/>
        <v>1385</v>
      </c>
      <c r="B1385" s="15">
        <f t="shared" si="154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7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6"/>
        <v>#VALUE!</v>
      </c>
    </row>
    <row r="1386" spans="1:23">
      <c r="A1386" s="16">
        <f t="shared" si="153"/>
        <v>1386</v>
      </c>
      <c r="B1386" s="15">
        <f t="shared" si="154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7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6"/>
        <v>#VALUE!</v>
      </c>
    </row>
    <row r="1387" spans="1:23">
      <c r="A1387" s="16">
        <f t="shared" si="153"/>
        <v>1387</v>
      </c>
      <c r="B1387" s="15">
        <f t="shared" si="154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7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6"/>
        <v>#VALUE!</v>
      </c>
    </row>
    <row r="1388" spans="1:23">
      <c r="A1388" s="16">
        <f t="shared" si="153"/>
        <v>1388</v>
      </c>
      <c r="B1388" s="15">
        <f t="shared" si="154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7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6"/>
        <v>#VALUE!</v>
      </c>
    </row>
    <row r="1389" spans="1:23">
      <c r="A1389" s="16">
        <f t="shared" si="153"/>
        <v>1389</v>
      </c>
      <c r="B1389" s="15">
        <f t="shared" si="154"/>
        <v>1353</v>
      </c>
      <c r="C1389" s="18" t="s">
        <v>3588</v>
      </c>
      <c r="D1389" s="18" t="s">
        <v>7</v>
      </c>
      <c r="E1389" s="42" t="s">
        <v>5130</v>
      </c>
      <c r="F1389" s="42" t="s">
        <v>5130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7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6"/>
        <v>#VALUE!</v>
      </c>
    </row>
    <row r="1390" spans="1:23">
      <c r="A1390" s="16">
        <f t="shared" si="153"/>
        <v>1390</v>
      </c>
      <c r="B1390" s="15">
        <f t="shared" si="154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7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6"/>
        <v>#VALUE!</v>
      </c>
    </row>
    <row r="1391" spans="1:23">
      <c r="A1391" s="16">
        <f t="shared" si="153"/>
        <v>1391</v>
      </c>
      <c r="B1391" s="15">
        <f t="shared" si="154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7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6"/>
        <v>#VALUE!</v>
      </c>
    </row>
    <row r="1392" spans="1:23">
      <c r="A1392" s="16">
        <f t="shared" si="153"/>
        <v>1392</v>
      </c>
      <c r="B1392" s="15">
        <f t="shared" si="154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7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6"/>
        <v>#VALUE!</v>
      </c>
    </row>
    <row r="1393" spans="1:23">
      <c r="A1393" s="16">
        <f t="shared" si="153"/>
        <v>1393</v>
      </c>
      <c r="B1393" s="15">
        <f t="shared" si="154"/>
        <v>1357</v>
      </c>
      <c r="C1393" s="18" t="s">
        <v>3588</v>
      </c>
      <c r="D1393" s="18" t="s">
        <v>7</v>
      </c>
      <c r="E1393" s="42" t="s">
        <v>5178</v>
      </c>
      <c r="F1393" s="42" t="s">
        <v>5178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5177</v>
      </c>
      <c r="Q1393" s="192"/>
      <c r="R1393" s="1"/>
      <c r="S1393" s="1" t="str">
        <f t="shared" si="157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6"/>
        <v>#VALUE!</v>
      </c>
    </row>
    <row r="1394" spans="1:23">
      <c r="A1394" s="16">
        <f t="shared" si="153"/>
        <v>1394</v>
      </c>
      <c r="B1394" s="15">
        <f t="shared" si="154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7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6"/>
        <v>#VALUE!</v>
      </c>
    </row>
    <row r="1395" spans="1:23">
      <c r="A1395" s="1">
        <f t="shared" si="153"/>
        <v>1395</v>
      </c>
      <c r="B1395" s="15">
        <f t="shared" si="154"/>
        <v>1359</v>
      </c>
      <c r="C1395" s="59" t="s">
        <v>3588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3602</v>
      </c>
      <c r="L1395" t="s">
        <v>4359</v>
      </c>
      <c r="M1395" t="s">
        <v>4417</v>
      </c>
      <c r="N1395" t="s">
        <v>2137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7"/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si="156"/>
        <v>#VALUE!</v>
      </c>
    </row>
    <row r="1396" spans="1:23">
      <c r="A1396" s="16">
        <f t="shared" si="153"/>
        <v>1396</v>
      </c>
      <c r="B1396" s="15">
        <f t="shared" si="154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7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6"/>
        <v>#VALUE!</v>
      </c>
    </row>
    <row r="1397" spans="1:23">
      <c r="A1397" s="16">
        <f t="shared" si="153"/>
        <v>1397</v>
      </c>
      <c r="B1397" s="15">
        <f t="shared" si="154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7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6"/>
        <v>#VALUE!</v>
      </c>
    </row>
    <row r="1398" spans="1:23">
      <c r="A1398" s="16">
        <f t="shared" si="153"/>
        <v>1398</v>
      </c>
      <c r="B1398" s="15">
        <f t="shared" si="154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7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6"/>
        <v>#VALUE!</v>
      </c>
    </row>
    <row r="1399" spans="1:23">
      <c r="A1399" s="16">
        <f t="shared" si="153"/>
        <v>1399</v>
      </c>
      <c r="B1399" s="15">
        <f t="shared" si="154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7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6"/>
        <v>#VALUE!</v>
      </c>
    </row>
    <row r="1400" spans="1:23">
      <c r="A1400" s="16">
        <f t="shared" si="153"/>
        <v>1400</v>
      </c>
      <c r="B1400" s="15">
        <f t="shared" si="154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7"/>
        <v/>
      </c>
      <c r="T1400" s="1" t="str">
        <f>IF(ISNA(VLOOKUP(P1400,'NEW XEQM.c'!D:D,1,0)),"--",VLOOKUP(P1400,'NEW XEQM.c'!D:G,3,0))</f>
        <v>--</v>
      </c>
      <c r="U1400" s="1"/>
      <c r="W1400" t="e">
        <f t="shared" si="156"/>
        <v>#VALUE!</v>
      </c>
    </row>
    <row r="1401" spans="1:23">
      <c r="A1401" s="16">
        <f t="shared" si="153"/>
        <v>1401</v>
      </c>
      <c r="B1401" s="15">
        <f t="shared" si="154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7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6"/>
        <v>#VALUE!</v>
      </c>
    </row>
    <row r="1402" spans="1:23">
      <c r="A1402" s="16">
        <f t="shared" si="153"/>
        <v>1402</v>
      </c>
      <c r="B1402" s="15">
        <f t="shared" si="154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7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6"/>
        <v>#VALUE!</v>
      </c>
    </row>
    <row r="1403" spans="1:23">
      <c r="A1403" s="16">
        <f t="shared" si="153"/>
        <v>1403</v>
      </c>
      <c r="B1403" s="15">
        <f t="shared" si="154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7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6"/>
        <v>#VALUE!</v>
      </c>
    </row>
    <row r="1404" spans="1:23">
      <c r="A1404" s="16">
        <f t="shared" si="153"/>
        <v>1404</v>
      </c>
      <c r="B1404" s="15">
        <f t="shared" si="154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7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6"/>
        <v>#VALUE!</v>
      </c>
    </row>
    <row r="1405" spans="1:23">
      <c r="A1405" s="16">
        <f t="shared" ref="A1405:A1468" si="158">IF(B1405=INT(B1405),ROW(),"")</f>
        <v>1405</v>
      </c>
      <c r="B1405" s="15">
        <f t="shared" si="154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7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6"/>
        <v>#VALUE!</v>
      </c>
    </row>
    <row r="1406" spans="1:23">
      <c r="A1406" s="16">
        <f t="shared" si="158"/>
        <v>1406</v>
      </c>
      <c r="B1406" s="15">
        <f t="shared" si="154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7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6"/>
        <v>#VALUE!</v>
      </c>
    </row>
    <row r="1407" spans="1:23">
      <c r="A1407" s="16">
        <f t="shared" si="158"/>
        <v>1407</v>
      </c>
      <c r="B1407" s="15">
        <f t="shared" si="154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7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6"/>
        <v>#VALUE!</v>
      </c>
    </row>
    <row r="1408" spans="1:23">
      <c r="A1408" s="16">
        <f t="shared" si="158"/>
        <v>1408</v>
      </c>
      <c r="B1408" s="15">
        <f t="shared" si="154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7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6"/>
        <v>#VALUE!</v>
      </c>
    </row>
    <row r="1409" spans="1:23">
      <c r="A1409" s="16">
        <f t="shared" si="158"/>
        <v>1409</v>
      </c>
      <c r="B1409" s="15">
        <f t="shared" si="154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7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6"/>
        <v>#VALUE!</v>
      </c>
    </row>
    <row r="1410" spans="1:23">
      <c r="A1410" s="16">
        <f t="shared" si="158"/>
        <v>1410</v>
      </c>
      <c r="B1410" s="15">
        <f t="shared" si="154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7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6"/>
        <v>#VALUE!</v>
      </c>
    </row>
    <row r="1411" spans="1:23">
      <c r="A1411" s="16">
        <f t="shared" si="158"/>
        <v>1411</v>
      </c>
      <c r="B1411" s="15">
        <f t="shared" si="154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7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6"/>
        <v>#VALUE!</v>
      </c>
    </row>
    <row r="1412" spans="1:23">
      <c r="A1412" s="16">
        <f t="shared" si="158"/>
        <v>1412</v>
      </c>
      <c r="B1412" s="15">
        <f t="shared" ref="B1412:B1475" si="159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5136</v>
      </c>
      <c r="F1412" s="23" t="s">
        <v>5136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7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6"/>
        <v>#VALUE!</v>
      </c>
    </row>
    <row r="1413" spans="1:23">
      <c r="A1413" s="16">
        <f t="shared" si="158"/>
        <v>1413</v>
      </c>
      <c r="B1413" s="15">
        <f t="shared" si="159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0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1">SUBSTITUTE(IF(AND(T1413="--",FIND("STD",E1413),FIND("fn",C1413)&gt;0,FIND("ITM_",P1413),I1413="CAT_FNCT"),E1413,""),"""","")</f>
        <v>#VALUE!</v>
      </c>
    </row>
    <row r="1414" spans="1:23">
      <c r="A1414" s="16">
        <f t="shared" si="158"/>
        <v>1414</v>
      </c>
      <c r="B1414" s="15">
        <f t="shared" si="159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0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1"/>
        <v>#VALUE!</v>
      </c>
    </row>
    <row r="1415" spans="1:23">
      <c r="A1415" s="16">
        <f t="shared" si="158"/>
        <v>1415</v>
      </c>
      <c r="B1415" s="15">
        <f t="shared" si="159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0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1"/>
        <v>#VALUE!</v>
      </c>
    </row>
    <row r="1416" spans="1:23">
      <c r="A1416" s="16">
        <f t="shared" si="158"/>
        <v>1416</v>
      </c>
      <c r="B1416" s="15">
        <f t="shared" si="159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0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1"/>
        <v>#VALUE!</v>
      </c>
    </row>
    <row r="1417" spans="1:23">
      <c r="A1417" s="16">
        <f t="shared" si="158"/>
        <v>1417</v>
      </c>
      <c r="B1417" s="15">
        <f t="shared" si="159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0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1"/>
        <v>#VALUE!</v>
      </c>
    </row>
    <row r="1418" spans="1:23">
      <c r="A1418" s="16">
        <f t="shared" si="158"/>
        <v>1418</v>
      </c>
      <c r="B1418" s="15">
        <f t="shared" si="159"/>
        <v>1382</v>
      </c>
      <c r="C1418" s="18" t="s">
        <v>3588</v>
      </c>
      <c r="D1418" s="18" t="s">
        <v>7</v>
      </c>
      <c r="E1418" s="23" t="s">
        <v>5155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5137</v>
      </c>
      <c r="Q1418" s="192"/>
      <c r="R1418" s="1"/>
      <c r="S1418" s="1" t="str">
        <f t="shared" si="160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1"/>
        <v>#VALUE!</v>
      </c>
    </row>
    <row r="1419" spans="1:23">
      <c r="A1419" s="16">
        <f t="shared" si="158"/>
        <v>1419</v>
      </c>
      <c r="B1419" s="15">
        <f t="shared" si="159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0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1"/>
        <v>#VALUE!</v>
      </c>
    </row>
    <row r="1420" spans="1:23">
      <c r="A1420" s="16">
        <f t="shared" si="158"/>
        <v>1420</v>
      </c>
      <c r="B1420" s="15">
        <f t="shared" si="159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0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1"/>
        <v>#VALUE!</v>
      </c>
    </row>
    <row r="1421" spans="1:23">
      <c r="A1421" s="16">
        <f t="shared" si="158"/>
        <v>1421</v>
      </c>
      <c r="B1421" s="15">
        <f t="shared" si="159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0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1"/>
        <v>#VALUE!</v>
      </c>
    </row>
    <row r="1422" spans="1:23">
      <c r="A1422" s="16">
        <f t="shared" si="158"/>
        <v>1422</v>
      </c>
      <c r="B1422" s="15">
        <f t="shared" si="159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0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1"/>
        <v>#VALUE!</v>
      </c>
    </row>
    <row r="1423" spans="1:23">
      <c r="A1423" s="16">
        <f t="shared" si="158"/>
        <v>1423</v>
      </c>
      <c r="B1423" s="15">
        <f t="shared" si="159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0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1"/>
        <v>#VALUE!</v>
      </c>
    </row>
    <row r="1424" spans="1:23">
      <c r="A1424" s="16">
        <f t="shared" si="158"/>
        <v>1424</v>
      </c>
      <c r="B1424" s="15">
        <f t="shared" si="159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5138</v>
      </c>
      <c r="Q1424" s="192"/>
      <c r="R1424" s="1"/>
      <c r="S1424" s="1" t="str">
        <f t="shared" si="160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1"/>
        <v>#VALUE!</v>
      </c>
    </row>
    <row r="1425" spans="1:23">
      <c r="A1425" s="16">
        <f t="shared" si="158"/>
        <v>1425</v>
      </c>
      <c r="B1425" s="15">
        <f t="shared" si="159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0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1"/>
        <v>#VALUE!</v>
      </c>
    </row>
    <row r="1426" spans="1:23">
      <c r="A1426" s="16">
        <f t="shared" si="158"/>
        <v>1426</v>
      </c>
      <c r="B1426" s="15">
        <f t="shared" si="159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0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1"/>
        <v>#VALUE!</v>
      </c>
    </row>
    <row r="1427" spans="1:23">
      <c r="A1427" s="16">
        <f t="shared" si="158"/>
        <v>1427</v>
      </c>
      <c r="B1427" s="15">
        <f t="shared" si="159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0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1"/>
        <v>#VALUE!</v>
      </c>
    </row>
    <row r="1428" spans="1:23">
      <c r="A1428" s="16">
        <f t="shared" si="158"/>
        <v>1428</v>
      </c>
      <c r="B1428" s="15">
        <f t="shared" si="159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0"/>
        <v/>
      </c>
      <c r="T1428" s="1" t="str">
        <f>IF(ISNA(VLOOKUP(P1428,'NEW XEQM.c'!D:D,1,0)),"--",VLOOKUP(P1428,'NEW XEQM.c'!D:G,3,0))</f>
        <v>--</v>
      </c>
      <c r="U1428" s="1"/>
      <c r="W1428" t="e">
        <f t="shared" si="161"/>
        <v>#VALUE!</v>
      </c>
    </row>
    <row r="1429" spans="1:23">
      <c r="A1429" s="16">
        <f t="shared" si="158"/>
        <v>1429</v>
      </c>
      <c r="B1429" s="15">
        <f t="shared" si="159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1"/>
        <v>#VALUE!</v>
      </c>
    </row>
    <row r="1430" spans="1:23">
      <c r="A1430" s="16">
        <f t="shared" si="158"/>
        <v>1430</v>
      </c>
      <c r="B1430" s="15">
        <f t="shared" si="159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1"/>
        <v>#VALUE!</v>
      </c>
    </row>
    <row r="1431" spans="1:23">
      <c r="A1431" s="16">
        <f t="shared" si="158"/>
        <v>1431</v>
      </c>
      <c r="B1431" s="15">
        <f t="shared" si="159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0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1"/>
        <v>#VALUE!</v>
      </c>
    </row>
    <row r="1432" spans="1:23">
      <c r="A1432" s="16">
        <f t="shared" si="158"/>
        <v>1432</v>
      </c>
      <c r="B1432" s="15">
        <f t="shared" si="159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0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1"/>
        <v>#VALUE!</v>
      </c>
    </row>
    <row r="1433" spans="1:23">
      <c r="A1433" s="16">
        <f t="shared" si="158"/>
        <v>1433</v>
      </c>
      <c r="B1433" s="15">
        <f t="shared" si="159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0"/>
        <v/>
      </c>
      <c r="T1433" s="1" t="str">
        <f>IF(ISNA(VLOOKUP(P1433,'NEW XEQM.c'!D:D,1,0)),"--",VLOOKUP(P1433,'NEW XEQM.c'!D:G,3,0))</f>
        <v>--</v>
      </c>
      <c r="U1433" s="1"/>
      <c r="W1433" t="e">
        <f t="shared" si="161"/>
        <v>#VALUE!</v>
      </c>
    </row>
    <row r="1434" spans="1:23">
      <c r="A1434" s="16">
        <f t="shared" si="158"/>
        <v>1434</v>
      </c>
      <c r="B1434" s="15">
        <f t="shared" si="159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0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1"/>
        <v>#VALUE!</v>
      </c>
    </row>
    <row r="1435" spans="1:23">
      <c r="A1435" s="16">
        <f t="shared" si="158"/>
        <v>1435</v>
      </c>
      <c r="B1435" s="15">
        <f t="shared" si="159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0"/>
        <v/>
      </c>
      <c r="T1435" s="1" t="str">
        <f>IF(ISNA(VLOOKUP(P1435,'NEW XEQM.c'!D:D,1,0)),"--",VLOOKUP(P1435,'NEW XEQM.c'!D:G,3,0))</f>
        <v>--</v>
      </c>
      <c r="U1435" s="1"/>
      <c r="W1435" t="e">
        <f t="shared" si="161"/>
        <v>#VALUE!</v>
      </c>
    </row>
    <row r="1436" spans="1:23">
      <c r="A1436" s="16">
        <f t="shared" si="158"/>
        <v>1436</v>
      </c>
      <c r="B1436" s="15">
        <f t="shared" si="159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0"/>
        <v/>
      </c>
      <c r="T1436" s="1" t="str">
        <f>IF(ISNA(VLOOKUP(P1436,'NEW XEQM.c'!D:D,1,0)),"--",VLOOKUP(P1436,'NEW XEQM.c'!D:G,3,0))</f>
        <v>--</v>
      </c>
      <c r="U1436" s="1"/>
      <c r="W1436" t="e">
        <f t="shared" si="161"/>
        <v>#VALUE!</v>
      </c>
    </row>
    <row r="1437" spans="1:23">
      <c r="A1437" s="16">
        <f t="shared" si="158"/>
        <v>1437</v>
      </c>
      <c r="B1437" s="15">
        <f t="shared" si="159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0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1"/>
        <v>#VALUE!</v>
      </c>
    </row>
    <row r="1438" spans="1:23">
      <c r="A1438" s="16">
        <f t="shared" si="158"/>
        <v>1438</v>
      </c>
      <c r="B1438" s="15">
        <f t="shared" si="159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0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1"/>
        <v>#VALUE!</v>
      </c>
    </row>
    <row r="1439" spans="1:23">
      <c r="A1439" s="1">
        <f t="shared" si="158"/>
        <v>1439</v>
      </c>
      <c r="B1439" s="15">
        <f t="shared" si="159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0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1"/>
        <v>#VALUE!</v>
      </c>
    </row>
    <row r="1440" spans="1:23" s="210" customFormat="1">
      <c r="A1440" s="16" t="str">
        <f t="shared" si="158"/>
        <v/>
      </c>
      <c r="B1440" s="15">
        <f t="shared" si="159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1"/>
        <v>#VALUE!</v>
      </c>
    </row>
    <row r="1441" spans="1:23" s="210" customFormat="1">
      <c r="A1441" s="16" t="str">
        <f t="shared" si="158"/>
        <v/>
      </c>
      <c r="B1441" s="15">
        <f t="shared" si="159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1"/>
        <v>#VALUE!</v>
      </c>
    </row>
    <row r="1442" spans="1:23" s="210" customFormat="1">
      <c r="A1442" s="16">
        <f t="shared" si="158"/>
        <v>1442</v>
      </c>
      <c r="B1442" s="15">
        <f t="shared" si="159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2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1"/>
        <v>#VALUE!</v>
      </c>
    </row>
    <row r="1443" spans="1:23">
      <c r="A1443" s="16">
        <f t="shared" si="158"/>
        <v>1443</v>
      </c>
      <c r="B1443" s="15">
        <f t="shared" si="159"/>
        <v>1405</v>
      </c>
      <c r="C1443" s="18" t="s">
        <v>5119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2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1"/>
        <v>#VALUE!</v>
      </c>
    </row>
    <row r="1444" spans="1:23">
      <c r="A1444" s="16">
        <f t="shared" si="158"/>
        <v>1444</v>
      </c>
      <c r="B1444" s="15">
        <f t="shared" si="159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2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1"/>
        <v>#VALUE!</v>
      </c>
    </row>
    <row r="1445" spans="1:23">
      <c r="A1445" s="16">
        <f t="shared" si="158"/>
        <v>1445</v>
      </c>
      <c r="B1445" s="15">
        <f t="shared" si="159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5005</v>
      </c>
      <c r="O1445" s="22"/>
      <c r="P1445" s="251" t="s">
        <v>1363</v>
      </c>
      <c r="Q1445" s="192"/>
      <c r="R1445" s="1"/>
      <c r="S1445" s="1" t="str">
        <f t="shared" si="162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1"/>
        <v>#VALUE!</v>
      </c>
    </row>
    <row r="1446" spans="1:23">
      <c r="A1446" s="16">
        <f t="shared" si="158"/>
        <v>1446</v>
      </c>
      <c r="B1446" s="15">
        <f t="shared" si="159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2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1"/>
        <v>#VALUE!</v>
      </c>
    </row>
    <row r="1447" spans="1:23">
      <c r="A1447" s="16">
        <f t="shared" si="158"/>
        <v>1447</v>
      </c>
      <c r="B1447" s="15">
        <f t="shared" si="159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2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1"/>
        <v>#VALUE!</v>
      </c>
    </row>
    <row r="1448" spans="1:23">
      <c r="A1448" s="16">
        <f t="shared" si="158"/>
        <v>1448</v>
      </c>
      <c r="B1448" s="15">
        <f t="shared" si="159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5000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2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1"/>
        <v>#VALUE!</v>
      </c>
    </row>
    <row r="1449" spans="1:23">
      <c r="A1449" s="16">
        <f t="shared" si="158"/>
        <v>1449</v>
      </c>
      <c r="B1449" s="15">
        <f t="shared" si="159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2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1"/>
        <v>#VALUE!</v>
      </c>
    </row>
    <row r="1450" spans="1:23">
      <c r="A1450" s="16">
        <f t="shared" si="158"/>
        <v>1450</v>
      </c>
      <c r="B1450" s="15">
        <f t="shared" si="159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2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1"/>
        <v>#VALUE!</v>
      </c>
    </row>
    <row r="1451" spans="1:23">
      <c r="A1451" s="16">
        <f t="shared" si="158"/>
        <v>1451</v>
      </c>
      <c r="B1451" s="15">
        <f t="shared" si="159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2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1"/>
        <v>#VALUE!</v>
      </c>
    </row>
    <row r="1452" spans="1:23">
      <c r="A1452" s="16">
        <f t="shared" si="158"/>
        <v>1452</v>
      </c>
      <c r="B1452" s="15">
        <f t="shared" si="159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2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1"/>
        <v>#VALUE!</v>
      </c>
    </row>
    <row r="1453" spans="1:23">
      <c r="A1453" s="16">
        <f t="shared" si="158"/>
        <v>1453</v>
      </c>
      <c r="B1453" s="15">
        <f t="shared" si="159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2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1"/>
        <v>#VALUE!</v>
      </c>
    </row>
    <row r="1454" spans="1:23">
      <c r="A1454" s="16">
        <f t="shared" si="158"/>
        <v>1454</v>
      </c>
      <c r="B1454" s="15">
        <f t="shared" si="159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2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1"/>
        <v>B STD_SUB_n</v>
      </c>
    </row>
    <row r="1455" spans="1:23">
      <c r="A1455" s="16">
        <f t="shared" si="158"/>
        <v>1455</v>
      </c>
      <c r="B1455" s="15">
        <f t="shared" si="159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2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1"/>
        <v>B STD_SUB_n STD_SUP_ASTERISK</v>
      </c>
    </row>
    <row r="1456" spans="1:23">
      <c r="A1456" s="16">
        <f t="shared" si="158"/>
        <v>1456</v>
      </c>
      <c r="B1456" s="15">
        <f t="shared" si="159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2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1"/>
        <v>#VALUE!</v>
      </c>
    </row>
    <row r="1457" spans="1:23">
      <c r="A1457" s="16">
        <f t="shared" si="158"/>
        <v>1457</v>
      </c>
      <c r="B1457" s="15">
        <f t="shared" si="159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2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1"/>
        <v>#VALUE!</v>
      </c>
    </row>
    <row r="1458" spans="1:23">
      <c r="A1458" s="16">
        <f t="shared" si="158"/>
        <v>1458</v>
      </c>
      <c r="B1458" s="15">
        <f t="shared" si="159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2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1"/>
        <v>#VALUE!</v>
      </c>
    </row>
    <row r="1459" spans="1:23">
      <c r="A1459" s="16">
        <f t="shared" si="158"/>
        <v>1459</v>
      </c>
      <c r="B1459" s="15">
        <f t="shared" si="159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2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1"/>
        <v>#VALUE!</v>
      </c>
    </row>
    <row r="1460" spans="1:23">
      <c r="A1460" s="16">
        <f t="shared" si="158"/>
        <v>1460</v>
      </c>
      <c r="B1460" s="15">
        <f t="shared" si="159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2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1"/>
        <v>#VALUE!</v>
      </c>
    </row>
    <row r="1461" spans="1:23">
      <c r="A1461" s="16">
        <f t="shared" si="158"/>
        <v>1461</v>
      </c>
      <c r="B1461" s="15">
        <f t="shared" si="159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2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1"/>
        <v>#VALUE!</v>
      </c>
    </row>
    <row r="1462" spans="1:23">
      <c r="A1462" s="16">
        <f t="shared" si="158"/>
        <v>1462</v>
      </c>
      <c r="B1462" s="15">
        <f t="shared" si="159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2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1"/>
        <v>#VALUE!</v>
      </c>
    </row>
    <row r="1463" spans="1:23">
      <c r="A1463" s="16">
        <f t="shared" si="158"/>
        <v>1463</v>
      </c>
      <c r="B1463" s="15">
        <f t="shared" si="159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2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1"/>
        <v>#VALUE!</v>
      </c>
    </row>
    <row r="1464" spans="1:23">
      <c r="A1464" s="16">
        <f t="shared" si="158"/>
        <v>1464</v>
      </c>
      <c r="B1464" s="15">
        <f t="shared" si="159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2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1"/>
        <v>#VALUE!</v>
      </c>
    </row>
    <row r="1465" spans="1:23">
      <c r="A1465" s="16">
        <f t="shared" si="158"/>
        <v>1465</v>
      </c>
      <c r="B1465" s="15">
        <f t="shared" si="159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2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1"/>
        <v>#VALUE!</v>
      </c>
    </row>
    <row r="1466" spans="1:23">
      <c r="A1466" s="16">
        <f t="shared" si="158"/>
        <v>1466</v>
      </c>
      <c r="B1466" s="15">
        <f t="shared" si="159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2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1"/>
        <v>#VALUE!</v>
      </c>
    </row>
    <row r="1467" spans="1:23">
      <c r="A1467" s="16">
        <f t="shared" si="158"/>
        <v>1467</v>
      </c>
      <c r="B1467" s="15">
        <f t="shared" si="159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2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1"/>
        <v/>
      </c>
    </row>
    <row r="1468" spans="1:23">
      <c r="A1468" s="16">
        <f t="shared" si="158"/>
        <v>1468</v>
      </c>
      <c r="B1468" s="15">
        <f t="shared" si="159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2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1"/>
        <v>STO STD_UP_ARROW</v>
      </c>
    </row>
    <row r="1469" spans="1:23">
      <c r="A1469" s="16">
        <f t="shared" ref="A1469:A1532" si="163">IF(B1469=INT(B1469),ROW(),"")</f>
        <v>1469</v>
      </c>
      <c r="B1469" s="15">
        <f t="shared" si="159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2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1"/>
        <v>#VALUE!</v>
      </c>
    </row>
    <row r="1470" spans="1:23">
      <c r="A1470" s="16">
        <f t="shared" si="163"/>
        <v>1470</v>
      </c>
      <c r="B1470" s="15">
        <f t="shared" si="159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2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1"/>
        <v>RCL STD_UP_ARROW</v>
      </c>
    </row>
    <row r="1471" spans="1:23">
      <c r="A1471" s="16">
        <f t="shared" si="163"/>
        <v>1471</v>
      </c>
      <c r="B1471" s="15">
        <f t="shared" si="159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2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1"/>
        <v>#VALUE!</v>
      </c>
    </row>
    <row r="1472" spans="1:23">
      <c r="A1472" s="16">
        <f t="shared" si="163"/>
        <v>1472</v>
      </c>
      <c r="B1472" s="15">
        <f t="shared" si="159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2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1"/>
        <v>#VALUE!</v>
      </c>
    </row>
    <row r="1473" spans="1:23">
      <c r="A1473" s="16">
        <f t="shared" si="163"/>
        <v>1473</v>
      </c>
      <c r="B1473" s="15">
        <f t="shared" si="159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2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1"/>
        <v>#VALUE!</v>
      </c>
    </row>
    <row r="1474" spans="1:23">
      <c r="A1474" s="16">
        <f t="shared" si="163"/>
        <v>1474</v>
      </c>
      <c r="B1474" s="15">
        <f t="shared" si="159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2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1"/>
        <v>#VALUE!</v>
      </c>
    </row>
    <row r="1475" spans="1:23">
      <c r="A1475" s="16">
        <f t="shared" si="163"/>
        <v>1475</v>
      </c>
      <c r="B1475" s="15">
        <f t="shared" si="159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2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1"/>
        <v>CX STD_RIGHT_ARROW RE</v>
      </c>
    </row>
    <row r="1476" spans="1:23">
      <c r="A1476" s="16">
        <f t="shared" si="163"/>
        <v>1476</v>
      </c>
      <c r="B1476" s="15">
        <f t="shared" ref="B1476:B1539" si="164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2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1"/>
        <v>#VALUE!</v>
      </c>
    </row>
    <row r="1477" spans="1:23">
      <c r="A1477" s="16">
        <f t="shared" si="163"/>
        <v>1477</v>
      </c>
      <c r="B1477" s="15">
        <f t="shared" si="164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2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65">SUBSTITUTE(IF(AND(T1477="--",FIND("STD",E1477),FIND("fn",C1477)&gt;0,FIND("ITM_",P1477),I1477="CAT_FNCT"),E1477,""),"""","")</f>
        <v>DATE STD_RIGHT_ARROW</v>
      </c>
    </row>
    <row r="1478" spans="1:23">
      <c r="A1478" s="16">
        <f t="shared" si="163"/>
        <v>1478</v>
      </c>
      <c r="B1478" s="15">
        <f t="shared" si="164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2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65"/>
        <v>#VALUE!</v>
      </c>
    </row>
    <row r="1479" spans="1:23">
      <c r="A1479" s="16">
        <f t="shared" si="163"/>
        <v>1479</v>
      </c>
      <c r="B1479" s="15">
        <f t="shared" si="164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2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65"/>
        <v>#VALUE!</v>
      </c>
    </row>
    <row r="1480" spans="1:23">
      <c r="A1480" s="16">
        <f t="shared" si="163"/>
        <v>1480</v>
      </c>
      <c r="B1480" s="15">
        <f t="shared" si="164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2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65"/>
        <v>DBL STD_CROSS</v>
      </c>
    </row>
    <row r="1481" spans="1:23">
      <c r="A1481" s="16">
        <f t="shared" si="163"/>
        <v>1481</v>
      </c>
      <c r="B1481" s="15">
        <f t="shared" si="164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2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65"/>
        <v>#VALUE!</v>
      </c>
    </row>
    <row r="1482" spans="1:23">
      <c r="A1482" s="16">
        <f t="shared" si="163"/>
        <v>1482</v>
      </c>
      <c r="B1482" s="15">
        <f t="shared" si="164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2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65"/>
        <v>#VALUE!</v>
      </c>
    </row>
    <row r="1483" spans="1:23">
      <c r="A1483" s="16">
        <f t="shared" si="163"/>
        <v>1483</v>
      </c>
      <c r="B1483" s="15">
        <f t="shared" si="164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2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65"/>
        <v>#VALUE!</v>
      </c>
    </row>
    <row r="1484" spans="1:23">
      <c r="A1484" s="1">
        <f t="shared" si="163"/>
        <v>1484</v>
      </c>
      <c r="B1484" s="15">
        <f t="shared" si="164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2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65"/>
        <v>#VALUE!</v>
      </c>
    </row>
    <row r="1485" spans="1:23">
      <c r="A1485" s="16">
        <f t="shared" si="163"/>
        <v>1485</v>
      </c>
      <c r="B1485" s="15">
        <f t="shared" si="164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2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65"/>
        <v>#VALUE!</v>
      </c>
    </row>
    <row r="1486" spans="1:23">
      <c r="A1486" s="16">
        <f t="shared" si="163"/>
        <v>1486</v>
      </c>
      <c r="B1486" s="15">
        <f t="shared" si="164"/>
        <v>1448</v>
      </c>
      <c r="C1486" s="18" t="s">
        <v>3588</v>
      </c>
      <c r="D1486" s="18" t="s">
        <v>7</v>
      </c>
      <c r="E1486" s="21" t="s">
        <v>5193</v>
      </c>
      <c r="F1486" s="21" t="s">
        <v>5193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5194</v>
      </c>
      <c r="Q1486" s="192"/>
      <c r="R1486" s="1"/>
      <c r="S1486" s="1" t="str">
        <f t="shared" si="162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65"/>
        <v>#VALUE!</v>
      </c>
    </row>
    <row r="1487" spans="1:23">
      <c r="A1487" s="16">
        <f t="shared" si="163"/>
        <v>1487</v>
      </c>
      <c r="B1487" s="15">
        <f t="shared" si="164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2"/>
        <v/>
      </c>
      <c r="T1487" s="1" t="str">
        <f>IF(ISNA(VLOOKUP(P1487,'NEW XEQM.c'!D:D,1,0)),"--",VLOOKUP(P1487,'NEW XEQM.c'!D:G,3,0))</f>
        <v>--</v>
      </c>
      <c r="U1487" s="1"/>
      <c r="W1487" t="e">
        <f t="shared" si="165"/>
        <v>#VALUE!</v>
      </c>
    </row>
    <row r="1488" spans="1:23">
      <c r="A1488" s="16">
        <f t="shared" si="163"/>
        <v>1488</v>
      </c>
      <c r="B1488" s="15">
        <f t="shared" si="164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2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65"/>
        <v>#VALUE!</v>
      </c>
    </row>
    <row r="1489" spans="1:23">
      <c r="A1489" s="16">
        <f t="shared" si="163"/>
        <v>1489</v>
      </c>
      <c r="B1489" s="15">
        <f t="shared" si="164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5005</v>
      </c>
      <c r="O1489" s="22"/>
      <c r="P1489" s="248" t="s">
        <v>1461</v>
      </c>
      <c r="Q1489" s="192"/>
      <c r="R1489" s="1"/>
      <c r="S1489" s="1" t="str">
        <f t="shared" si="162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65"/>
        <v>#VALUE!</v>
      </c>
    </row>
    <row r="1490" spans="1:23">
      <c r="A1490" s="1">
        <f t="shared" si="163"/>
        <v>1490</v>
      </c>
      <c r="B1490" s="15">
        <f t="shared" si="164"/>
        <v>1452</v>
      </c>
      <c r="C1490" s="59" t="s">
        <v>3588</v>
      </c>
      <c r="D1490" s="59" t="s">
        <v>7</v>
      </c>
      <c r="E1490" s="131" t="str">
        <f t="shared" ref="E1490" si="166">CHAR(34)&amp;IF(B1490&lt;10,"000",IF(B1490&lt;100,"00",IF(B1490&lt;1000,"0","")))&amp;$B1490&amp;CHAR(34)</f>
        <v>"1452"</v>
      </c>
      <c r="F1490" s="131" t="str">
        <f t="shared" ref="F1490" si="167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68">"MNU_"&amp;IF(B1490&lt;10,"000",IF(B1490&lt;100,"00",IF(B1490&lt;1000,"0","")))&amp;$B1490</f>
        <v>MNU_1452</v>
      </c>
      <c r="Q1490" s="192"/>
      <c r="R1490" s="1"/>
      <c r="S1490" s="1" t="str">
        <f t="shared" si="162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65"/>
        <v>#VALUE!</v>
      </c>
    </row>
    <row r="1491" spans="1:23">
      <c r="A1491" s="16">
        <f t="shared" si="163"/>
        <v>1491</v>
      </c>
      <c r="B1491" s="15">
        <f t="shared" si="164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2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65"/>
        <v>#VALUE!</v>
      </c>
    </row>
    <row r="1492" spans="1:23">
      <c r="A1492" s="16">
        <f t="shared" si="163"/>
        <v>1492</v>
      </c>
      <c r="B1492" s="15">
        <f t="shared" si="164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2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65"/>
        <v>D STD_RIGHT_ARROW J</v>
      </c>
    </row>
    <row r="1493" spans="1:23">
      <c r="A1493" s="16">
        <f t="shared" si="163"/>
        <v>1493</v>
      </c>
      <c r="B1493" s="15">
        <f t="shared" si="164"/>
        <v>1455</v>
      </c>
      <c r="C1493" s="18" t="s">
        <v>5048</v>
      </c>
      <c r="D1493" s="18" t="s">
        <v>5049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2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65"/>
        <v>#VALUE!</v>
      </c>
    </row>
    <row r="1494" spans="1:23">
      <c r="A1494" s="16">
        <f t="shared" si="163"/>
        <v>1494</v>
      </c>
      <c r="B1494" s="15">
        <f t="shared" si="164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2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65"/>
        <v>#VALUE!</v>
      </c>
    </row>
    <row r="1495" spans="1:23">
      <c r="A1495" s="16">
        <f t="shared" si="163"/>
        <v>1495</v>
      </c>
      <c r="B1495" s="15">
        <f t="shared" si="164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2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65"/>
        <v>#VALUE!</v>
      </c>
    </row>
    <row r="1496" spans="1:23">
      <c r="A1496" s="16">
        <f t="shared" si="163"/>
        <v>1496</v>
      </c>
      <c r="B1496" s="15">
        <f t="shared" si="164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2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65"/>
        <v>#VALUE!</v>
      </c>
    </row>
    <row r="1497" spans="1:23">
      <c r="A1497" s="16">
        <f t="shared" si="163"/>
        <v>1497</v>
      </c>
      <c r="B1497" s="15">
        <f t="shared" si="164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2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65"/>
        <v>#VALUE!</v>
      </c>
    </row>
    <row r="1498" spans="1:23">
      <c r="A1498" s="16">
        <f t="shared" si="163"/>
        <v>1498</v>
      </c>
      <c r="B1498" s="15">
        <f t="shared" si="164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5000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2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65"/>
        <v>#VALUE!</v>
      </c>
    </row>
    <row r="1499" spans="1:23">
      <c r="A1499" s="16">
        <f t="shared" si="163"/>
        <v>1499</v>
      </c>
      <c r="B1499" s="15">
        <f t="shared" si="164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2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65"/>
        <v>#VALUE!</v>
      </c>
    </row>
    <row r="1500" spans="1:23">
      <c r="A1500" s="16">
        <f t="shared" si="163"/>
        <v>1500</v>
      </c>
      <c r="B1500" s="15">
        <f t="shared" si="164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2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65"/>
        <v>RCL STD_DOWN_ARROW</v>
      </c>
    </row>
    <row r="1501" spans="1:23">
      <c r="A1501" s="16">
        <f t="shared" si="163"/>
        <v>1501</v>
      </c>
      <c r="B1501" s="15">
        <f t="shared" si="164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2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65"/>
        <v>#VALUE!</v>
      </c>
    </row>
    <row r="1502" spans="1:23">
      <c r="A1502" s="16">
        <f t="shared" si="163"/>
        <v>1502</v>
      </c>
      <c r="B1502" s="15">
        <f t="shared" si="164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2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65"/>
        <v>#VALUE!</v>
      </c>
    </row>
    <row r="1503" spans="1:23">
      <c r="A1503" s="16">
        <f t="shared" si="163"/>
        <v>1503</v>
      </c>
      <c r="B1503" s="15">
        <f t="shared" si="164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2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65"/>
        <v>#VALUE!</v>
      </c>
    </row>
    <row r="1504" spans="1:23">
      <c r="A1504" s="16">
        <f t="shared" si="163"/>
        <v>1504</v>
      </c>
      <c r="B1504" s="15">
        <f t="shared" si="164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2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65"/>
        <v>#VALUE!</v>
      </c>
    </row>
    <row r="1505" spans="1:23">
      <c r="A1505" s="16">
        <f t="shared" si="163"/>
        <v>1505</v>
      </c>
      <c r="B1505" s="15">
        <f t="shared" si="164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2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65"/>
        <v>#VALUE!</v>
      </c>
    </row>
    <row r="1506" spans="1:23">
      <c r="A1506" s="16">
        <f t="shared" si="163"/>
        <v>1506</v>
      </c>
      <c r="B1506" s="15">
        <f t="shared" si="164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69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65"/>
        <v>#VALUE!</v>
      </c>
    </row>
    <row r="1507" spans="1:23">
      <c r="A1507" s="16">
        <f t="shared" si="163"/>
        <v>1507</v>
      </c>
      <c r="B1507" s="15">
        <f t="shared" si="164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69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65"/>
        <v>#VALUE!</v>
      </c>
    </row>
    <row r="1508" spans="1:23">
      <c r="A1508" s="16">
        <f t="shared" si="163"/>
        <v>1508</v>
      </c>
      <c r="B1508" s="15">
        <f t="shared" si="164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69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65"/>
        <v>#VALUE!</v>
      </c>
    </row>
    <row r="1509" spans="1:23">
      <c r="A1509" s="16">
        <f t="shared" si="163"/>
        <v>1509</v>
      </c>
      <c r="B1509" s="15">
        <f t="shared" si="164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69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65"/>
        <v>#VALUE!</v>
      </c>
    </row>
    <row r="1510" spans="1:23">
      <c r="A1510" s="16">
        <f t="shared" si="163"/>
        <v>1510</v>
      </c>
      <c r="B1510" s="15">
        <f t="shared" si="164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69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65"/>
        <v>#VALUE!</v>
      </c>
    </row>
    <row r="1511" spans="1:23">
      <c r="A1511" s="16">
        <f t="shared" si="163"/>
        <v>1511</v>
      </c>
      <c r="B1511" s="15">
        <f t="shared" si="164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5000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69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65"/>
        <v>#VALUE!</v>
      </c>
    </row>
    <row r="1512" spans="1:23">
      <c r="A1512" s="16">
        <f t="shared" si="163"/>
        <v>1512</v>
      </c>
      <c r="B1512" s="15">
        <f t="shared" si="164"/>
        <v>1474</v>
      </c>
      <c r="C1512" s="18" t="s">
        <v>5621</v>
      </c>
      <c r="D1512" s="18" t="s">
        <v>7</v>
      </c>
      <c r="E1512" s="23" t="s">
        <v>5622</v>
      </c>
      <c r="F1512" s="23" t="s">
        <v>5622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5624</v>
      </c>
      <c r="Q1512" s="192"/>
      <c r="R1512" s="1"/>
      <c r="S1512" s="1" t="str">
        <f t="shared" si="169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65"/>
        <v>#VALUE!</v>
      </c>
    </row>
    <row r="1513" spans="1:23">
      <c r="A1513" s="16">
        <f t="shared" si="163"/>
        <v>1513</v>
      </c>
      <c r="B1513" s="15">
        <f t="shared" si="164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69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65"/>
        <v>#VALUE!</v>
      </c>
    </row>
    <row r="1514" spans="1:23">
      <c r="A1514" s="16">
        <f t="shared" si="163"/>
        <v>1514</v>
      </c>
      <c r="B1514" s="15">
        <f t="shared" si="164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69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65"/>
        <v>#VALUE!</v>
      </c>
    </row>
    <row r="1515" spans="1:23">
      <c r="A1515" s="16">
        <f t="shared" si="163"/>
        <v>1515</v>
      </c>
      <c r="B1515" s="15">
        <f t="shared" ref="B1515" si="170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5970</v>
      </c>
      <c r="Q1515" s="192"/>
      <c r="R1515" s="1"/>
      <c r="S1515" s="1" t="str">
        <f t="shared" ref="S1515" si="171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65"/>
        <v>#VALUE!</v>
      </c>
    </row>
    <row r="1516" spans="1:23">
      <c r="A1516" s="16">
        <f t="shared" si="163"/>
        <v>1516</v>
      </c>
      <c r="B1516" s="15">
        <f t="shared" si="164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69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65"/>
        <v/>
      </c>
    </row>
    <row r="1517" spans="1:23">
      <c r="A1517" s="16">
        <f t="shared" si="163"/>
        <v>1517</v>
      </c>
      <c r="B1517" s="15">
        <f t="shared" si="164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69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65"/>
        <v/>
      </c>
    </row>
    <row r="1518" spans="1:23">
      <c r="A1518" s="16">
        <f t="shared" si="163"/>
        <v>1518</v>
      </c>
      <c r="B1518" s="15">
        <f t="shared" si="164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69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65"/>
        <v>#VALUE!</v>
      </c>
    </row>
    <row r="1519" spans="1:23">
      <c r="A1519" s="1">
        <f t="shared" si="163"/>
        <v>1519</v>
      </c>
      <c r="B1519" s="15">
        <f t="shared" si="164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69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65"/>
        <v>#VALUE!</v>
      </c>
    </row>
    <row r="1520" spans="1:23">
      <c r="A1520" s="16">
        <f t="shared" si="163"/>
        <v>1520</v>
      </c>
      <c r="B1520" s="15">
        <f t="shared" si="164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69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65"/>
        <v>#VALUE!</v>
      </c>
    </row>
    <row r="1521" spans="1:23">
      <c r="A1521" s="16">
        <f t="shared" si="163"/>
        <v>1521</v>
      </c>
      <c r="B1521" s="15">
        <f t="shared" si="164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69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65"/>
        <v>H STD_SUB_n</v>
      </c>
    </row>
    <row r="1522" spans="1:23">
      <c r="A1522" s="16">
        <f t="shared" si="163"/>
        <v>1522</v>
      </c>
      <c r="B1522" s="15">
        <f t="shared" si="164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69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65"/>
        <v>H STD_SUB_n STD_SUB_P</v>
      </c>
    </row>
    <row r="1523" spans="1:23">
      <c r="A1523" s="16">
        <f t="shared" si="163"/>
        <v>1523</v>
      </c>
      <c r="B1523" s="15">
        <f t="shared" si="164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69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65"/>
        <v>#VALUE!</v>
      </c>
    </row>
    <row r="1524" spans="1:23">
      <c r="A1524" s="16">
        <f t="shared" si="163"/>
        <v>1524</v>
      </c>
      <c r="B1524" s="15">
        <f t="shared" si="164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69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65"/>
        <v>#VALUE!</v>
      </c>
    </row>
    <row r="1525" spans="1:23">
      <c r="A1525" s="16">
        <f t="shared" si="163"/>
        <v>1525</v>
      </c>
      <c r="B1525" s="15">
        <f t="shared" si="164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69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65"/>
        <v>I STD_SUB_x STD_SUB_y STD_SUB_z</v>
      </c>
    </row>
    <row r="1526" spans="1:23">
      <c r="A1526" s="16">
        <f t="shared" si="163"/>
        <v>1526</v>
      </c>
      <c r="B1526" s="15">
        <f t="shared" si="164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69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65"/>
        <v>I STD_GAMMA STD_SUB_p</v>
      </c>
    </row>
    <row r="1527" spans="1:23">
      <c r="A1527" s="16">
        <f t="shared" si="163"/>
        <v>1527</v>
      </c>
      <c r="B1527" s="15">
        <f t="shared" si="164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69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65"/>
        <v>I STD_GAMMA STD_SUB_q</v>
      </c>
    </row>
    <row r="1528" spans="1:23">
      <c r="A1528" s="16">
        <f t="shared" si="163"/>
        <v>1528</v>
      </c>
      <c r="B1528" s="15">
        <f t="shared" si="164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69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65"/>
        <v>#VALUE!</v>
      </c>
    </row>
    <row r="1529" spans="1:23">
      <c r="A1529" s="16">
        <f t="shared" si="163"/>
        <v>1529</v>
      </c>
      <c r="B1529" s="15">
        <f t="shared" si="164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69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65"/>
        <v>#VALUE!</v>
      </c>
    </row>
    <row r="1530" spans="1:23">
      <c r="A1530" s="16">
        <f t="shared" si="163"/>
        <v>1530</v>
      </c>
      <c r="B1530" s="15">
        <f t="shared" si="164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69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65"/>
        <v>J STD_SUB_y (x)</v>
      </c>
    </row>
    <row r="1531" spans="1:23">
      <c r="A1531" s="16">
        <f t="shared" si="163"/>
        <v>1531</v>
      </c>
      <c r="B1531" s="15">
        <f t="shared" si="164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69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65"/>
        <v>#VALUE!</v>
      </c>
    </row>
    <row r="1532" spans="1:23">
      <c r="A1532" s="16">
        <f t="shared" si="163"/>
        <v>1532</v>
      </c>
      <c r="B1532" s="15">
        <f t="shared" si="164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69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65"/>
        <v>#VALUE!</v>
      </c>
    </row>
    <row r="1533" spans="1:23">
      <c r="A1533" s="16">
        <f t="shared" ref="A1533:A1596" si="172">IF(B1533=INT(B1533),ROW(),"")</f>
        <v>1533</v>
      </c>
      <c r="B1533" s="15">
        <f t="shared" si="164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69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65"/>
        <v>#VALUE!</v>
      </c>
    </row>
    <row r="1534" spans="1:23">
      <c r="A1534" s="16">
        <f t="shared" si="172"/>
        <v>1534</v>
      </c>
      <c r="B1534" s="15">
        <f t="shared" si="164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69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65"/>
        <v>#VALUE!</v>
      </c>
    </row>
    <row r="1535" spans="1:23">
      <c r="A1535" s="16">
        <f t="shared" si="172"/>
        <v>1535</v>
      </c>
      <c r="B1535" s="15">
        <f t="shared" si="164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69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65"/>
        <v>#VALUE!</v>
      </c>
    </row>
    <row r="1536" spans="1:23">
      <c r="A1536" s="16">
        <f t="shared" si="172"/>
        <v>1536</v>
      </c>
      <c r="B1536" s="15">
        <f t="shared" si="164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69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65"/>
        <v>#VALUE!</v>
      </c>
    </row>
    <row r="1537" spans="1:23">
      <c r="A1537" s="16">
        <f t="shared" si="172"/>
        <v>1537</v>
      </c>
      <c r="B1537" s="15">
        <f t="shared" si="164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69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65"/>
        <v>#VALUE!</v>
      </c>
    </row>
    <row r="1538" spans="1:23">
      <c r="A1538" s="16">
        <f t="shared" si="172"/>
        <v>1538</v>
      </c>
      <c r="B1538" s="15">
        <f t="shared" si="164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69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65"/>
        <v>#VALUE!</v>
      </c>
    </row>
    <row r="1539" spans="1:23">
      <c r="A1539" s="16">
        <f t="shared" si="172"/>
        <v>1539</v>
      </c>
      <c r="B1539" s="15">
        <f t="shared" si="164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69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65"/>
        <v>#VALUE!</v>
      </c>
    </row>
    <row r="1540" spans="1:23">
      <c r="A1540" s="16">
        <f t="shared" si="172"/>
        <v>1540</v>
      </c>
      <c r="B1540" s="15">
        <f t="shared" ref="B1540:B1603" si="173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69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65"/>
        <v>#VALUE!</v>
      </c>
    </row>
    <row r="1541" spans="1:23">
      <c r="A1541" s="16">
        <f t="shared" si="172"/>
        <v>1541</v>
      </c>
      <c r="B1541" s="15">
        <f t="shared" si="173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69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74">SUBSTITUTE(IF(AND(T1541="--",FIND("STD",E1541),FIND("fn",C1541)&gt;0,FIND("ITM_",P1541),I1541="CAT_FNCT"),E1541,""),"""","")</f>
        <v>#VALUE!</v>
      </c>
    </row>
    <row r="1542" spans="1:23">
      <c r="A1542" s="16">
        <f t="shared" si="172"/>
        <v>1542</v>
      </c>
      <c r="B1542" s="15">
        <f t="shared" si="173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69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74"/>
        <v>#VALUE!</v>
      </c>
    </row>
    <row r="1543" spans="1:23">
      <c r="A1543" s="16">
        <f t="shared" si="172"/>
        <v>1543</v>
      </c>
      <c r="B1543" s="15">
        <f t="shared" si="173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69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74"/>
        <v/>
      </c>
    </row>
    <row r="1544" spans="1:23">
      <c r="A1544" s="16">
        <f t="shared" si="172"/>
        <v>1544</v>
      </c>
      <c r="B1544" s="15">
        <f t="shared" si="173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69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74"/>
        <v>L STD_SUB_m STD_SUB_alpha</v>
      </c>
    </row>
    <row r="1545" spans="1:23">
      <c r="A1545" s="16">
        <f t="shared" si="172"/>
        <v>1545</v>
      </c>
      <c r="B1545" s="15">
        <f t="shared" si="173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69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74"/>
        <v/>
      </c>
    </row>
    <row r="1546" spans="1:23">
      <c r="A1546" s="16">
        <f t="shared" si="172"/>
        <v>1546</v>
      </c>
      <c r="B1546" s="15">
        <f t="shared" si="173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69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74"/>
        <v/>
      </c>
    </row>
    <row r="1547" spans="1:23">
      <c r="A1547" s="16">
        <f t="shared" si="172"/>
        <v>1547</v>
      </c>
      <c r="B1547" s="15">
        <f t="shared" si="173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69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74"/>
        <v>#VALUE!</v>
      </c>
    </row>
    <row r="1548" spans="1:23">
      <c r="A1548" s="16">
        <f t="shared" si="172"/>
        <v>1548</v>
      </c>
      <c r="B1548" s="15">
        <f t="shared" si="173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69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74"/>
        <v>#VALUE!</v>
      </c>
    </row>
    <row r="1549" spans="1:23">
      <c r="A1549" s="16">
        <f t="shared" si="172"/>
        <v>1549</v>
      </c>
      <c r="B1549" s="15">
        <f t="shared" si="173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69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74"/>
        <v>#VALUE!</v>
      </c>
    </row>
    <row r="1550" spans="1:23">
      <c r="A1550" s="16">
        <f t="shared" si="172"/>
        <v>1550</v>
      </c>
      <c r="B1550" s="15">
        <f t="shared" si="173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69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74"/>
        <v>#VALUE!</v>
      </c>
    </row>
    <row r="1551" spans="1:23">
      <c r="A1551" s="16">
        <f t="shared" si="172"/>
        <v>1551</v>
      </c>
      <c r="B1551" s="15">
        <f t="shared" si="173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69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74"/>
        <v>LOAD STD_SIGMA</v>
      </c>
    </row>
    <row r="1552" spans="1:23">
      <c r="A1552" s="16">
        <f t="shared" si="172"/>
        <v>1552</v>
      </c>
      <c r="B1552" s="15">
        <f t="shared" si="173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69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74"/>
        <v>#VALUE!</v>
      </c>
    </row>
    <row r="1553" spans="1:23">
      <c r="A1553" s="16">
        <f t="shared" si="172"/>
        <v>1553</v>
      </c>
      <c r="B1553" s="15">
        <f t="shared" si="173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69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74"/>
        <v>#VALUE!</v>
      </c>
    </row>
    <row r="1554" spans="1:23">
      <c r="A1554" s="16">
        <f t="shared" si="172"/>
        <v>1554</v>
      </c>
      <c r="B1554" s="15">
        <f t="shared" si="173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69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74"/>
        <v>#VALUE!</v>
      </c>
    </row>
    <row r="1555" spans="1:23">
      <c r="A1555" s="16">
        <f t="shared" si="172"/>
        <v>1555</v>
      </c>
      <c r="B1555" s="15">
        <f t="shared" si="173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69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74"/>
        <v>#VALUE!</v>
      </c>
    </row>
    <row r="1556" spans="1:23">
      <c r="A1556" s="16">
        <f t="shared" si="172"/>
        <v>1556</v>
      </c>
      <c r="B1556" s="15">
        <f t="shared" si="173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69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74"/>
        <v>#VALUE!</v>
      </c>
    </row>
    <row r="1557" spans="1:23">
      <c r="A1557" s="16">
        <f t="shared" si="172"/>
        <v>1557</v>
      </c>
      <c r="B1557" s="15">
        <f t="shared" si="173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69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74"/>
        <v>#VALUE!</v>
      </c>
    </row>
    <row r="1558" spans="1:23">
      <c r="A1558" s="16">
        <f t="shared" si="172"/>
        <v>1558</v>
      </c>
      <c r="B1558" s="15">
        <f t="shared" si="173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69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74"/>
        <v>#VALUE!</v>
      </c>
    </row>
    <row r="1559" spans="1:23">
      <c r="A1559" s="16">
        <f t="shared" si="172"/>
        <v>1559</v>
      </c>
      <c r="B1559" s="15">
        <f t="shared" si="173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69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74"/>
        <v>#VALUE!</v>
      </c>
    </row>
    <row r="1560" spans="1:23">
      <c r="A1560" s="16">
        <f t="shared" si="172"/>
        <v>1560</v>
      </c>
      <c r="B1560" s="15">
        <f t="shared" si="173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69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74"/>
        <v>#VALUE!</v>
      </c>
    </row>
    <row r="1561" spans="1:23">
      <c r="A1561" s="16">
        <f t="shared" si="172"/>
        <v>1561</v>
      </c>
      <c r="B1561" s="15">
        <f t="shared" si="173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5005</v>
      </c>
      <c r="O1561" s="22"/>
      <c r="P1561" s="248" t="s">
        <v>1656</v>
      </c>
      <c r="Q1561" s="192"/>
      <c r="R1561" s="1"/>
      <c r="S1561" s="1" t="str">
        <f t="shared" si="169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74"/>
        <v/>
      </c>
    </row>
    <row r="1562" spans="1:23">
      <c r="A1562" s="16">
        <f t="shared" si="172"/>
        <v>1562</v>
      </c>
      <c r="B1562" s="15">
        <f t="shared" si="173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69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74"/>
        <v>#VALUE!</v>
      </c>
    </row>
    <row r="1563" spans="1:23">
      <c r="A1563" s="16">
        <f t="shared" si="172"/>
        <v>1563</v>
      </c>
      <c r="B1563" s="15">
        <f t="shared" si="173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69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74"/>
        <v>#VALUE!</v>
      </c>
    </row>
    <row r="1564" spans="1:23">
      <c r="A1564" s="16">
        <f t="shared" si="172"/>
        <v>1564</v>
      </c>
      <c r="B1564" s="15">
        <f t="shared" si="173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69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74"/>
        <v>#VALUE!</v>
      </c>
    </row>
    <row r="1565" spans="1:23">
      <c r="A1565" s="16">
        <f t="shared" si="172"/>
        <v>1565</v>
      </c>
      <c r="B1565" s="15">
        <f t="shared" si="173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69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74"/>
        <v>#VALUE!</v>
      </c>
    </row>
    <row r="1566" spans="1:23">
      <c r="A1566" s="16">
        <f t="shared" si="172"/>
        <v>1566</v>
      </c>
      <c r="B1566" s="15">
        <f t="shared" si="173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69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74"/>
        <v>#VALUE!</v>
      </c>
    </row>
    <row r="1567" spans="1:23">
      <c r="A1567" s="16">
        <f t="shared" si="172"/>
        <v>1567</v>
      </c>
      <c r="B1567" s="15">
        <f t="shared" si="173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69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74"/>
        <v>#VALUE!</v>
      </c>
    </row>
    <row r="1568" spans="1:23">
      <c r="A1568" s="16">
        <f t="shared" si="172"/>
        <v>1568</v>
      </c>
      <c r="B1568" s="15">
        <f t="shared" si="173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69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74"/>
        <v>#VALUE!</v>
      </c>
    </row>
    <row r="1569" spans="1:23">
      <c r="A1569" s="16">
        <f t="shared" si="172"/>
        <v>1569</v>
      </c>
      <c r="B1569" s="15">
        <f t="shared" si="173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69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74"/>
        <v>#VALUE!</v>
      </c>
    </row>
    <row r="1570" spans="1:23">
      <c r="A1570" s="16">
        <f t="shared" si="172"/>
        <v>1570</v>
      </c>
      <c r="B1570" s="15">
        <f t="shared" si="173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7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74"/>
        <v>#VALUE!</v>
      </c>
    </row>
    <row r="1571" spans="1:23">
      <c r="A1571" s="16">
        <f t="shared" si="172"/>
        <v>1571</v>
      </c>
      <c r="B1571" s="15">
        <f t="shared" si="173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75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74"/>
        <v>#VALUE!</v>
      </c>
    </row>
    <row r="1572" spans="1:23">
      <c r="A1572" s="16">
        <f t="shared" si="172"/>
        <v>1572</v>
      </c>
      <c r="B1572" s="15">
        <f t="shared" si="173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75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74"/>
        <v>#VALUE!</v>
      </c>
    </row>
    <row r="1573" spans="1:23">
      <c r="A1573" s="16">
        <f t="shared" si="172"/>
        <v>1573</v>
      </c>
      <c r="B1573" s="15">
        <f t="shared" si="173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75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74"/>
        <v>#VALUE!</v>
      </c>
    </row>
    <row r="1574" spans="1:23">
      <c r="A1574" s="16">
        <f t="shared" si="172"/>
        <v>1574</v>
      </c>
      <c r="B1574" s="15">
        <f t="shared" si="173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75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74"/>
        <v>#VALUE!</v>
      </c>
    </row>
    <row r="1575" spans="1:23">
      <c r="A1575" s="16">
        <f t="shared" si="172"/>
        <v>1575</v>
      </c>
      <c r="B1575" s="15">
        <f t="shared" si="173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75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74"/>
        <v>#VALUE!</v>
      </c>
    </row>
    <row r="1576" spans="1:23">
      <c r="A1576" s="16">
        <f t="shared" si="172"/>
        <v>1576</v>
      </c>
      <c r="B1576" s="15">
        <f t="shared" si="173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75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74"/>
        <v>#VALUE!</v>
      </c>
    </row>
    <row r="1577" spans="1:23">
      <c r="A1577" s="16">
        <f t="shared" si="172"/>
        <v>1577</v>
      </c>
      <c r="B1577" s="15">
        <f t="shared" si="173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75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74"/>
        <v>M.R STD_LEFT_RIGHT_ARROWS R</v>
      </c>
    </row>
    <row r="1578" spans="1:23">
      <c r="A1578" s="16">
        <f t="shared" si="172"/>
        <v>1578</v>
      </c>
      <c r="B1578" s="15">
        <f t="shared" si="173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75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74"/>
        <v/>
      </c>
    </row>
    <row r="1579" spans="1:23">
      <c r="A1579" s="16">
        <f t="shared" si="172"/>
        <v>1579</v>
      </c>
      <c r="B1579" s="15">
        <f t="shared" si="173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75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74"/>
        <v>#VALUE!</v>
      </c>
    </row>
    <row r="1580" spans="1:23">
      <c r="A1580" s="16">
        <f t="shared" si="172"/>
        <v>1580</v>
      </c>
      <c r="B1580" s="15">
        <f t="shared" si="173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75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74"/>
        <v>#VALUE!</v>
      </c>
    </row>
    <row r="1581" spans="1:23">
      <c r="A1581" s="16">
        <f t="shared" si="172"/>
        <v>1581</v>
      </c>
      <c r="B1581" s="15">
        <f t="shared" si="173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75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74"/>
        <v>#VALUE!</v>
      </c>
    </row>
    <row r="1582" spans="1:23">
      <c r="A1582" s="16">
        <f t="shared" si="172"/>
        <v>1582</v>
      </c>
      <c r="B1582" s="15">
        <f t="shared" si="173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75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74"/>
        <v>#VALUE!</v>
      </c>
    </row>
    <row r="1583" spans="1:23">
      <c r="A1583" s="16">
        <f t="shared" si="172"/>
        <v>1583</v>
      </c>
      <c r="B1583" s="15">
        <f t="shared" si="173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75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74"/>
        <v>STO STD_DOWN_ARROW</v>
      </c>
    </row>
    <row r="1584" spans="1:23">
      <c r="A1584" s="16">
        <f t="shared" si="172"/>
        <v>1584</v>
      </c>
      <c r="B1584" s="15">
        <f t="shared" si="173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75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74"/>
        <v>#VALUE!</v>
      </c>
    </row>
    <row r="1585" spans="1:23">
      <c r="A1585" s="16">
        <f t="shared" si="172"/>
        <v>1585</v>
      </c>
      <c r="B1585" s="15">
        <f t="shared" si="173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75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74"/>
        <v>#VALUE!</v>
      </c>
    </row>
    <row r="1586" spans="1:23">
      <c r="A1586" s="16">
        <f t="shared" si="172"/>
        <v>1586</v>
      </c>
      <c r="B1586" s="15">
        <f t="shared" si="173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75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74"/>
        <v>#VALUE!</v>
      </c>
    </row>
    <row r="1587" spans="1:23">
      <c r="A1587" s="16">
        <f t="shared" si="172"/>
        <v>1587</v>
      </c>
      <c r="B1587" s="15">
        <f t="shared" si="173"/>
        <v>1549</v>
      </c>
      <c r="C1587" s="103" t="s">
        <v>4022</v>
      </c>
      <c r="D1587" s="110" t="s">
        <v>4037</v>
      </c>
      <c r="E1587" s="109" t="s">
        <v>5134</v>
      </c>
      <c r="F1587" s="109" t="s">
        <v>5134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75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74"/>
        <v>#VALUE!</v>
      </c>
    </row>
    <row r="1588" spans="1:23">
      <c r="A1588" s="16">
        <f t="shared" si="172"/>
        <v>1588</v>
      </c>
      <c r="B1588" s="15">
        <f t="shared" si="173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75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74"/>
        <v>P STD_SUB_n</v>
      </c>
    </row>
    <row r="1589" spans="1:23">
      <c r="A1589" s="16">
        <f t="shared" si="172"/>
        <v>1589</v>
      </c>
      <c r="B1589" s="15">
        <f t="shared" si="173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75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74"/>
        <v>#VALUE!</v>
      </c>
    </row>
    <row r="1590" spans="1:23">
      <c r="A1590" s="16">
        <f t="shared" si="172"/>
        <v>1590</v>
      </c>
      <c r="B1590" s="15">
        <f t="shared" si="173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75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74"/>
        <v>#VALUE!</v>
      </c>
    </row>
    <row r="1591" spans="1:23">
      <c r="A1591" s="16">
        <f t="shared" si="172"/>
        <v>1591</v>
      </c>
      <c r="B1591" s="15">
        <f t="shared" si="173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75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74"/>
        <v>#VALUE!</v>
      </c>
    </row>
    <row r="1592" spans="1:23">
      <c r="A1592" s="1">
        <f t="shared" ref="A1592:A1593" si="176">IF(B1592=INT(B1592),ROW(),"")</f>
        <v>1592</v>
      </c>
      <c r="B1592" s="15">
        <f t="shared" ref="B1592:B1593" si="177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78">CHAR(34)&amp;IF(B1592&lt;10,"000",IF(B1592&lt;100,"00",IF(B1592&lt;1000,"0","")))&amp;$B1592&amp;CHAR(34)</f>
        <v>"1554"</v>
      </c>
      <c r="F1592" s="131" t="str">
        <f t="shared" ref="F1592:F1593" si="179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0">"ITM_"&amp;IF(B1592&lt;10,"000",IF(B1592&lt;100,"00",IF(B1592&lt;1000,"0","")))&amp;$B1592</f>
        <v>ITM_1554</v>
      </c>
      <c r="Q1592" s="192"/>
      <c r="R1592" s="1"/>
      <c r="S1592" s="1" t="str">
        <f t="shared" ref="S1592:S1593" si="181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74"/>
        <v>#VALUE!</v>
      </c>
    </row>
    <row r="1593" spans="1:23">
      <c r="A1593" s="1">
        <f t="shared" si="176"/>
        <v>1593</v>
      </c>
      <c r="B1593" s="15">
        <f t="shared" si="177"/>
        <v>1555</v>
      </c>
      <c r="C1593" s="59" t="s">
        <v>3588</v>
      </c>
      <c r="D1593" s="59" t="s">
        <v>7</v>
      </c>
      <c r="E1593" s="131" t="str">
        <f t="shared" si="178"/>
        <v>"1555"</v>
      </c>
      <c r="F1593" s="131" t="str">
        <f t="shared" si="179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0"/>
        <v>ITM_1555</v>
      </c>
      <c r="Q1593" s="192"/>
      <c r="R1593" s="1"/>
      <c r="S1593" s="1" t="str">
        <f t="shared" si="181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74"/>
        <v>#VALUE!</v>
      </c>
    </row>
    <row r="1594" spans="1:23">
      <c r="A1594" s="16">
        <f t="shared" si="172"/>
        <v>1594</v>
      </c>
      <c r="B1594" s="15">
        <f t="shared" si="173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75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74"/>
        <v>#VALUE!</v>
      </c>
    </row>
    <row r="1595" spans="1:23">
      <c r="A1595" s="16">
        <f t="shared" si="172"/>
        <v>1595</v>
      </c>
      <c r="B1595" s="15">
        <f t="shared" si="173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75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74"/>
        <v>#VALUE!</v>
      </c>
    </row>
    <row r="1596" spans="1:23">
      <c r="A1596" s="1">
        <f t="shared" si="172"/>
        <v>1596</v>
      </c>
      <c r="B1596" s="15">
        <f t="shared" si="173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5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74"/>
        <v>#VALUE!</v>
      </c>
    </row>
    <row r="1597" spans="1:23">
      <c r="A1597" s="16">
        <f t="shared" ref="A1597:A1660" si="182">IF(B1597=INT(B1597),ROW(),"")</f>
        <v>1597</v>
      </c>
      <c r="B1597" s="15">
        <f t="shared" si="173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75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74"/>
        <v>#VALUE!</v>
      </c>
    </row>
    <row r="1598" spans="1:23">
      <c r="A1598" s="16">
        <f t="shared" si="182"/>
        <v>1598</v>
      </c>
      <c r="B1598" s="15">
        <f t="shared" si="173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75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74"/>
        <v>#VALUE!</v>
      </c>
    </row>
    <row r="1599" spans="1:23">
      <c r="A1599" s="16">
        <f t="shared" si="182"/>
        <v>1599</v>
      </c>
      <c r="B1599" s="15">
        <f t="shared" si="173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75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74"/>
        <v>#VALUE!</v>
      </c>
    </row>
    <row r="1600" spans="1:23">
      <c r="A1600" s="16">
        <f t="shared" si="182"/>
        <v>1600</v>
      </c>
      <c r="B1600" s="15">
        <f t="shared" si="173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75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74"/>
        <v>#VALUE!</v>
      </c>
    </row>
    <row r="1601" spans="1:23">
      <c r="A1601" s="16">
        <f t="shared" si="182"/>
        <v>1601</v>
      </c>
      <c r="B1601" s="15">
        <f t="shared" si="173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75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74"/>
        <v>#VALUE!</v>
      </c>
    </row>
    <row r="1602" spans="1:23">
      <c r="A1602" s="16">
        <f t="shared" si="182"/>
        <v>1602</v>
      </c>
      <c r="B1602" s="15">
        <f t="shared" si="173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75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74"/>
        <v>#VALUE!</v>
      </c>
    </row>
    <row r="1603" spans="1:23">
      <c r="A1603" s="16">
        <f t="shared" si="182"/>
        <v>1603</v>
      </c>
      <c r="B1603" s="15">
        <f t="shared" si="173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75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74"/>
        <v>#VALUE!</v>
      </c>
    </row>
    <row r="1604" spans="1:23">
      <c r="A1604" s="16">
        <f t="shared" si="182"/>
        <v>1604</v>
      </c>
      <c r="B1604" s="15">
        <f t="shared" ref="B1604:B1667" si="183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75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74"/>
        <v>#VALUE!</v>
      </c>
    </row>
    <row r="1605" spans="1:23">
      <c r="A1605" s="16">
        <f t="shared" si="182"/>
        <v>1605</v>
      </c>
      <c r="B1605" s="15">
        <f t="shared" si="183"/>
        <v>1567</v>
      </c>
      <c r="C1605" s="18" t="s">
        <v>5612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75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84">SUBSTITUTE(IF(AND(T1605="--",FIND("STD",E1605),FIND("fn",C1605)&gt;0,FIND("ITM_",P1605),I1605="CAT_FNCT"),E1605,""),"""","")</f>
        <v>#VALUE!</v>
      </c>
    </row>
    <row r="1606" spans="1:23">
      <c r="A1606" s="16">
        <f t="shared" si="182"/>
        <v>1606</v>
      </c>
      <c r="B1606" s="15">
        <f t="shared" si="183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75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84"/>
        <v>#VALUE!</v>
      </c>
    </row>
    <row r="1607" spans="1:23">
      <c r="A1607" s="16">
        <f t="shared" si="182"/>
        <v>1607</v>
      </c>
      <c r="B1607" s="15">
        <f t="shared" si="183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75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84"/>
        <v>RE STD_RIGHT_ARROW CX</v>
      </c>
    </row>
    <row r="1608" spans="1:23">
      <c r="A1608" s="16">
        <f t="shared" si="182"/>
        <v>1608</v>
      </c>
      <c r="B1608" s="15">
        <f t="shared" si="183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75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84"/>
        <v/>
      </c>
    </row>
    <row r="1609" spans="1:23">
      <c r="A1609" s="1">
        <f t="shared" si="182"/>
        <v>1609</v>
      </c>
      <c r="B1609" s="15">
        <f t="shared" si="183"/>
        <v>1571</v>
      </c>
      <c r="C1609" s="59" t="s">
        <v>3588</v>
      </c>
      <c r="D1609" s="59" t="s">
        <v>7</v>
      </c>
      <c r="E1609" s="131" t="str">
        <f t="shared" ref="E1609:E1610" si="185">CHAR(34)&amp;IF(B1609&lt;10,"000",IF(B1609&lt;100,"00",IF(B1609&lt;1000,"0","")))&amp;$B1609&amp;CHAR(34)</f>
        <v>"1571"</v>
      </c>
      <c r="F1609" s="131" t="str">
        <f t="shared" ref="F1609:F1610" si="186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87">"ITM_"&amp;IF(B1609&lt;10,"000",IF(B1609&lt;100,"00",IF(B1609&lt;1000,"0","")))&amp;$B1609</f>
        <v>ITM_1571</v>
      </c>
      <c r="Q1609" s="192"/>
      <c r="R1609" s="1"/>
      <c r="S1609" s="1" t="str">
        <f t="shared" ref="S1609:S1610" si="188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84"/>
        <v>#VALUE!</v>
      </c>
    </row>
    <row r="1610" spans="1:23">
      <c r="A1610" s="1">
        <f t="shared" si="182"/>
        <v>1610</v>
      </c>
      <c r="B1610" s="15">
        <f t="shared" si="183"/>
        <v>1572</v>
      </c>
      <c r="C1610" s="59" t="s">
        <v>3588</v>
      </c>
      <c r="D1610" s="59" t="s">
        <v>7</v>
      </c>
      <c r="E1610" s="131" t="str">
        <f t="shared" si="185"/>
        <v>"1572"</v>
      </c>
      <c r="F1610" s="131" t="str">
        <f t="shared" si="186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87"/>
        <v>ITM_1572</v>
      </c>
      <c r="Q1610" s="192"/>
      <c r="R1610" s="1"/>
      <c r="S1610" s="1" t="str">
        <f t="shared" si="188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84"/>
        <v>#VALUE!</v>
      </c>
    </row>
    <row r="1611" spans="1:23">
      <c r="A1611" s="16">
        <f t="shared" si="182"/>
        <v>1611</v>
      </c>
      <c r="B1611" s="15">
        <f t="shared" si="183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5000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75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84"/>
        <v>#VALUE!</v>
      </c>
    </row>
    <row r="1612" spans="1:23">
      <c r="A1612" s="16">
        <f t="shared" si="182"/>
        <v>1612</v>
      </c>
      <c r="B1612" s="15">
        <f t="shared" si="183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75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84"/>
        <v>#VALUE!</v>
      </c>
    </row>
    <row r="1613" spans="1:23">
      <c r="A1613" s="16">
        <f t="shared" si="182"/>
        <v>1613</v>
      </c>
      <c r="B1613" s="15">
        <f t="shared" si="183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75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84"/>
        <v/>
      </c>
    </row>
    <row r="1614" spans="1:23">
      <c r="A1614" s="16">
        <f t="shared" ref="A1614" si="189">IF(B1614=INT(B1614),ROW(),"")</f>
        <v>1614</v>
      </c>
      <c r="B1614" s="15">
        <f t="shared" ref="B1614" si="190">IF(AND(MID(C1614,2,1)&lt;&gt;"/",MID(C1614,1,1)="/"),INT(B1613)+1,B1613+0.01)</f>
        <v>1576</v>
      </c>
      <c r="C1614" s="18" t="s">
        <v>5967</v>
      </c>
      <c r="D1614" s="18" t="s">
        <v>2631</v>
      </c>
      <c r="E1614" s="23" t="s">
        <v>5968</v>
      </c>
      <c r="F1614" s="23" t="s">
        <v>5968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5971</v>
      </c>
      <c r="Q1614" s="192"/>
      <c r="R1614" s="1"/>
      <c r="S1614" s="1" t="str">
        <f t="shared" ref="S1614" si="191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2">SUBSTITUTE(IF(AND(T1614="--",FIND("STD",E1614),FIND("fn",C1614)&gt;0,FIND("ITM_",P1614),I1614="CAT_FNCT"),E1614,""),"""","")</f>
        <v>#VALUE!</v>
      </c>
    </row>
    <row r="1615" spans="1:23">
      <c r="A1615" s="16">
        <f t="shared" si="182"/>
        <v>1615</v>
      </c>
      <c r="B1615" s="15">
        <f t="shared" si="183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75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84"/>
        <v>#VALUE!</v>
      </c>
    </row>
    <row r="1616" spans="1:23">
      <c r="A1616" s="16">
        <f t="shared" si="182"/>
        <v>1616</v>
      </c>
      <c r="B1616" s="15">
        <f t="shared" si="183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75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84"/>
        <v>#VALUE!</v>
      </c>
    </row>
    <row r="1617" spans="1:23">
      <c r="A1617" s="16">
        <f t="shared" si="182"/>
        <v>1617</v>
      </c>
      <c r="B1617" s="15">
        <f t="shared" si="183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75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84"/>
        <v>#VALUE!</v>
      </c>
    </row>
    <row r="1618" spans="1:23">
      <c r="A1618" s="16">
        <f t="shared" si="182"/>
        <v>1618</v>
      </c>
      <c r="B1618" s="15">
        <f t="shared" si="183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75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84"/>
        <v>#VALUE!</v>
      </c>
    </row>
    <row r="1619" spans="1:23">
      <c r="A1619" s="16">
        <f t="shared" si="182"/>
        <v>1619</v>
      </c>
      <c r="B1619" s="15">
        <f t="shared" si="183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75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84"/>
        <v>#VALUE!</v>
      </c>
    </row>
    <row r="1620" spans="1:23">
      <c r="A1620" s="16">
        <f t="shared" si="182"/>
        <v>1620</v>
      </c>
      <c r="B1620" s="15">
        <f t="shared" si="183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75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84"/>
        <v>#VALUE!</v>
      </c>
    </row>
    <row r="1621" spans="1:23">
      <c r="A1621" s="16">
        <f t="shared" si="182"/>
        <v>1621</v>
      </c>
      <c r="B1621" s="15">
        <f t="shared" si="183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75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84"/>
        <v>#VALUE!</v>
      </c>
    </row>
    <row r="1622" spans="1:23">
      <c r="A1622" s="16">
        <f t="shared" si="182"/>
        <v>1622</v>
      </c>
      <c r="B1622" s="15">
        <f t="shared" si="183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75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84"/>
        <v>STD_psi (u,m)</v>
      </c>
    </row>
    <row r="1623" spans="1:23">
      <c r="A1623" s="16">
        <f t="shared" si="182"/>
        <v>1623</v>
      </c>
      <c r="B1623" s="15">
        <f t="shared" si="183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75"/>
        <v/>
      </c>
      <c r="T1623" s="1" t="str">
        <f>IF(ISNA(VLOOKUP(P1623,'NEW XEQM.c'!D:D,1,0)),"--",VLOOKUP(P1623,'NEW XEQM.c'!D:G,3,0))</f>
        <v>--</v>
      </c>
      <c r="U1623" s="1"/>
      <c r="W1623" t="e">
        <f t="shared" si="184"/>
        <v>#VALUE!</v>
      </c>
    </row>
    <row r="1624" spans="1:23">
      <c r="A1624" s="16">
        <f t="shared" si="182"/>
        <v>1624</v>
      </c>
      <c r="B1624" s="15">
        <f t="shared" si="183"/>
        <v>1586</v>
      </c>
      <c r="C1624" s="18" t="s">
        <v>3458</v>
      </c>
      <c r="D1624" s="18" t="s">
        <v>5176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75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84"/>
        <v>#VALUE!</v>
      </c>
    </row>
    <row r="1625" spans="1:23">
      <c r="A1625" s="16">
        <f t="shared" si="182"/>
        <v>1625</v>
      </c>
      <c r="B1625" s="15">
        <f t="shared" si="183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5000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75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84"/>
        <v>#VALUE!</v>
      </c>
    </row>
    <row r="1626" spans="1:23">
      <c r="A1626" s="16">
        <f t="shared" si="182"/>
        <v>1626</v>
      </c>
      <c r="B1626" s="15">
        <f t="shared" si="183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5969</v>
      </c>
      <c r="Q1626" s="192"/>
      <c r="R1626" s="1"/>
      <c r="S1626" s="1" t="str">
        <f t="shared" si="175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84"/>
        <v>#VALUE!</v>
      </c>
    </row>
    <row r="1627" spans="1:23">
      <c r="A1627" s="16">
        <f t="shared" si="182"/>
        <v>1627</v>
      </c>
      <c r="B1627" s="15">
        <f t="shared" si="183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75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84"/>
        <v>#VALUE!</v>
      </c>
    </row>
    <row r="1628" spans="1:23">
      <c r="A1628" s="16">
        <f t="shared" si="182"/>
        <v>1628</v>
      </c>
      <c r="B1628" s="15">
        <f t="shared" si="183"/>
        <v>1590</v>
      </c>
      <c r="C1628" s="18" t="s">
        <v>5613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75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84"/>
        <v>#VALUE!</v>
      </c>
    </row>
    <row r="1629" spans="1:23">
      <c r="A1629" s="16">
        <f t="shared" si="182"/>
        <v>1629</v>
      </c>
      <c r="B1629" s="15">
        <f t="shared" si="183"/>
        <v>1591</v>
      </c>
      <c r="C1629" s="220" t="s">
        <v>5195</v>
      </c>
      <c r="D1629" s="18" t="s">
        <v>5196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75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84"/>
        <v>#VALUE!</v>
      </c>
    </row>
    <row r="1630" spans="1:23">
      <c r="A1630" s="16">
        <f t="shared" si="182"/>
        <v>1630</v>
      </c>
      <c r="B1630" s="15">
        <f t="shared" si="183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75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84"/>
        <v>#VALUE!</v>
      </c>
    </row>
    <row r="1631" spans="1:23">
      <c r="A1631" s="16">
        <f t="shared" si="182"/>
        <v>1631</v>
      </c>
      <c r="B1631" s="15">
        <f t="shared" si="183"/>
        <v>1593</v>
      </c>
      <c r="C1631" s="220" t="s">
        <v>5195</v>
      </c>
      <c r="D1631" s="18" t="s">
        <v>5197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75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84"/>
        <v>#VALUE!</v>
      </c>
    </row>
    <row r="1632" spans="1:23">
      <c r="A1632" s="16">
        <f t="shared" si="182"/>
        <v>1632</v>
      </c>
      <c r="B1632" s="15">
        <f t="shared" si="183"/>
        <v>1594</v>
      </c>
      <c r="C1632" s="220" t="s">
        <v>5195</v>
      </c>
      <c r="D1632" s="18" t="s">
        <v>5198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75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84"/>
        <v>#VALUE!</v>
      </c>
    </row>
    <row r="1633" spans="1:23">
      <c r="A1633" s="16">
        <f t="shared" si="182"/>
        <v>1633</v>
      </c>
      <c r="B1633" s="15">
        <f t="shared" si="183"/>
        <v>1595</v>
      </c>
      <c r="C1633" s="220" t="s">
        <v>5195</v>
      </c>
      <c r="D1633" s="18" t="s">
        <v>5199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75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84"/>
        <v>#VALUE!</v>
      </c>
    </row>
    <row r="1634" spans="1:23">
      <c r="A1634" s="16">
        <f t="shared" ref="A1634" si="193">IF(B1634=INT(B1634),ROW(),"")</f>
        <v>1634</v>
      </c>
      <c r="B1634" s="15">
        <f t="shared" si="183"/>
        <v>1596</v>
      </c>
      <c r="C1634" s="220" t="s">
        <v>5195</v>
      </c>
      <c r="D1634" s="18" t="s">
        <v>5200</v>
      </c>
      <c r="E1634" s="23" t="s">
        <v>5206</v>
      </c>
      <c r="F1634" s="23" t="s">
        <v>5208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5207</v>
      </c>
      <c r="Q1634" s="192"/>
      <c r="R1634" s="1"/>
      <c r="S1634" s="1" t="str">
        <f t="shared" ref="S1634" si="19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84"/>
        <v>#VALUE!</v>
      </c>
    </row>
    <row r="1635" spans="1:23">
      <c r="A1635" s="16">
        <f t="shared" si="182"/>
        <v>1635</v>
      </c>
      <c r="B1635" s="15">
        <f t="shared" si="183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195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84"/>
        <v>#VALUE!</v>
      </c>
    </row>
    <row r="1636" spans="1:23">
      <c r="A1636" s="16">
        <f t="shared" si="182"/>
        <v>1636</v>
      </c>
      <c r="B1636" s="15">
        <f t="shared" si="183"/>
        <v>1598</v>
      </c>
      <c r="C1636" s="220" t="s">
        <v>5195</v>
      </c>
      <c r="D1636" s="18" t="s">
        <v>5201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195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84"/>
        <v>#VALUE!</v>
      </c>
    </row>
    <row r="1637" spans="1:23">
      <c r="A1637" s="16">
        <f t="shared" si="182"/>
        <v>1637</v>
      </c>
      <c r="B1637" s="15">
        <f t="shared" si="183"/>
        <v>1599</v>
      </c>
      <c r="C1637" s="220" t="s">
        <v>5195</v>
      </c>
      <c r="D1637" s="18" t="s">
        <v>5202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195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84"/>
        <v>#VALUE!</v>
      </c>
    </row>
    <row r="1638" spans="1:23">
      <c r="A1638" s="16">
        <f t="shared" si="182"/>
        <v>1638</v>
      </c>
      <c r="B1638" s="15">
        <f t="shared" si="183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195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84"/>
        <v>#VALUE!</v>
      </c>
    </row>
    <row r="1639" spans="1:23">
      <c r="A1639" s="16">
        <f t="shared" si="182"/>
        <v>1639</v>
      </c>
      <c r="B1639" s="15">
        <f t="shared" si="183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195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84"/>
        <v>#VALUE!</v>
      </c>
    </row>
    <row r="1640" spans="1:23">
      <c r="A1640" s="16">
        <f t="shared" si="182"/>
        <v>1640</v>
      </c>
      <c r="B1640" s="15">
        <f t="shared" si="183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195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84"/>
        <v>#VALUE!</v>
      </c>
    </row>
    <row r="1641" spans="1:23">
      <c r="A1641" s="16">
        <f t="shared" si="182"/>
        <v>1641</v>
      </c>
      <c r="B1641" s="15">
        <f t="shared" si="183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195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84"/>
        <v>#VALUE!</v>
      </c>
    </row>
    <row r="1642" spans="1:23">
      <c r="A1642" s="16">
        <f t="shared" si="182"/>
        <v>1642</v>
      </c>
      <c r="B1642" s="15">
        <f t="shared" si="183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195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84"/>
        <v>#VALUE!</v>
      </c>
    </row>
    <row r="1643" spans="1:23">
      <c r="A1643" s="16">
        <f t="shared" si="182"/>
        <v>1643</v>
      </c>
      <c r="B1643" s="15">
        <f t="shared" si="183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195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84"/>
        <v>s STD_SUB_m</v>
      </c>
    </row>
    <row r="1644" spans="1:23">
      <c r="A1644" s="16">
        <f t="shared" si="182"/>
        <v>1644</v>
      </c>
      <c r="B1644" s="15">
        <f t="shared" si="183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195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84"/>
        <v>#VALUE!</v>
      </c>
    </row>
    <row r="1645" spans="1:23">
      <c r="A1645" s="16">
        <f t="shared" si="182"/>
        <v>1645</v>
      </c>
      <c r="B1645" s="15">
        <f t="shared" si="183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195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84"/>
        <v>s STD_SUB_m STD_SUB_w</v>
      </c>
    </row>
    <row r="1646" spans="1:23">
      <c r="A1646" s="16">
        <f t="shared" si="182"/>
        <v>1646</v>
      </c>
      <c r="B1646" s="15">
        <f t="shared" si="183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195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84"/>
        <v>#VALUE!</v>
      </c>
    </row>
    <row r="1647" spans="1:23">
      <c r="A1647" s="16">
        <f t="shared" si="182"/>
        <v>1647</v>
      </c>
      <c r="B1647" s="15">
        <f t="shared" si="183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195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84"/>
        <v>#VALUE!</v>
      </c>
    </row>
    <row r="1648" spans="1:23">
      <c r="A1648" s="16">
        <f t="shared" si="182"/>
        <v>1648</v>
      </c>
      <c r="B1648" s="15">
        <f t="shared" si="183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195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84"/>
        <v>#VALUE!</v>
      </c>
    </row>
    <row r="1649" spans="1:23">
      <c r="A1649" s="16">
        <f t="shared" si="182"/>
        <v>1649</v>
      </c>
      <c r="B1649" s="15">
        <f t="shared" si="183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195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84"/>
        <v>#VALUE!</v>
      </c>
    </row>
    <row r="1650" spans="1:23">
      <c r="A1650" s="16">
        <f t="shared" si="182"/>
        <v>1650</v>
      </c>
      <c r="B1650" s="15">
        <f t="shared" si="183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195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84"/>
        <v>#VALUE!</v>
      </c>
    </row>
    <row r="1651" spans="1:23">
      <c r="A1651" s="16">
        <f t="shared" si="182"/>
        <v>1651</v>
      </c>
      <c r="B1651" s="15">
        <f t="shared" si="183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195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84"/>
        <v>#VALUE!</v>
      </c>
    </row>
    <row r="1652" spans="1:23">
      <c r="A1652" s="16">
        <f t="shared" si="182"/>
        <v>1652</v>
      </c>
      <c r="B1652" s="15">
        <f t="shared" si="183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195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84"/>
        <v>#VALUE!</v>
      </c>
    </row>
    <row r="1653" spans="1:23">
      <c r="A1653" s="16">
        <f t="shared" si="182"/>
        <v>1653</v>
      </c>
      <c r="B1653" s="15">
        <f t="shared" si="183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195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84"/>
        <v>#VALUE!</v>
      </c>
    </row>
    <row r="1654" spans="1:23">
      <c r="A1654" s="16">
        <f t="shared" si="182"/>
        <v>1654</v>
      </c>
      <c r="B1654" s="15">
        <f t="shared" si="183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195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84"/>
        <v/>
      </c>
    </row>
    <row r="1655" spans="1:23">
      <c r="A1655" s="16">
        <f t="shared" si="182"/>
        <v>1655</v>
      </c>
      <c r="B1655" s="15">
        <f t="shared" si="183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195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84"/>
        <v>s STD_SUB_w</v>
      </c>
    </row>
    <row r="1656" spans="1:23">
      <c r="A1656" s="16">
        <f t="shared" si="182"/>
        <v>1656</v>
      </c>
      <c r="B1656" s="15">
        <f t="shared" si="183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195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84"/>
        <v>s STD_SUB_x STD_SUB_y</v>
      </c>
    </row>
    <row r="1657" spans="1:23">
      <c r="A1657" s="16">
        <f t="shared" si="182"/>
        <v>1657</v>
      </c>
      <c r="B1657" s="15">
        <f t="shared" si="183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195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84"/>
        <v>#VALUE!</v>
      </c>
    </row>
    <row r="1658" spans="1:23">
      <c r="A1658" s="16">
        <f t="shared" si="182"/>
        <v>1658</v>
      </c>
      <c r="B1658" s="15">
        <f t="shared" si="183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195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84"/>
        <v>#VALUE!</v>
      </c>
    </row>
    <row r="1659" spans="1:23">
      <c r="A1659" s="16">
        <f t="shared" si="182"/>
        <v>1659</v>
      </c>
      <c r="B1659" s="15">
        <f t="shared" si="183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195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84"/>
        <v>#VALUE!</v>
      </c>
    </row>
    <row r="1660" spans="1:23">
      <c r="A1660" s="16">
        <f t="shared" si="182"/>
        <v>1660</v>
      </c>
      <c r="B1660" s="15">
        <f t="shared" si="183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195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84"/>
        <v>#VALUE!</v>
      </c>
    </row>
    <row r="1661" spans="1:23">
      <c r="A1661" s="16">
        <f t="shared" ref="A1661:A1724" si="196">IF(B1661=INT(B1661),ROW(),"")</f>
        <v>1661</v>
      </c>
      <c r="B1661" s="15">
        <f t="shared" si="183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195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84"/>
        <v>T STD_SUB_n</v>
      </c>
    </row>
    <row r="1662" spans="1:23">
      <c r="A1662" s="16">
        <f t="shared" si="196"/>
        <v>1662</v>
      </c>
      <c r="B1662" s="15">
        <f t="shared" si="183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195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84"/>
        <v>#VALUE!</v>
      </c>
    </row>
    <row r="1663" spans="1:23">
      <c r="A1663" s="16">
        <f t="shared" si="196"/>
        <v>1663</v>
      </c>
      <c r="B1663" s="15">
        <f t="shared" si="183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195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84"/>
        <v>t STD_LEFT_RIGHT_ARROWS</v>
      </c>
    </row>
    <row r="1664" spans="1:23">
      <c r="A1664" s="16">
        <f t="shared" si="196"/>
        <v>1664</v>
      </c>
      <c r="B1664" s="15">
        <f t="shared" si="183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195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84"/>
        <v>#VALUE!</v>
      </c>
    </row>
    <row r="1665" spans="1:23">
      <c r="A1665" s="16">
        <f t="shared" si="196"/>
        <v>1665</v>
      </c>
      <c r="B1665" s="15">
        <f t="shared" si="183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195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84"/>
        <v>U STD_SUB_n</v>
      </c>
    </row>
    <row r="1666" spans="1:23">
      <c r="A1666" s="16">
        <f t="shared" si="196"/>
        <v>1666</v>
      </c>
      <c r="B1666" s="15">
        <f t="shared" si="183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195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84"/>
        <v>#VALUE!</v>
      </c>
    </row>
    <row r="1667" spans="1:23">
      <c r="A1667" s="16">
        <f t="shared" si="196"/>
        <v>1667</v>
      </c>
      <c r="B1667" s="15">
        <f t="shared" si="183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195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84"/>
        <v>#VALUE!</v>
      </c>
    </row>
    <row r="1668" spans="1:23">
      <c r="A1668" s="16">
        <f t="shared" si="196"/>
        <v>1668</v>
      </c>
      <c r="B1668" s="15">
        <f t="shared" ref="B1668:B1731" si="197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195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84"/>
        <v>#VALUE!</v>
      </c>
    </row>
    <row r="1669" spans="1:23">
      <c r="A1669" s="16">
        <f t="shared" si="196"/>
        <v>1669</v>
      </c>
      <c r="B1669" s="15">
        <f t="shared" si="197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195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198">SUBSTITUTE(IF(AND(T1669="--",FIND("STD",E1669),FIND("fn",C1669)&gt;0,FIND("ITM_",P1669),I1669="CAT_FNCT"),E1669,""),"""","")</f>
        <v>#VALUE!</v>
      </c>
    </row>
    <row r="1670" spans="1:23">
      <c r="A1670" s="16">
        <f t="shared" si="196"/>
        <v>1670</v>
      </c>
      <c r="B1670" s="15">
        <f t="shared" si="197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195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198"/>
        <v>#VALUE!</v>
      </c>
    </row>
    <row r="1671" spans="1:23">
      <c r="A1671" s="16">
        <f t="shared" si="196"/>
        <v>1671</v>
      </c>
      <c r="B1671" s="15">
        <f t="shared" si="197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195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198"/>
        <v>#VALUE!</v>
      </c>
    </row>
    <row r="1672" spans="1:23">
      <c r="A1672" s="16">
        <f t="shared" si="196"/>
        <v>1672</v>
      </c>
      <c r="B1672" s="15">
        <f t="shared" si="197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195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198"/>
        <v>#VALUE!</v>
      </c>
    </row>
    <row r="1673" spans="1:23">
      <c r="A1673" s="16">
        <f t="shared" si="196"/>
        <v>1673</v>
      </c>
      <c r="B1673" s="15">
        <f t="shared" si="197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195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198"/>
        <v>W STD_SUB_m</v>
      </c>
    </row>
    <row r="1674" spans="1:23">
      <c r="A1674" s="16">
        <f t="shared" si="196"/>
        <v>1674</v>
      </c>
      <c r="B1674" s="15">
        <f t="shared" si="197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195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198"/>
        <v>W STD_SUB_p</v>
      </c>
    </row>
    <row r="1675" spans="1:23">
      <c r="A1675" s="16">
        <f t="shared" si="196"/>
        <v>1675</v>
      </c>
      <c r="B1675" s="15">
        <f t="shared" si="197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195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198"/>
        <v>W STD_SUP_MINUS_1</v>
      </c>
    </row>
    <row r="1676" spans="1:23">
      <c r="A1676" s="16">
        <f t="shared" si="196"/>
        <v>1676</v>
      </c>
      <c r="B1676" s="15">
        <f t="shared" si="197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195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198"/>
        <v>#VALUE!</v>
      </c>
    </row>
    <row r="1677" spans="1:23">
      <c r="A1677" s="16">
        <f t="shared" si="196"/>
        <v>1677</v>
      </c>
      <c r="B1677" s="15">
        <f t="shared" si="197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195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198"/>
        <v>#VALUE!</v>
      </c>
    </row>
    <row r="1678" spans="1:23">
      <c r="A1678" s="16">
        <f t="shared" si="196"/>
        <v>1678</v>
      </c>
      <c r="B1678" s="15">
        <f t="shared" si="197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195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198"/>
        <v>STD_x_BAR</v>
      </c>
    </row>
    <row r="1679" spans="1:23">
      <c r="A1679" s="16">
        <f t="shared" si="196"/>
        <v>1679</v>
      </c>
      <c r="B1679" s="15">
        <f t="shared" si="197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195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198"/>
        <v>STD_x_BAR STD_SUB_G</v>
      </c>
    </row>
    <row r="1680" spans="1:23">
      <c r="A1680" s="16">
        <f t="shared" si="196"/>
        <v>1680</v>
      </c>
      <c r="B1680" s="15">
        <f t="shared" si="197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195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198"/>
        <v>STD_x_BAR STD_SUB_w</v>
      </c>
    </row>
    <row r="1681" spans="1:23">
      <c r="A1681" s="16">
        <f t="shared" si="196"/>
        <v>1681</v>
      </c>
      <c r="B1681" s="15">
        <f t="shared" si="197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195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198"/>
        <v>STD_x_CIRC</v>
      </c>
    </row>
    <row r="1682" spans="1:23">
      <c r="A1682" s="16">
        <f t="shared" si="196"/>
        <v>1682</v>
      </c>
      <c r="B1682" s="15">
        <f t="shared" si="197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195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198"/>
        <v>x STD_RIGHT_ARROW DATE</v>
      </c>
    </row>
    <row r="1683" spans="1:23">
      <c r="A1683" s="16">
        <f t="shared" si="196"/>
        <v>1683</v>
      </c>
      <c r="B1683" s="15">
        <f t="shared" si="197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195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198"/>
        <v>x STD_RIGHT_ARROW STD_alpha</v>
      </c>
    </row>
    <row r="1684" spans="1:23">
      <c r="A1684" s="16">
        <f t="shared" si="196"/>
        <v>1684</v>
      </c>
      <c r="B1684" s="15">
        <f t="shared" si="197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195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198"/>
        <v>#VALUE!</v>
      </c>
    </row>
    <row r="1685" spans="1:23">
      <c r="A1685" s="16">
        <f t="shared" si="196"/>
        <v>1685</v>
      </c>
      <c r="B1685" s="15">
        <f t="shared" si="197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195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198"/>
        <v>#VALUE!</v>
      </c>
    </row>
    <row r="1686" spans="1:23">
      <c r="A1686" s="16">
        <f t="shared" si="196"/>
        <v>1686</v>
      </c>
      <c r="B1686" s="15">
        <f t="shared" si="197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195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198"/>
        <v>STD_y_CIRC</v>
      </c>
    </row>
    <row r="1687" spans="1:23">
      <c r="A1687" s="16">
        <f t="shared" si="196"/>
        <v>1687</v>
      </c>
      <c r="B1687" s="15">
        <f t="shared" si="197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195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198"/>
        <v>#VALUE!</v>
      </c>
    </row>
    <row r="1688" spans="1:23">
      <c r="A1688" s="16">
        <f t="shared" si="196"/>
        <v>1688</v>
      </c>
      <c r="B1688" s="15">
        <f t="shared" si="197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195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198"/>
        <v>y STD_LEFT_RIGHT_ARROWS</v>
      </c>
    </row>
    <row r="1689" spans="1:23">
      <c r="A1689" s="16">
        <f t="shared" si="196"/>
        <v>1689</v>
      </c>
      <c r="B1689" s="15">
        <f t="shared" si="197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195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198"/>
        <v>z STD_LEFT_RIGHT_ARROWS</v>
      </c>
    </row>
    <row r="1690" spans="1:23">
      <c r="A1690" s="16">
        <f t="shared" si="196"/>
        <v>1690</v>
      </c>
      <c r="B1690" s="15">
        <f t="shared" si="197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195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198"/>
        <v>STD_alpha LENG?</v>
      </c>
    </row>
    <row r="1691" spans="1:23">
      <c r="A1691" s="16">
        <f t="shared" si="196"/>
        <v>1691</v>
      </c>
      <c r="B1691" s="15">
        <f t="shared" si="197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195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198"/>
        <v>x STD_SUB_M STD_SUB_A STD_SUB_X</v>
      </c>
    </row>
    <row r="1692" spans="1:23">
      <c r="A1692" s="16">
        <f t="shared" si="196"/>
        <v>1692</v>
      </c>
      <c r="B1692" s="15">
        <f t="shared" si="197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195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198"/>
        <v>x STD_SUB_M STD_SUB_I STD_SUB_N</v>
      </c>
    </row>
    <row r="1693" spans="1:23">
      <c r="A1693" s="16">
        <f t="shared" si="196"/>
        <v>1693</v>
      </c>
      <c r="B1693" s="15">
        <f t="shared" si="197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195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198"/>
        <v>STD_alpha POS?</v>
      </c>
    </row>
    <row r="1694" spans="1:23">
      <c r="A1694" s="16">
        <f t="shared" si="196"/>
        <v>1694</v>
      </c>
      <c r="B1694" s="15">
        <f t="shared" si="197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195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198"/>
        <v>STD_alpha RL</v>
      </c>
    </row>
    <row r="1695" spans="1:23">
      <c r="A1695" s="16">
        <f t="shared" si="196"/>
        <v>1695</v>
      </c>
      <c r="B1695" s="15">
        <f t="shared" si="197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195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198"/>
        <v>STD_alpha RR</v>
      </c>
    </row>
    <row r="1696" spans="1:23">
      <c r="A1696" s="16">
        <f t="shared" si="196"/>
        <v>1696</v>
      </c>
      <c r="B1696" s="15">
        <f t="shared" si="197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195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198"/>
        <v>STD_alpha SL</v>
      </c>
    </row>
    <row r="1697" spans="1:23">
      <c r="A1697" s="16">
        <f t="shared" si="196"/>
        <v>1697</v>
      </c>
      <c r="B1697" s="15">
        <f t="shared" si="197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195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198"/>
        <v>STD_alpha SR</v>
      </c>
    </row>
    <row r="1698" spans="1:23">
      <c r="A1698" s="16">
        <f t="shared" si="196"/>
        <v>1698</v>
      </c>
      <c r="B1698" s="15">
        <f t="shared" si="197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199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198"/>
        <v>STD_alpha STD_RIGHT_ARROW x</v>
      </c>
    </row>
    <row r="1699" spans="1:23">
      <c r="A1699" s="16">
        <f t="shared" si="196"/>
        <v>1699</v>
      </c>
      <c r="B1699" s="15">
        <f t="shared" si="197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199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198"/>
        <v>STD_beta (x,y)</v>
      </c>
    </row>
    <row r="1700" spans="1:23">
      <c r="A1700" s="16">
        <f t="shared" si="196"/>
        <v>1700</v>
      </c>
      <c r="B1700" s="15">
        <f t="shared" si="197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199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198"/>
        <v>STD_gamma STD_SUB_x STD_SUB_y</v>
      </c>
    </row>
    <row r="1701" spans="1:23">
      <c r="A1701" s="16">
        <f t="shared" si="196"/>
        <v>1701</v>
      </c>
      <c r="B1701" s="15">
        <f t="shared" si="197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199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198"/>
        <v>STD_GAMMA STD_SUB_x STD_SUB_y</v>
      </c>
    </row>
    <row r="1702" spans="1:23">
      <c r="A1702" s="16">
        <f t="shared" si="196"/>
        <v>1702</v>
      </c>
      <c r="B1702" s="15">
        <f t="shared" si="197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199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198"/>
        <v/>
      </c>
    </row>
    <row r="1703" spans="1:23">
      <c r="A1703" s="16">
        <f t="shared" si="196"/>
        <v>1703</v>
      </c>
      <c r="B1703" s="15">
        <f t="shared" si="197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199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198"/>
        <v>Y STD_SUB_y (x)</v>
      </c>
    </row>
    <row r="1704" spans="1:23">
      <c r="A1704" s="16">
        <f t="shared" si="196"/>
        <v>1704</v>
      </c>
      <c r="B1704" s="15">
        <f t="shared" si="197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199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198"/>
        <v/>
      </c>
    </row>
    <row r="1705" spans="1:23">
      <c r="A1705" s="16">
        <f t="shared" si="196"/>
        <v>1705</v>
      </c>
      <c r="B1705" s="15">
        <f t="shared" si="197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199"/>
        <v/>
      </c>
      <c r="T1705" s="1" t="str">
        <f>IF(ISNA(VLOOKUP(P1705,'NEW XEQM.c'!D:D,1,0)),"--",VLOOKUP(P1705,'NEW XEQM.c'!D:G,3,0))</f>
        <v>--</v>
      </c>
      <c r="U1705" s="1"/>
      <c r="W1705" t="str">
        <f t="shared" si="198"/>
        <v>STD_epsilon</v>
      </c>
    </row>
    <row r="1706" spans="1:23">
      <c r="A1706" s="16">
        <f t="shared" si="196"/>
        <v>1706</v>
      </c>
      <c r="B1706" s="15">
        <f t="shared" si="197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199"/>
        <v/>
      </c>
      <c r="T1706" s="1" t="str">
        <f>IF(ISNA(VLOOKUP(P1706,'NEW XEQM.c'!D:D,1,0)),"--",VLOOKUP(P1706,'NEW XEQM.c'!D:G,3,0))</f>
        <v>--</v>
      </c>
      <c r="U1706" s="1"/>
      <c r="W1706" t="str">
        <f t="shared" si="198"/>
        <v>STD_epsilon STD_SUB_m</v>
      </c>
    </row>
    <row r="1707" spans="1:23">
      <c r="A1707" s="16">
        <f t="shared" si="196"/>
        <v>1707</v>
      </c>
      <c r="B1707" s="15">
        <f t="shared" si="197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199"/>
        <v/>
      </c>
      <c r="T1707" s="1" t="str">
        <f>IF(ISNA(VLOOKUP(P1707,'NEW XEQM.c'!D:D,1,0)),"--",VLOOKUP(P1707,'NEW XEQM.c'!D:G,3,0))</f>
        <v>--</v>
      </c>
      <c r="U1707" s="1"/>
      <c r="W1707" t="str">
        <f t="shared" si="198"/>
        <v>STD_epsilon STD_SUB_p</v>
      </c>
    </row>
    <row r="1708" spans="1:23">
      <c r="A1708" s="16">
        <f t="shared" si="196"/>
        <v>1708</v>
      </c>
      <c r="B1708" s="15">
        <f t="shared" si="197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199"/>
        <v/>
      </c>
      <c r="T1708" s="1" t="str">
        <f>IF(ISNA(VLOOKUP(P1708,'NEW XEQM.c'!D:D,1,0)),"--",VLOOKUP(P1708,'NEW XEQM.c'!D:G,3,0))</f>
        <v>--</v>
      </c>
      <c r="U1708" s="1"/>
      <c r="W1708" t="str">
        <f t="shared" si="198"/>
        <v>STD_zeta (x)</v>
      </c>
    </row>
    <row r="1709" spans="1:23">
      <c r="A1709" s="16">
        <f t="shared" si="196"/>
        <v>1709</v>
      </c>
      <c r="B1709" s="15">
        <f t="shared" si="197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199"/>
        <v/>
      </c>
      <c r="T1709" s="1" t="str">
        <f>IF(ISNA(VLOOKUP(P1709,'NEW XEQM.c'!D:D,1,0)),"--",VLOOKUP(P1709,'NEW XEQM.c'!D:G,3,0))</f>
        <v>--</v>
      </c>
      <c r="U1709" s="1"/>
      <c r="W1709" t="str">
        <f t="shared" si="198"/>
        <v>STD_PI STD_SUB_n</v>
      </c>
    </row>
    <row r="1710" spans="1:23">
      <c r="A1710" s="16">
        <f t="shared" si="196"/>
        <v>1710</v>
      </c>
      <c r="B1710" s="15">
        <f t="shared" si="197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199"/>
        <v/>
      </c>
      <c r="T1710" s="1" t="str">
        <f>IF(ISNA(VLOOKUP(P1710,'NEW XEQM.c'!D:D,1,0)),"--",VLOOKUP(P1710,'NEW XEQM.c'!D:G,3,0))</f>
        <v>--</v>
      </c>
      <c r="U1710" s="1"/>
      <c r="W1710" t="str">
        <f t="shared" si="198"/>
        <v>STD_SIGMA STD_SUB_n</v>
      </c>
    </row>
    <row r="1711" spans="1:23">
      <c r="A1711" s="16">
        <f t="shared" si="196"/>
        <v>1711</v>
      </c>
      <c r="B1711" s="15">
        <f t="shared" si="197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199"/>
        <v/>
      </c>
      <c r="T1711" s="1" t="str">
        <f>IF(ISNA(VLOOKUP(P1711,'NEW XEQM.c'!D:D,1,0)),"--",VLOOKUP(P1711,'NEW XEQM.c'!D:G,3,0))</f>
        <v>STDDEV</v>
      </c>
      <c r="U1711" s="1"/>
      <c r="W1711" t="str">
        <f t="shared" si="198"/>
        <v/>
      </c>
    </row>
    <row r="1712" spans="1:23">
      <c r="A1712" s="16">
        <f t="shared" si="196"/>
        <v>1712</v>
      </c>
      <c r="B1712" s="15">
        <f t="shared" si="197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199"/>
        <v/>
      </c>
      <c r="T1712" s="1" t="str">
        <f>IF(ISNA(VLOOKUP(P1712,'NEW XEQM.c'!D:D,1,0)),"--",VLOOKUP(P1712,'NEW XEQM.c'!D:G,3,0))</f>
        <v>--</v>
      </c>
      <c r="U1712" s="1"/>
      <c r="W1712" t="str">
        <f t="shared" si="198"/>
        <v>STD_sigma STD_SUB_w</v>
      </c>
    </row>
    <row r="1713" spans="1:23">
      <c r="A1713" s="16">
        <f t="shared" si="196"/>
        <v>1713</v>
      </c>
      <c r="B1713" s="15">
        <f t="shared" si="197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199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198"/>
        <v>#VALUE!</v>
      </c>
    </row>
    <row r="1714" spans="1:23">
      <c r="A1714" s="16">
        <f t="shared" si="196"/>
        <v>1714</v>
      </c>
      <c r="B1714" s="15">
        <f t="shared" si="197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199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198"/>
        <v>#VALUE!</v>
      </c>
    </row>
    <row r="1715" spans="1:23">
      <c r="A1715" s="1">
        <f t="shared" si="196"/>
        <v>1715</v>
      </c>
      <c r="B1715" s="15">
        <f t="shared" si="197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0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198"/>
        <v>#VALUE!</v>
      </c>
    </row>
    <row r="1716" spans="1:23">
      <c r="A1716" s="16">
        <f t="shared" si="196"/>
        <v>1716</v>
      </c>
      <c r="B1716" s="15">
        <f t="shared" si="197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199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198"/>
        <v>#VALUE!</v>
      </c>
    </row>
    <row r="1717" spans="1:23">
      <c r="A1717" s="16">
        <f t="shared" si="196"/>
        <v>1717</v>
      </c>
      <c r="B1717" s="15">
        <f t="shared" si="197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199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198"/>
        <v/>
      </c>
    </row>
    <row r="1718" spans="1:23">
      <c r="A1718" s="16">
        <f t="shared" si="196"/>
        <v>1718</v>
      </c>
      <c r="B1718" s="15">
        <f t="shared" si="197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199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198"/>
        <v>STD_CROSS MOD</v>
      </c>
    </row>
    <row r="1719" spans="1:23">
      <c r="A1719" s="16">
        <f t="shared" si="196"/>
        <v>1719</v>
      </c>
      <c r="B1719" s="15">
        <f t="shared" si="197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199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198"/>
        <v>STD_RIGHT_ARROW DATE</v>
      </c>
    </row>
    <row r="1720" spans="1:23">
      <c r="A1720" s="16">
        <f t="shared" si="196"/>
        <v>1720</v>
      </c>
      <c r="B1720" s="15">
        <f t="shared" si="197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199"/>
        <v/>
      </c>
      <c r="T1720" s="1" t="str">
        <f>IF(ISNA(VLOOKUP(P1720,'NEW XEQM.c'!D:D,1,0)),"--",VLOOKUP(P1720,'NEW XEQM.c'!D:G,3,0))</f>
        <v>ITM_sn</v>
      </c>
      <c r="U1720" s="1" t="s">
        <v>2137</v>
      </c>
      <c r="W1720" t="e">
        <f t="shared" si="198"/>
        <v>#VALUE!</v>
      </c>
    </row>
    <row r="1721" spans="1:23">
      <c r="A1721" s="16">
        <f t="shared" si="196"/>
        <v>1721</v>
      </c>
      <c r="B1721" s="15">
        <f t="shared" si="197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199"/>
        <v/>
      </c>
      <c r="T1721" s="1" t="str">
        <f>IF(ISNA(VLOOKUP(P1721,'NEW XEQM.c'!D:D,1,0)),"--",VLOOKUP(P1721,'NEW XEQM.c'!D:G,3,0))</f>
        <v>ITM_cn</v>
      </c>
      <c r="U1721" s="1" t="s">
        <v>2137</v>
      </c>
      <c r="W1721" t="e">
        <f t="shared" si="198"/>
        <v>#VALUE!</v>
      </c>
    </row>
    <row r="1722" spans="1:23">
      <c r="A1722" s="16">
        <f t="shared" si="196"/>
        <v>1722</v>
      </c>
      <c r="B1722" s="15">
        <f t="shared" si="197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199"/>
        <v/>
      </c>
      <c r="T1722" s="1" t="str">
        <f>IF(ISNA(VLOOKUP(P1722,'NEW XEQM.c'!D:D,1,0)),"--",VLOOKUP(P1722,'NEW XEQM.c'!D:G,3,0))</f>
        <v>ITM_dn</v>
      </c>
      <c r="U1722" s="1" t="s">
        <v>2137</v>
      </c>
      <c r="W1722" t="e">
        <f t="shared" si="198"/>
        <v>#VALUE!</v>
      </c>
    </row>
    <row r="1723" spans="1:23">
      <c r="A1723" s="16">
        <f t="shared" si="196"/>
        <v>1723</v>
      </c>
      <c r="B1723" s="15">
        <f t="shared" si="197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5007</v>
      </c>
      <c r="O1723" s="22"/>
      <c r="P1723" s="248" t="s">
        <v>1996</v>
      </c>
      <c r="Q1723" s="192"/>
      <c r="R1723" s="1"/>
      <c r="S1723" s="1" t="str">
        <f t="shared" si="199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198"/>
        <v>STD_RIGHT_ARROW HR</v>
      </c>
    </row>
    <row r="1724" spans="1:23">
      <c r="A1724" s="16">
        <f t="shared" si="196"/>
        <v>1724</v>
      </c>
      <c r="B1724" s="15">
        <f t="shared" si="197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199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198"/>
        <v>STD_RIGHT_ARROW h.ms</v>
      </c>
    </row>
    <row r="1725" spans="1:23">
      <c r="A1725" s="16">
        <f t="shared" ref="A1725:A1788" si="201">IF(B1725=INT(B1725),ROW(),"")</f>
        <v>1725</v>
      </c>
      <c r="B1725" s="15">
        <f t="shared" si="197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5005</v>
      </c>
      <c r="O1725" s="18"/>
      <c r="P1725" s="248" t="s">
        <v>1998</v>
      </c>
      <c r="Q1725" s="192"/>
      <c r="R1725" s="1"/>
      <c r="S1725" s="1" t="str">
        <f t="shared" si="199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198"/>
        <v/>
      </c>
    </row>
    <row r="1726" spans="1:23">
      <c r="A1726" s="1">
        <f t="shared" si="201"/>
        <v>1726</v>
      </c>
      <c r="B1726" s="15">
        <f t="shared" si="197"/>
        <v>1688</v>
      </c>
      <c r="C1726" s="59" t="s">
        <v>3588</v>
      </c>
      <c r="D1726" s="59" t="s">
        <v>7</v>
      </c>
      <c r="E1726" s="131" t="str">
        <f t="shared" ref="E1726" si="202">CHAR(34)&amp;IF(B1726&lt;10,"000",IF(B1726&lt;100,"00",IF(B1726&lt;1000,"0","")))&amp;$B1726&amp;CHAR(34)</f>
        <v>"1688"</v>
      </c>
      <c r="F1726" s="131" t="str">
        <f t="shared" ref="F1726" si="203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04">"MNU_"&amp;IF(B1726&lt;10,"000",IF(B1726&lt;100,"00",IF(B1726&lt;1000,"0","")))&amp;$B1726</f>
        <v>MNU_1688</v>
      </c>
      <c r="Q1726" s="192"/>
      <c r="R1726" s="1"/>
      <c r="S1726" s="1" t="str">
        <f t="shared" si="199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198"/>
        <v>#VALUE!</v>
      </c>
    </row>
    <row r="1727" spans="1:23">
      <c r="A1727" s="1">
        <f t="shared" si="201"/>
        <v>1727</v>
      </c>
      <c r="B1727" s="15">
        <f t="shared" si="197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199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198"/>
        <v>#VALUE!</v>
      </c>
    </row>
    <row r="1728" spans="1:23">
      <c r="A1728" s="1">
        <f t="shared" si="201"/>
        <v>1728</v>
      </c>
      <c r="B1728" s="15">
        <f t="shared" si="197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199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198"/>
        <v>#VALUE!</v>
      </c>
    </row>
    <row r="1729" spans="1:23">
      <c r="A1729" s="16">
        <f t="shared" si="201"/>
        <v>1729</v>
      </c>
      <c r="B1729" s="15">
        <f t="shared" si="197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5007</v>
      </c>
      <c r="O1729" s="22"/>
      <c r="P1729" s="248" t="s">
        <v>2000</v>
      </c>
      <c r="Q1729" s="192"/>
      <c r="R1729" s="1"/>
      <c r="S1729" s="1" t="str">
        <f t="shared" si="199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198"/>
        <v/>
      </c>
    </row>
    <row r="1730" spans="1:23">
      <c r="A1730" s="134">
        <f t="shared" ref="A1730:A1731" si="205">IF(B1730=INT(B1730),ROW(),"")</f>
        <v>1730</v>
      </c>
      <c r="B1730" s="15">
        <f t="shared" si="197"/>
        <v>1692</v>
      </c>
      <c r="C1730" s="18" t="s">
        <v>5150</v>
      </c>
      <c r="D1730" s="136" t="s">
        <v>7</v>
      </c>
      <c r="E1730" s="137" t="s">
        <v>5148</v>
      </c>
      <c r="F1730" s="137" t="s">
        <v>5148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5145</v>
      </c>
      <c r="Q1730" s="192"/>
      <c r="R1730" s="1"/>
      <c r="S1730" s="1" t="str">
        <f t="shared" ref="S1730:S1731" si="206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198"/>
        <v>% STD_SIGMA , STD_DELTA % STD_x_BAR</v>
      </c>
    </row>
    <row r="1731" spans="1:23">
      <c r="A1731" s="134">
        <f t="shared" si="205"/>
        <v>1731</v>
      </c>
      <c r="B1731" s="15">
        <f t="shared" si="197"/>
        <v>1693</v>
      </c>
      <c r="C1731" s="18" t="s">
        <v>5149</v>
      </c>
      <c r="D1731" s="136" t="s">
        <v>7</v>
      </c>
      <c r="E1731" s="137" t="s">
        <v>5147</v>
      </c>
      <c r="F1731" s="137" t="s">
        <v>5147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5146</v>
      </c>
      <c r="Q1731" s="192"/>
      <c r="R1731" s="1"/>
      <c r="S1731" s="1" t="str">
        <f t="shared" si="206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198"/>
        <v>STD_DELTA % STD_x_BAR</v>
      </c>
    </row>
    <row r="1732" spans="1:23">
      <c r="A1732" s="16">
        <f t="shared" si="201"/>
        <v>1732</v>
      </c>
      <c r="B1732" s="15">
        <f t="shared" ref="B1732:B1795" si="207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199"/>
        <v/>
      </c>
      <c r="T1732" s="1" t="str">
        <f>IF(ISNA(VLOOKUP(P1732,'NEW XEQM.c'!D:D,1,0)),"--",VLOOKUP(P1732,'NEW XEQM.c'!D:G,3,0))</f>
        <v>--</v>
      </c>
      <c r="U1732" s="239"/>
      <c r="W1732" t="str">
        <f t="shared" si="198"/>
        <v>STD_LEFT_RIGHT_ARROWS</v>
      </c>
    </row>
    <row r="1733" spans="1:23">
      <c r="A1733" s="16">
        <f t="shared" si="201"/>
        <v>1733</v>
      </c>
      <c r="B1733" s="15">
        <f t="shared" si="207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199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08">SUBSTITUTE(IF(AND(T1733="--",FIND("STD",E1733),FIND("fn",C1733)&gt;0,FIND("ITM_",P1733),I1733="CAT_FNCT"),E1733,""),"""","")</f>
        <v>#VALUE!</v>
      </c>
    </row>
    <row r="1734" spans="1:23">
      <c r="A1734" s="16">
        <f t="shared" si="201"/>
        <v>1734</v>
      </c>
      <c r="B1734" s="15">
        <f t="shared" si="207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199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08"/>
        <v>#VALUE!</v>
      </c>
    </row>
    <row r="1735" spans="1:23">
      <c r="A1735" s="16">
        <f t="shared" si="201"/>
        <v>1735</v>
      </c>
      <c r="B1735" s="15">
        <f t="shared" si="207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199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08"/>
        <v>#VALUE!</v>
      </c>
    </row>
    <row r="1736" spans="1:23">
      <c r="A1736" s="16">
        <f t="shared" si="201"/>
        <v>1736</v>
      </c>
      <c r="B1736" s="15">
        <f t="shared" si="207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199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08"/>
        <v>% STD_SIGMA</v>
      </c>
    </row>
    <row r="1737" spans="1:23">
      <c r="A1737" s="16">
        <f t="shared" si="201"/>
        <v>1737</v>
      </c>
      <c r="B1737" s="15">
        <f t="shared" si="207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199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08"/>
        <v>#VALUE!</v>
      </c>
    </row>
    <row r="1738" spans="1:23">
      <c r="A1738" s="16">
        <f t="shared" si="201"/>
        <v>1738</v>
      </c>
      <c r="B1738" s="15">
        <f t="shared" si="207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199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08"/>
        <v>STD_INTEGRAL</v>
      </c>
    </row>
    <row r="1739" spans="1:23">
      <c r="A1739" s="16">
        <f t="shared" si="201"/>
        <v>1739</v>
      </c>
      <c r="B1739" s="15">
        <f t="shared" si="207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199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08"/>
        <v>#VALUE!</v>
      </c>
    </row>
    <row r="1740" spans="1:23">
      <c r="A1740" s="16">
        <f t="shared" si="201"/>
        <v>1740</v>
      </c>
      <c r="B1740" s="15">
        <f t="shared" si="207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5040</v>
      </c>
      <c r="O1740" s="22"/>
      <c r="P1740" s="248" t="s">
        <v>2014</v>
      </c>
      <c r="Q1740" s="192"/>
      <c r="R1740" s="1"/>
      <c r="S1740" s="1" t="str">
        <f t="shared" si="199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08"/>
        <v>#VALUE!</v>
      </c>
    </row>
    <row r="1741" spans="1:23">
      <c r="A1741" s="16">
        <f t="shared" si="201"/>
        <v>1741</v>
      </c>
      <c r="B1741" s="15">
        <f t="shared" si="207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199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08"/>
        <v/>
      </c>
    </row>
    <row r="1742" spans="1:23">
      <c r="A1742" s="16">
        <f t="shared" si="201"/>
        <v>1742</v>
      </c>
      <c r="B1742" s="15">
        <f t="shared" si="207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5040</v>
      </c>
      <c r="O1742" s="18"/>
      <c r="P1742" s="248" t="s">
        <v>2017</v>
      </c>
      <c r="Q1742" s="192"/>
      <c r="R1742" s="1"/>
      <c r="S1742" s="1" t="str">
        <f t="shared" si="199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08"/>
        <v>[M] STD_SUP_T</v>
      </c>
    </row>
    <row r="1743" spans="1:23">
      <c r="A1743" s="16">
        <f t="shared" si="201"/>
        <v>1743</v>
      </c>
      <c r="B1743" s="15">
        <f t="shared" si="207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199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08"/>
        <v>[M] STD_SUP_MINUS_1</v>
      </c>
    </row>
    <row r="1744" spans="1:23">
      <c r="A1744" s="16">
        <f t="shared" si="201"/>
        <v>1744</v>
      </c>
      <c r="B1744" s="15">
        <f t="shared" si="207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199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08"/>
        <v>STD_MEASURED_ANGLE</v>
      </c>
    </row>
    <row r="1745" spans="1:23">
      <c r="A1745" s="1">
        <f t="shared" si="201"/>
        <v>1745</v>
      </c>
      <c r="B1745" s="15">
        <f t="shared" si="207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199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08"/>
        <v>#VALUE!</v>
      </c>
    </row>
    <row r="1746" spans="1:23">
      <c r="A1746" s="16">
        <f t="shared" si="201"/>
        <v>1746</v>
      </c>
      <c r="B1746" s="15">
        <f t="shared" si="207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199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08"/>
        <v>#VALUE!</v>
      </c>
    </row>
    <row r="1747" spans="1:23">
      <c r="A1747" s="16">
        <f t="shared" si="201"/>
        <v>1747</v>
      </c>
      <c r="B1747" s="15">
        <f t="shared" si="207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199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08"/>
        <v>#VALUE!</v>
      </c>
    </row>
    <row r="1748" spans="1:23">
      <c r="A1748" s="16">
        <f t="shared" si="201"/>
        <v>1748</v>
      </c>
      <c r="B1748" s="15">
        <f t="shared" si="207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199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08"/>
        <v>#VALUE!</v>
      </c>
    </row>
    <row r="1749" spans="1:23">
      <c r="A1749" s="16">
        <f t="shared" si="201"/>
        <v>1749</v>
      </c>
      <c r="B1749" s="15">
        <f t="shared" si="207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199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08"/>
        <v>#VALUE!</v>
      </c>
    </row>
    <row r="1750" spans="1:23">
      <c r="A1750" s="16">
        <f t="shared" si="201"/>
        <v>1750</v>
      </c>
      <c r="B1750" s="15">
        <f t="shared" si="207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199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08"/>
        <v>#VALUE!</v>
      </c>
    </row>
    <row r="1751" spans="1:23" s="74" customFormat="1">
      <c r="A1751" s="153">
        <f t="shared" si="201"/>
        <v>1751</v>
      </c>
      <c r="B1751" s="283">
        <f t="shared" si="207"/>
        <v>1713</v>
      </c>
      <c r="C1751" s="20" t="s">
        <v>5967</v>
      </c>
      <c r="D1751" s="20" t="s">
        <v>2631</v>
      </c>
      <c r="E1751" s="39" t="s">
        <v>443</v>
      </c>
      <c r="F1751" s="39" t="s">
        <v>443</v>
      </c>
      <c r="G1751" s="111">
        <v>0</v>
      </c>
      <c r="H1751" s="111">
        <v>0</v>
      </c>
      <c r="I1751" s="93" t="s">
        <v>3</v>
      </c>
      <c r="J1751" s="39" t="s">
        <v>1336</v>
      </c>
      <c r="K1751" s="43" t="s">
        <v>5055</v>
      </c>
      <c r="L1751" s="159" t="s">
        <v>4359</v>
      </c>
      <c r="M1751" s="159" t="s">
        <v>4417</v>
      </c>
      <c r="N1751" s="159" t="s">
        <v>2137</v>
      </c>
      <c r="O1751" s="159"/>
      <c r="P1751" s="251" t="s">
        <v>2024</v>
      </c>
      <c r="Q1751" s="284"/>
      <c r="R1751" s="241"/>
      <c r="S1751" s="241" t="str">
        <f t="shared" si="199"/>
        <v/>
      </c>
      <c r="T1751" s="241" t="str">
        <f>IF(ISNA(VLOOKUP(P1751,'NEW XEQM.c'!D:D,1,0)),"--",VLOOKUP(P1751,'NEW XEQM.c'!D:G,3,0))</f>
        <v>--</v>
      </c>
      <c r="U1751" s="241" t="s">
        <v>2137</v>
      </c>
      <c r="W1751" s="74" t="str">
        <f t="shared" si="208"/>
        <v>STD_PRINTER PROG</v>
      </c>
    </row>
    <row r="1752" spans="1:23">
      <c r="A1752" s="16">
        <f t="shared" si="201"/>
        <v>1752</v>
      </c>
      <c r="B1752" s="15">
        <f t="shared" si="207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199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08"/>
        <v>#VALUE!</v>
      </c>
    </row>
    <row r="1753" spans="1:23">
      <c r="A1753" s="16">
        <f t="shared" si="201"/>
        <v>1753</v>
      </c>
      <c r="B1753" s="15">
        <f t="shared" si="207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199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08"/>
        <v>#VALUE!</v>
      </c>
    </row>
    <row r="1754" spans="1:23">
      <c r="A1754" s="16">
        <f t="shared" si="201"/>
        <v>1754</v>
      </c>
      <c r="B1754" s="15">
        <f t="shared" si="207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199"/>
        <v/>
      </c>
      <c r="T1754" s="1" t="str">
        <f>IF(ISNA(VLOOKUP(P1754,'NEW XEQM.c'!D:D,1,0)),"--",VLOOKUP(P1754,'NEW XEQM.c'!D:G,3,0))</f>
        <v>PRN</v>
      </c>
      <c r="U1754" s="1" t="s">
        <v>2137</v>
      </c>
      <c r="W1754" t="str">
        <f t="shared" si="208"/>
        <v/>
      </c>
    </row>
    <row r="1755" spans="1:23">
      <c r="A1755" s="16">
        <f t="shared" si="201"/>
        <v>1755</v>
      </c>
      <c r="B1755" s="15">
        <f t="shared" si="207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199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08"/>
        <v>#VALUE!</v>
      </c>
    </row>
    <row r="1756" spans="1:23">
      <c r="A1756" s="16">
        <f t="shared" si="201"/>
        <v>1756</v>
      </c>
      <c r="B1756" s="15">
        <f t="shared" si="207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199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08"/>
        <v>#VALUE!</v>
      </c>
    </row>
    <row r="1757" spans="1:23">
      <c r="A1757" s="16">
        <f t="shared" si="201"/>
        <v>1757</v>
      </c>
      <c r="B1757" s="15">
        <f t="shared" si="207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199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08"/>
        <v>#VALUE!</v>
      </c>
    </row>
    <row r="1758" spans="1:23">
      <c r="A1758" s="16">
        <f t="shared" si="201"/>
        <v>1758</v>
      </c>
      <c r="B1758" s="15">
        <f t="shared" si="207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199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08"/>
        <v>#VALUE!</v>
      </c>
    </row>
    <row r="1759" spans="1:23">
      <c r="A1759" s="16">
        <f t="shared" si="201"/>
        <v>1759</v>
      </c>
      <c r="B1759" s="15">
        <f t="shared" si="207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199"/>
        <v/>
      </c>
      <c r="T1759" s="1" t="str">
        <f>IF(ISNA(VLOOKUP(P1759,'NEW XEQM.c'!D:D,1,0)),"--",VLOOKUP(P1759,'NEW XEQM.c'!D:G,3,0))</f>
        <v>--</v>
      </c>
      <c r="U1759" s="1"/>
      <c r="W1759" t="e">
        <f t="shared" si="208"/>
        <v>#VALUE!</v>
      </c>
    </row>
    <row r="1760" spans="1:23">
      <c r="A1760" s="16" t="str">
        <f t="shared" si="201"/>
        <v/>
      </c>
      <c r="B1760" s="15">
        <f t="shared" si="207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199"/>
        <v/>
      </c>
      <c r="T1760" s="1" t="str">
        <f>IF(ISNA(VLOOKUP(P1760,'NEW XEQM.c'!D:D,1,0)),"--",VLOOKUP(P1760,'NEW XEQM.c'!D:G,3,0))</f>
        <v>--</v>
      </c>
      <c r="U1760" s="1"/>
      <c r="W1760" t="e">
        <f t="shared" si="208"/>
        <v>#VALUE!</v>
      </c>
    </row>
    <row r="1761" spans="1:23">
      <c r="A1761" s="16">
        <f t="shared" si="201"/>
        <v>1761</v>
      </c>
      <c r="B1761" s="15">
        <f t="shared" si="207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199"/>
        <v/>
      </c>
      <c r="T1761" s="1" t="str">
        <f>IF(ISNA(VLOOKUP(P1761,'NEW XEQM.c'!D:D,1,0)),"--",VLOOKUP(P1761,'NEW XEQM.c'!D:G,3,0))</f>
        <v>--</v>
      </c>
      <c r="U1761" s="1"/>
      <c r="W1761" t="e">
        <f t="shared" si="208"/>
        <v>#VALUE!</v>
      </c>
    </row>
    <row r="1762" spans="1:23">
      <c r="A1762" s="16" t="str">
        <f t="shared" si="201"/>
        <v/>
      </c>
      <c r="B1762" s="15">
        <f t="shared" si="207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0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08"/>
        <v>#VALUE!</v>
      </c>
    </row>
    <row r="1763" spans="1:23">
      <c r="A1763" s="16">
        <f t="shared" si="201"/>
        <v>1763</v>
      </c>
      <c r="B1763" s="15">
        <f t="shared" si="207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0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08"/>
        <v>#VALUE!</v>
      </c>
    </row>
    <row r="1764" spans="1:23">
      <c r="A1764" s="16">
        <f t="shared" si="201"/>
        <v>1764</v>
      </c>
      <c r="B1764" s="15">
        <f t="shared" si="207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09"/>
        <v/>
      </c>
      <c r="T1764" s="1" t="str">
        <f>IF(ISNA(VLOOKUP(P1764,'NEW XEQM.c'!D:D,1,0)),"--",VLOOKUP(P1764,'NEW XEQM.c'!D:G,3,0))</f>
        <v>--</v>
      </c>
      <c r="U1764" s="1"/>
      <c r="W1764" t="e">
        <f t="shared" si="208"/>
        <v>#VALUE!</v>
      </c>
    </row>
    <row r="1765" spans="1:23">
      <c r="A1765" s="16">
        <f t="shared" si="201"/>
        <v>1765</v>
      </c>
      <c r="B1765" s="15">
        <f t="shared" si="207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09"/>
        <v/>
      </c>
      <c r="T1765" s="1" t="str">
        <f>IF(ISNA(VLOOKUP(P1765,'NEW XEQM.c'!D:D,1,0)),"--",VLOOKUP(P1765,'NEW XEQM.c'!D:G,3,0))</f>
        <v>--</v>
      </c>
      <c r="U1765" s="1"/>
      <c r="W1765" t="e">
        <f t="shared" si="208"/>
        <v>#VALUE!</v>
      </c>
    </row>
    <row r="1766" spans="1:23">
      <c r="A1766" s="16">
        <f t="shared" si="201"/>
        <v>1766</v>
      </c>
      <c r="B1766" s="15">
        <f t="shared" si="207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09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08"/>
        <v>#VALUE!</v>
      </c>
    </row>
    <row r="1767" spans="1:23">
      <c r="A1767" s="16">
        <f t="shared" si="201"/>
        <v>1767</v>
      </c>
      <c r="B1767" s="15">
        <f t="shared" si="207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09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08"/>
        <v>#VALUE!</v>
      </c>
    </row>
    <row r="1768" spans="1:23">
      <c r="A1768" s="16">
        <f t="shared" si="201"/>
        <v>1768</v>
      </c>
      <c r="B1768" s="15">
        <f t="shared" si="207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09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08"/>
        <v>STD_PI (n,m)</v>
      </c>
    </row>
    <row r="1769" spans="1:23">
      <c r="A1769" s="16">
        <f t="shared" si="201"/>
        <v>1769</v>
      </c>
      <c r="B1769" s="15">
        <f t="shared" si="207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09"/>
        <v/>
      </c>
      <c r="T1769" s="1" t="str">
        <f>IF(ISNA(VLOOKUP(P1769,'NEW XEQM.c'!D:D,1,0)),"--",VLOOKUP(P1769,'NEW XEQM.c'!D:G,3,0))</f>
        <v>--</v>
      </c>
      <c r="U1769" s="1"/>
      <c r="W1769" t="e">
        <f t="shared" si="208"/>
        <v>#VALUE!</v>
      </c>
    </row>
    <row r="1770" spans="1:23">
      <c r="A1770" s="16">
        <f t="shared" si="201"/>
        <v>1770</v>
      </c>
      <c r="B1770" s="15">
        <f t="shared" si="207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09"/>
        <v/>
      </c>
      <c r="T1770" s="1" t="str">
        <f>IF(ISNA(VLOOKUP(P1770,'NEW XEQM.c'!D:D,1,0)),"--",VLOOKUP(P1770,'NEW XEQM.c'!D:G,3,0))</f>
        <v>--</v>
      </c>
      <c r="U1770" s="1"/>
      <c r="W1770" t="e">
        <f t="shared" si="208"/>
        <v>#VALUE!</v>
      </c>
    </row>
    <row r="1771" spans="1:23">
      <c r="A1771" s="16">
        <f t="shared" si="201"/>
        <v>1771</v>
      </c>
      <c r="B1771" s="15">
        <f t="shared" si="207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0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08"/>
        <v>#VALUE!</v>
      </c>
    </row>
    <row r="1772" spans="1:23">
      <c r="A1772" s="16">
        <f t="shared" si="201"/>
        <v>1772</v>
      </c>
      <c r="B1772" s="15">
        <f t="shared" si="207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0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08"/>
        <v>#VALUE!</v>
      </c>
    </row>
    <row r="1773" spans="1:23">
      <c r="A1773" s="16">
        <f t="shared" si="201"/>
        <v>1773</v>
      </c>
      <c r="B1773" s="15">
        <f t="shared" si="207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0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08"/>
        <v>#VALUE!</v>
      </c>
    </row>
    <row r="1774" spans="1:23">
      <c r="A1774" s="16">
        <f t="shared" si="201"/>
        <v>1774</v>
      </c>
      <c r="B1774" s="15">
        <f t="shared" si="207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0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08"/>
        <v>#VALUE!</v>
      </c>
    </row>
    <row r="1775" spans="1:23">
      <c r="A1775" s="16">
        <f t="shared" si="201"/>
        <v>1775</v>
      </c>
      <c r="B1775" s="15">
        <f t="shared" si="207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0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08"/>
        <v>#VALUE!</v>
      </c>
    </row>
    <row r="1776" spans="1:23">
      <c r="A1776" s="16">
        <f t="shared" si="201"/>
        <v>1776</v>
      </c>
      <c r="B1776" s="15">
        <f t="shared" si="207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0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08"/>
        <v>#VALUE!</v>
      </c>
    </row>
    <row r="1777" spans="1:23">
      <c r="A1777" s="16">
        <f t="shared" si="201"/>
        <v>1777</v>
      </c>
      <c r="B1777" s="15">
        <f t="shared" si="207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09"/>
        <v/>
      </c>
      <c r="T1777" s="1" t="str">
        <f>IF(ISNA(VLOOKUP(P1777,'NEW XEQM.c'!D:D,1,0)),"--",VLOOKUP(P1777,'NEW XEQM.c'!D:G,3,0))</f>
        <v>EXIT</v>
      </c>
      <c r="U1777" s="1"/>
      <c r="W1777" t="e">
        <f t="shared" si="208"/>
        <v>#VALUE!</v>
      </c>
    </row>
    <row r="1778" spans="1:23">
      <c r="A1778" s="16">
        <f t="shared" si="201"/>
        <v>1778</v>
      </c>
      <c r="B1778" s="15">
        <f t="shared" si="207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0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08"/>
        <v>#VALUE!</v>
      </c>
    </row>
    <row r="1779" spans="1:23">
      <c r="A1779" s="16">
        <f t="shared" si="201"/>
        <v>1779</v>
      </c>
      <c r="B1779" s="15">
        <f t="shared" si="207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09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08"/>
        <v>#VALUE!</v>
      </c>
    </row>
    <row r="1780" spans="1:23">
      <c r="A1780" s="16">
        <f t="shared" si="201"/>
        <v>1780</v>
      </c>
      <c r="B1780" s="15">
        <f t="shared" si="207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09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08"/>
        <v/>
      </c>
    </row>
    <row r="1781" spans="1:23">
      <c r="A1781" s="16">
        <f t="shared" si="201"/>
        <v>1781</v>
      </c>
      <c r="B1781" s="15">
        <f t="shared" si="207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5008</v>
      </c>
      <c r="O1781" s="22"/>
      <c r="P1781" s="248" t="s">
        <v>3246</v>
      </c>
      <c r="Q1781" s="192"/>
      <c r="R1781" s="1"/>
      <c r="S1781" s="1" t="str">
        <f t="shared" si="209"/>
        <v/>
      </c>
      <c r="T1781" s="1" t="str">
        <f>IF(ISNA(VLOOKUP(P1781,'NEW XEQM.c'!D:D,1,0)),"--",VLOOKUP(P1781,'NEW XEQM.c'!D:G,3,0))</f>
        <v>DOTD</v>
      </c>
      <c r="U1781" s="1"/>
      <c r="W1781" t="e">
        <f t="shared" si="208"/>
        <v>#VALUE!</v>
      </c>
    </row>
    <row r="1782" spans="1:23">
      <c r="A1782" s="16">
        <f t="shared" si="201"/>
        <v>1782</v>
      </c>
      <c r="B1782" s="15">
        <f t="shared" si="207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09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08"/>
        <v>#VALUE!</v>
      </c>
    </row>
    <row r="1783" spans="1:23">
      <c r="A1783" s="16">
        <f t="shared" si="201"/>
        <v>1783</v>
      </c>
      <c r="B1783" s="15">
        <f t="shared" si="207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09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08"/>
        <v>#VALUE!</v>
      </c>
    </row>
    <row r="1784" spans="1:23">
      <c r="A1784" s="1">
        <f t="shared" si="201"/>
        <v>1784</v>
      </c>
      <c r="B1784" s="15">
        <f t="shared" si="207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09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08"/>
        <v>#VALUE!</v>
      </c>
    </row>
    <row r="1785" spans="1:23">
      <c r="A1785" s="16">
        <f t="shared" si="201"/>
        <v>1785</v>
      </c>
      <c r="B1785" s="15">
        <f t="shared" si="207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09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08"/>
        <v>V STD_MEASURED_ANGLE</v>
      </c>
    </row>
    <row r="1786" spans="1:23">
      <c r="A1786" s="16">
        <f t="shared" si="201"/>
        <v>1786</v>
      </c>
      <c r="B1786" s="15">
        <f t="shared" si="207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09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08"/>
        <v>STD_x_BAR STD_SUB_H</v>
      </c>
    </row>
    <row r="1787" spans="1:23">
      <c r="A1787" s="16">
        <f t="shared" si="201"/>
        <v>1787</v>
      </c>
      <c r="B1787" s="15">
        <f t="shared" si="207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09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08"/>
        <v>STD_x_BAR STD_SUB_R STD_SUB_M STD_SUB_S</v>
      </c>
    </row>
    <row r="1788" spans="1:23">
      <c r="A1788" s="16">
        <f t="shared" si="201"/>
        <v>1788</v>
      </c>
      <c r="B1788" s="15">
        <f t="shared" si="207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5005</v>
      </c>
      <c r="O1788" s="22"/>
      <c r="P1788" s="251" t="s">
        <v>2076</v>
      </c>
      <c r="Q1788" s="192"/>
      <c r="R1788" s="1"/>
      <c r="S1788" s="1" t="str">
        <f t="shared" si="209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08"/>
        <v>#VALUE!</v>
      </c>
    </row>
    <row r="1789" spans="1:23">
      <c r="A1789" s="16">
        <f t="shared" ref="A1789:A1852" si="210">IF(B1789=INT(B1789),ROW(),"")</f>
        <v>1789</v>
      </c>
      <c r="B1789" s="15">
        <f t="shared" si="207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5005</v>
      </c>
      <c r="O1789" s="22"/>
      <c r="P1789" s="251" t="s">
        <v>2077</v>
      </c>
      <c r="Q1789" s="192"/>
      <c r="R1789" s="1"/>
      <c r="S1789" s="1" t="str">
        <f t="shared" si="209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08"/>
        <v>#VALUE!</v>
      </c>
    </row>
    <row r="1790" spans="1:23">
      <c r="A1790" s="16">
        <f t="shared" si="210"/>
        <v>1790</v>
      </c>
      <c r="B1790" s="15">
        <f t="shared" si="207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5005</v>
      </c>
      <c r="O1790" s="22"/>
      <c r="P1790" s="251" t="s">
        <v>2078</v>
      </c>
      <c r="Q1790" s="192"/>
      <c r="R1790" s="1"/>
      <c r="S1790" s="1" t="str">
        <f t="shared" si="209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08"/>
        <v>#VALUE!</v>
      </c>
    </row>
    <row r="1791" spans="1:23">
      <c r="A1791" s="16">
        <f t="shared" si="210"/>
        <v>1791</v>
      </c>
      <c r="B1791" s="15">
        <f t="shared" si="207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5005</v>
      </c>
      <c r="O1791" s="22"/>
      <c r="P1791" s="251" t="s">
        <v>2079</v>
      </c>
      <c r="Q1791" s="192"/>
      <c r="R1791" s="1"/>
      <c r="S1791" s="1" t="str">
        <f t="shared" si="209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08"/>
        <v>#VALUE!</v>
      </c>
    </row>
    <row r="1792" spans="1:23">
      <c r="A1792" s="16">
        <f t="shared" si="210"/>
        <v>1792</v>
      </c>
      <c r="B1792" s="15">
        <f t="shared" si="207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09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08"/>
        <v>#VALUE!</v>
      </c>
    </row>
    <row r="1793" spans="1:23">
      <c r="A1793" s="16">
        <f t="shared" si="210"/>
        <v>1793</v>
      </c>
      <c r="B1793" s="15">
        <f t="shared" si="207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5005</v>
      </c>
      <c r="O1793" s="22"/>
      <c r="P1793" s="251" t="s">
        <v>2081</v>
      </c>
      <c r="Q1793" s="192"/>
      <c r="R1793" s="1"/>
      <c r="S1793" s="1" t="str">
        <f t="shared" si="209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08"/>
        <v>#VALUE!</v>
      </c>
    </row>
    <row r="1794" spans="1:23">
      <c r="A1794" s="16">
        <f t="shared" si="210"/>
        <v>1794</v>
      </c>
      <c r="B1794" s="15">
        <f t="shared" si="207"/>
        <v>1754</v>
      </c>
      <c r="C1794" s="54" t="s">
        <v>4935</v>
      </c>
      <c r="D1794" s="54" t="s">
        <v>2631</v>
      </c>
      <c r="E1794" s="72" t="s">
        <v>4937</v>
      </c>
      <c r="F1794" s="72" t="s">
        <v>4937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4940</v>
      </c>
      <c r="Q1794" s="192"/>
      <c r="R1794" s="1"/>
      <c r="S1794" s="1" t="str">
        <f t="shared" si="209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08"/>
        <v>i STD_PI STD_SUB_n</v>
      </c>
    </row>
    <row r="1795" spans="1:23">
      <c r="A1795" s="16">
        <f t="shared" si="210"/>
        <v>1795</v>
      </c>
      <c r="B1795" s="15">
        <f t="shared" si="207"/>
        <v>1755</v>
      </c>
      <c r="C1795" s="54" t="s">
        <v>4936</v>
      </c>
      <c r="D1795" s="54" t="s">
        <v>2631</v>
      </c>
      <c r="E1795" s="72" t="s">
        <v>4938</v>
      </c>
      <c r="F1795" s="72" t="s">
        <v>4938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4941</v>
      </c>
      <c r="Q1795" s="192"/>
      <c r="R1795" s="1"/>
      <c r="S1795" s="1" t="str">
        <f t="shared" si="209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08"/>
        <v>i STD_SIGMA STD_SUB_n</v>
      </c>
    </row>
    <row r="1796" spans="1:23">
      <c r="A1796" s="16">
        <f t="shared" si="210"/>
        <v>1796</v>
      </c>
      <c r="B1796" s="15">
        <f t="shared" ref="B1796:B1859" si="211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09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08"/>
        <v>#VALUE!</v>
      </c>
    </row>
    <row r="1797" spans="1:23">
      <c r="A1797" s="16">
        <f t="shared" si="210"/>
        <v>1797</v>
      </c>
      <c r="B1797" s="15">
        <f t="shared" si="211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09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2">SUBSTITUTE(IF(AND(T1797="--",FIND("STD",E1797),FIND("fn",C1797)&gt;0,FIND("ITM_",P1797),I1797="CAT_FNCT"),E1797,""),"""","")</f>
        <v>#VALUE!</v>
      </c>
    </row>
    <row r="1798" spans="1:23">
      <c r="A1798" s="16">
        <f t="shared" si="210"/>
        <v>1798</v>
      </c>
      <c r="B1798" s="15">
        <f t="shared" si="211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09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2"/>
        <v>s STD_SUB_m STD_SUB_i</v>
      </c>
    </row>
    <row r="1799" spans="1:23">
      <c r="A1799" s="16">
        <f t="shared" si="210"/>
        <v>1799</v>
      </c>
      <c r="B1799" s="15">
        <f t="shared" si="211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09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2"/>
        <v>#VALUE!</v>
      </c>
    </row>
    <row r="1800" spans="1:23">
      <c r="A1800" s="16">
        <f t="shared" si="210"/>
        <v>1800</v>
      </c>
      <c r="B1800" s="15">
        <f t="shared" si="211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09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2"/>
        <v>#VALUE!</v>
      </c>
    </row>
    <row r="1801" spans="1:23">
      <c r="A1801" s="16">
        <f t="shared" si="210"/>
        <v>1801</v>
      </c>
      <c r="B1801" s="15">
        <f t="shared" si="211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09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2"/>
        <v>#VALUE!</v>
      </c>
    </row>
    <row r="1802" spans="1:23">
      <c r="A1802" s="16">
        <f t="shared" si="210"/>
        <v>1802</v>
      </c>
      <c r="B1802" s="15">
        <f t="shared" si="211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09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2"/>
        <v>#VALUE!</v>
      </c>
    </row>
    <row r="1803" spans="1:23">
      <c r="A1803" s="16">
        <f t="shared" si="210"/>
        <v>1803</v>
      </c>
      <c r="B1803" s="15">
        <f t="shared" si="211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09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2"/>
        <v>F( STD_phi ,m)</v>
      </c>
    </row>
    <row r="1804" spans="1:23">
      <c r="A1804" s="16">
        <f t="shared" si="210"/>
        <v>1804</v>
      </c>
      <c r="B1804" s="15">
        <f t="shared" si="211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09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2"/>
        <v>E( STD_phi ,m)</v>
      </c>
    </row>
    <row r="1805" spans="1:23">
      <c r="A1805" s="16">
        <f t="shared" si="210"/>
        <v>1805</v>
      </c>
      <c r="B1805" s="15">
        <f t="shared" si="211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09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2"/>
        <v>STD_ZETA ( STD_phi ,m)</v>
      </c>
    </row>
    <row r="1806" spans="1:23">
      <c r="A1806" s="16">
        <f t="shared" si="210"/>
        <v>1806</v>
      </c>
      <c r="B1806" s="15">
        <f t="shared" si="211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09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2"/>
        <v>#VALUE!</v>
      </c>
    </row>
    <row r="1807" spans="1:23">
      <c r="A1807" s="16">
        <f t="shared" si="210"/>
        <v>1807</v>
      </c>
      <c r="B1807" s="15">
        <f t="shared" si="211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09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2"/>
        <v>#VALUE!</v>
      </c>
    </row>
    <row r="1808" spans="1:23">
      <c r="A1808" s="16">
        <f t="shared" si="210"/>
        <v>1808</v>
      </c>
      <c r="B1808" s="15">
        <f t="shared" si="211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5005</v>
      </c>
      <c r="O1808" s="22"/>
      <c r="P1808" s="251" t="s">
        <v>4329</v>
      </c>
      <c r="Q1808" s="192"/>
      <c r="R1808" s="1"/>
      <c r="S1808" s="1" t="str">
        <f t="shared" si="209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2"/>
        <v>#VALUE!</v>
      </c>
    </row>
    <row r="1809" spans="1:23">
      <c r="A1809" s="16">
        <f t="shared" si="210"/>
        <v>1809</v>
      </c>
      <c r="B1809" s="15">
        <f t="shared" si="211"/>
        <v>1769</v>
      </c>
      <c r="C1809" s="18" t="s">
        <v>3271</v>
      </c>
      <c r="D1809" s="18" t="s">
        <v>4339</v>
      </c>
      <c r="E1809" s="190" t="s">
        <v>4994</v>
      </c>
      <c r="F1809" s="190" t="s">
        <v>4994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09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2"/>
        <v/>
      </c>
    </row>
    <row r="1810" spans="1:23">
      <c r="A1810" s="16">
        <f t="shared" si="210"/>
        <v>1810</v>
      </c>
      <c r="B1810" s="15">
        <f t="shared" si="211"/>
        <v>1770</v>
      </c>
      <c r="C1810" s="18" t="s">
        <v>3271</v>
      </c>
      <c r="D1810" s="18" t="s">
        <v>4340</v>
      </c>
      <c r="E1810" s="190" t="s">
        <v>4995</v>
      </c>
      <c r="F1810" s="190" t="s">
        <v>4995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09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2"/>
        <v/>
      </c>
    </row>
    <row r="1811" spans="1:23">
      <c r="A1811" s="16">
        <f t="shared" si="210"/>
        <v>1811</v>
      </c>
      <c r="B1811" s="15">
        <f t="shared" si="211"/>
        <v>1771</v>
      </c>
      <c r="C1811" s="18" t="s">
        <v>3271</v>
      </c>
      <c r="D1811" s="18" t="s">
        <v>4341</v>
      </c>
      <c r="E1811" s="190" t="s">
        <v>5002</v>
      </c>
      <c r="F1811" s="190" t="s">
        <v>5002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09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2"/>
        <v/>
      </c>
    </row>
    <row r="1812" spans="1:23">
      <c r="A1812" s="16">
        <f t="shared" si="210"/>
        <v>1812</v>
      </c>
      <c r="B1812" s="15">
        <f t="shared" si="211"/>
        <v>1772</v>
      </c>
      <c r="C1812" s="18" t="s">
        <v>3271</v>
      </c>
      <c r="D1812" s="18" t="s">
        <v>4342</v>
      </c>
      <c r="E1812" s="190" t="s">
        <v>5004</v>
      </c>
      <c r="F1812" s="190" t="s">
        <v>5004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09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2"/>
        <v/>
      </c>
    </row>
    <row r="1813" spans="1:23">
      <c r="A1813" s="16">
        <f t="shared" si="210"/>
        <v>1813</v>
      </c>
      <c r="B1813" s="15">
        <f t="shared" si="211"/>
        <v>1773</v>
      </c>
      <c r="C1813" s="18" t="s">
        <v>3271</v>
      </c>
      <c r="D1813" s="18" t="s">
        <v>4343</v>
      </c>
      <c r="E1813" s="190" t="s">
        <v>4996</v>
      </c>
      <c r="F1813" s="190" t="s">
        <v>4996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09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2"/>
        <v/>
      </c>
    </row>
    <row r="1814" spans="1:23">
      <c r="A1814" s="16">
        <f t="shared" si="210"/>
        <v>1814</v>
      </c>
      <c r="B1814" s="15">
        <f t="shared" si="211"/>
        <v>1774</v>
      </c>
      <c r="C1814" s="18" t="s">
        <v>3271</v>
      </c>
      <c r="D1814" s="18" t="s">
        <v>4344</v>
      </c>
      <c r="E1814" s="190" t="s">
        <v>4997</v>
      </c>
      <c r="F1814" s="190" t="s">
        <v>4997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09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2"/>
        <v/>
      </c>
    </row>
    <row r="1815" spans="1:23">
      <c r="A1815" s="16">
        <f t="shared" si="210"/>
        <v>1815</v>
      </c>
      <c r="B1815" s="15">
        <f t="shared" si="211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09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2"/>
        <v>#VALUE!</v>
      </c>
    </row>
    <row r="1816" spans="1:23">
      <c r="A1816" s="16">
        <f t="shared" si="210"/>
        <v>1816</v>
      </c>
      <c r="B1816" s="15">
        <f t="shared" si="211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09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2"/>
        <v>#VALUE!</v>
      </c>
    </row>
    <row r="1817" spans="1:23">
      <c r="A1817" s="16">
        <f t="shared" si="210"/>
        <v>1817</v>
      </c>
      <c r="B1817" s="15">
        <f t="shared" si="211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09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2"/>
        <v>#VALUE!</v>
      </c>
    </row>
    <row r="1818" spans="1:23">
      <c r="A1818" s="16">
        <f t="shared" si="210"/>
        <v>1818</v>
      </c>
      <c r="B1818" s="15">
        <f t="shared" si="211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09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2"/>
        <v>#VALUE!</v>
      </c>
    </row>
    <row r="1819" spans="1:23">
      <c r="A1819" s="16">
        <f t="shared" si="210"/>
        <v>1819</v>
      </c>
      <c r="B1819" s="15">
        <f t="shared" si="211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09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2"/>
        <v>#VALUE!</v>
      </c>
    </row>
    <row r="1820" spans="1:23">
      <c r="A1820" s="16">
        <f t="shared" si="210"/>
        <v>1820</v>
      </c>
      <c r="B1820" s="15">
        <f t="shared" si="211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09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2"/>
        <v>#VALUE!</v>
      </c>
    </row>
    <row r="1821" spans="1:23">
      <c r="A1821" s="16">
        <f t="shared" si="210"/>
        <v>1821</v>
      </c>
      <c r="B1821" s="15">
        <f t="shared" si="211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09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2"/>
        <v>#VALUE!</v>
      </c>
    </row>
    <row r="1822" spans="1:23">
      <c r="A1822" s="16">
        <f t="shared" si="210"/>
        <v>1822</v>
      </c>
      <c r="B1822" s="15">
        <f t="shared" si="211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09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2"/>
        <v>#VALUE!</v>
      </c>
    </row>
    <row r="1823" spans="1:23">
      <c r="A1823" s="16">
        <f t="shared" si="210"/>
        <v>1823</v>
      </c>
      <c r="B1823" s="15">
        <f t="shared" si="211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09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2"/>
        <v>#VALUE!</v>
      </c>
    </row>
    <row r="1824" spans="1:23">
      <c r="A1824" s="16">
        <f t="shared" si="210"/>
        <v>1824</v>
      </c>
      <c r="B1824" s="15">
        <f t="shared" si="211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09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2"/>
        <v>#VALUE!</v>
      </c>
    </row>
    <row r="1825" spans="1:23">
      <c r="A1825" s="16">
        <f t="shared" si="210"/>
        <v>1825</v>
      </c>
      <c r="B1825" s="15">
        <f t="shared" si="211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09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2"/>
        <v>#VALUE!</v>
      </c>
    </row>
    <row r="1826" spans="1:23">
      <c r="A1826" s="16">
        <f t="shared" si="210"/>
        <v>1826</v>
      </c>
      <c r="B1826" s="15">
        <f t="shared" si="211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3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2"/>
        <v>#VALUE!</v>
      </c>
    </row>
    <row r="1827" spans="1:23">
      <c r="A1827" s="16">
        <f t="shared" si="210"/>
        <v>1827</v>
      </c>
      <c r="B1827" s="15">
        <f t="shared" si="211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3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2"/>
        <v>#VALUE!</v>
      </c>
    </row>
    <row r="1828" spans="1:23">
      <c r="A1828" s="16">
        <f t="shared" si="210"/>
        <v>1828</v>
      </c>
      <c r="B1828" s="15">
        <f t="shared" si="211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3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2"/>
        <v>STD_DOWN_ARROW BIN</v>
      </c>
    </row>
    <row r="1829" spans="1:23">
      <c r="A1829" s="16">
        <f t="shared" si="210"/>
        <v>1829</v>
      </c>
      <c r="B1829" s="15">
        <f t="shared" si="211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3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2"/>
        <v>STD_UP_ARROW BIN</v>
      </c>
    </row>
    <row r="1830" spans="1:23">
      <c r="A1830" s="16">
        <f t="shared" si="210"/>
        <v>1830</v>
      </c>
      <c r="B1830" s="15">
        <f t="shared" si="211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3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2"/>
        <v>#VALUE!</v>
      </c>
    </row>
    <row r="1831" spans="1:23">
      <c r="A1831" s="16">
        <f t="shared" si="210"/>
        <v>1831</v>
      </c>
      <c r="B1831" s="15">
        <f t="shared" si="211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3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2"/>
        <v>#VALUE!</v>
      </c>
    </row>
    <row r="1832" spans="1:23">
      <c r="A1832" s="16">
        <f t="shared" si="210"/>
        <v>1832</v>
      </c>
      <c r="B1832" s="15">
        <f t="shared" si="211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3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2"/>
        <v>#VALUE!</v>
      </c>
    </row>
    <row r="1833" spans="1:23">
      <c r="A1833" s="16">
        <f t="shared" si="210"/>
        <v>1833</v>
      </c>
      <c r="B1833" s="15">
        <f t="shared" si="211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3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2"/>
        <v>#VALUE!</v>
      </c>
    </row>
    <row r="1834" spans="1:23">
      <c r="A1834" s="16">
        <f t="shared" si="210"/>
        <v>1834</v>
      </c>
      <c r="B1834" s="15">
        <f t="shared" si="211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3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2"/>
        <v/>
      </c>
    </row>
    <row r="1835" spans="1:23">
      <c r="A1835" s="16" t="str">
        <f t="shared" si="210"/>
        <v/>
      </c>
      <c r="B1835" s="15">
        <f t="shared" si="211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2"/>
        <v>#VALUE!</v>
      </c>
    </row>
    <row r="1836" spans="1:23">
      <c r="A1836" s="16" t="str">
        <f t="shared" si="210"/>
        <v/>
      </c>
      <c r="B1836" s="15">
        <f t="shared" si="211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2"/>
        <v>#VALUE!</v>
      </c>
    </row>
    <row r="1837" spans="1:23">
      <c r="A1837" s="16" t="str">
        <f t="shared" si="210"/>
        <v/>
      </c>
      <c r="B1837" s="15">
        <f t="shared" si="21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2"/>
        <v>#VALUE!</v>
      </c>
    </row>
    <row r="1838" spans="1:23">
      <c r="A1838" s="16" t="str">
        <f t="shared" si="210"/>
        <v/>
      </c>
      <c r="B1838" s="15">
        <f t="shared" si="211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2"/>
        <v>#VALUE!</v>
      </c>
    </row>
    <row r="1839" spans="1:23">
      <c r="A1839" s="16">
        <f t="shared" si="210"/>
        <v>1839</v>
      </c>
      <c r="B1839" s="15">
        <f t="shared" si="211"/>
        <v>1795</v>
      </c>
      <c r="C1839" s="54" t="s">
        <v>3588</v>
      </c>
      <c r="D1839" s="54" t="s">
        <v>7</v>
      </c>
      <c r="E1839" s="72" t="str">
        <f t="shared" ref="E1839" si="214">CHAR(34)&amp;IF(B1839&lt;10,"000",IF(B1839&lt;100,"00",IF(B1839&lt;1000,"0","")))&amp;$B1839&amp;CHAR(34)</f>
        <v>"1795"</v>
      </c>
      <c r="F1839" s="55" t="str">
        <f t="shared" ref="F1839" si="215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16">"MNU_"&amp;IF(B1839&lt;10,"000",IF(B1839&lt;100,"00",IF(B1839&lt;1000,"0","")))&amp;$B1839</f>
        <v>MNU_1795</v>
      </c>
      <c r="Q1839" s="192"/>
      <c r="R1839" s="1"/>
      <c r="S1839" s="1" t="str">
        <f t="shared" ref="S1839" si="217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2"/>
        <v>#VALUE!</v>
      </c>
    </row>
    <row r="1840" spans="1:23">
      <c r="A1840" s="16">
        <f t="shared" si="210"/>
        <v>1840</v>
      </c>
      <c r="B1840" s="15">
        <f t="shared" si="211"/>
        <v>1796</v>
      </c>
      <c r="C1840" s="45" t="s">
        <v>5156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5286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18">IF(E1840=F1840,"","NOT EQUAL")</f>
        <v/>
      </c>
      <c r="T1840" s="1" t="str">
        <f>IF(ISNA(VLOOKUP(P1840,'NEW XEQM.c'!D:D,1,0)),"--",VLOOKUP(P1840,'NEW XEQM.c'!D:G,3,0))</f>
        <v>BASESCR</v>
      </c>
      <c r="U1840" s="1" t="s">
        <v>2554</v>
      </c>
      <c r="W1840" t="e">
        <f t="shared" si="212"/>
        <v>#VALUE!</v>
      </c>
    </row>
    <row r="1841" spans="1:23">
      <c r="A1841" s="16">
        <f t="shared" si="210"/>
        <v>1841</v>
      </c>
      <c r="B1841" s="15">
        <f t="shared" si="211"/>
        <v>1797</v>
      </c>
      <c r="C1841" s="45" t="s">
        <v>5156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5286</v>
      </c>
      <c r="O1841" s="45" t="s">
        <v>1343</v>
      </c>
      <c r="P1841" s="249" t="s">
        <v>2134</v>
      </c>
      <c r="Q1841" s="192"/>
      <c r="R1841" s="1"/>
      <c r="S1841" s="1" t="str">
        <f t="shared" si="218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2"/>
        <v>#VALUE!</v>
      </c>
    </row>
    <row r="1842" spans="1:23">
      <c r="A1842" s="16">
        <f t="shared" si="210"/>
        <v>1842</v>
      </c>
      <c r="B1842" s="15">
        <f t="shared" si="211"/>
        <v>1798</v>
      </c>
      <c r="C1842" s="45" t="s">
        <v>5156</v>
      </c>
      <c r="D1842" s="45" t="s">
        <v>5182</v>
      </c>
      <c r="E1842" s="46" t="s">
        <v>5184</v>
      </c>
      <c r="F1842" s="46" t="s">
        <v>5184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5286</v>
      </c>
      <c r="O1842" s="49"/>
      <c r="P1842" s="249" t="s">
        <v>5183</v>
      </c>
      <c r="Q1842" s="192"/>
      <c r="R1842" s="1"/>
      <c r="S1842" s="1" t="str">
        <f t="shared" si="218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2"/>
        <v>#VALUE!</v>
      </c>
    </row>
    <row r="1843" spans="1:23">
      <c r="A1843" s="16">
        <f t="shared" si="210"/>
        <v>1843</v>
      </c>
      <c r="B1843" s="15">
        <f t="shared" si="211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18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2"/>
        <v>STD_PRINTER ALLr</v>
      </c>
    </row>
    <row r="1844" spans="1:23">
      <c r="A1844" s="16">
        <f t="shared" si="210"/>
        <v>1844</v>
      </c>
      <c r="B1844" s="15">
        <f t="shared" si="211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18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2"/>
        <v/>
      </c>
    </row>
    <row r="1845" spans="1:23">
      <c r="A1845" s="16">
        <f t="shared" si="210"/>
        <v>1845</v>
      </c>
      <c r="B1845" s="15">
        <f t="shared" si="211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18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2"/>
        <v/>
      </c>
    </row>
    <row r="1846" spans="1:23">
      <c r="A1846" s="16">
        <f t="shared" si="210"/>
        <v>1846</v>
      </c>
      <c r="B1846" s="15">
        <f t="shared" si="211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18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2"/>
        <v/>
      </c>
    </row>
    <row r="1847" spans="1:23">
      <c r="A1847" s="16">
        <f t="shared" si="210"/>
        <v>1847</v>
      </c>
      <c r="B1847" s="15">
        <f t="shared" si="211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18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2"/>
        <v/>
      </c>
    </row>
    <row r="1848" spans="1:23">
      <c r="A1848" s="16">
        <f t="shared" si="210"/>
        <v>1848</v>
      </c>
      <c r="B1848" s="15">
        <f t="shared" si="211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18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2"/>
        <v/>
      </c>
    </row>
    <row r="1849" spans="1:23">
      <c r="A1849" s="16">
        <f t="shared" si="210"/>
        <v>1849</v>
      </c>
      <c r="B1849" s="15">
        <f t="shared" si="211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18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2"/>
        <v/>
      </c>
    </row>
    <row r="1850" spans="1:23">
      <c r="A1850" s="16">
        <f t="shared" si="210"/>
        <v>1850</v>
      </c>
      <c r="B1850" s="15">
        <f t="shared" si="211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18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2"/>
        <v/>
      </c>
    </row>
    <row r="1851" spans="1:23">
      <c r="A1851" s="16">
        <f t="shared" si="210"/>
        <v>1851</v>
      </c>
      <c r="B1851" s="15">
        <f t="shared" si="211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18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2"/>
        <v/>
      </c>
    </row>
    <row r="1852" spans="1:23">
      <c r="A1852" s="16">
        <f t="shared" si="210"/>
        <v>1852</v>
      </c>
      <c r="B1852" s="15">
        <f t="shared" si="211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18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2"/>
        <v/>
      </c>
    </row>
    <row r="1853" spans="1:23">
      <c r="A1853" s="16">
        <f t="shared" ref="A1853:A1916" si="219">IF(B1853=INT(B1853),ROW(),"")</f>
        <v>1853</v>
      </c>
      <c r="B1853" s="15">
        <f t="shared" si="211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1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2"/>
        <v>#VALUE!</v>
      </c>
    </row>
    <row r="1854" spans="1:23">
      <c r="A1854" s="16">
        <f t="shared" si="219"/>
        <v>1854</v>
      </c>
      <c r="B1854" s="15">
        <f t="shared" si="211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1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2"/>
        <v>#VALUE!</v>
      </c>
    </row>
    <row r="1855" spans="1:23">
      <c r="A1855" s="16">
        <f t="shared" si="219"/>
        <v>1855</v>
      </c>
      <c r="B1855" s="15">
        <f t="shared" si="211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1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2"/>
        <v>#VALUE!</v>
      </c>
    </row>
    <row r="1856" spans="1:23">
      <c r="A1856" s="16">
        <f t="shared" si="219"/>
        <v>1856</v>
      </c>
      <c r="B1856" s="15">
        <f t="shared" si="211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18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2"/>
        <v>Y STD_SPACE_3_PER_EM STD_RIGHT_ARROW STD_SPACE_3_PER_EM STD_DELTA</v>
      </c>
    </row>
    <row r="1857" spans="1:23">
      <c r="A1857" s="16">
        <f t="shared" si="219"/>
        <v>1857</v>
      </c>
      <c r="B1857" s="15">
        <f t="shared" si="211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18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2"/>
        <v>STD_DELTA STD_SPACE_3_PER_EM STD_RIGHT_ARROW STD_SPACE_3_PER_EM Y</v>
      </c>
    </row>
    <row r="1858" spans="1:23">
      <c r="A1858" s="16">
        <f t="shared" si="219"/>
        <v>1858</v>
      </c>
      <c r="B1858" s="15">
        <f t="shared" si="211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18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2"/>
        <v>#VALUE!</v>
      </c>
    </row>
    <row r="1859" spans="1:23">
      <c r="A1859" s="16">
        <f t="shared" si="219"/>
        <v>1859</v>
      </c>
      <c r="B1859" s="15">
        <f t="shared" si="211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18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2"/>
        <v>#VALUE!</v>
      </c>
    </row>
    <row r="1860" spans="1:23">
      <c r="A1860" s="16">
        <f t="shared" si="219"/>
        <v>1860</v>
      </c>
      <c r="B1860" s="15">
        <f t="shared" ref="B1860:B1923" si="220">IF(AND(MID(C1860,2,1)&lt;&gt;"/",MID(C1860,1,1)="/"),INT(B1859)+1,B1859+0.01)</f>
        <v>1816</v>
      </c>
      <c r="C1860" s="45" t="s">
        <v>5112</v>
      </c>
      <c r="D1860" s="45" t="s">
        <v>7</v>
      </c>
      <c r="E1860" s="211" t="s">
        <v>5113</v>
      </c>
      <c r="F1860" s="211" t="s">
        <v>5113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18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2"/>
        <v>e STD_SUP_i STD_SUP_x</v>
      </c>
    </row>
    <row r="1861" spans="1:23">
      <c r="A1861" s="16">
        <f t="shared" si="219"/>
        <v>1861</v>
      </c>
      <c r="B1861" s="15">
        <f t="shared" si="220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18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19"/>
        <v>1862</v>
      </c>
      <c r="B1862" s="15">
        <f t="shared" si="220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18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1"/>
        <v>RCL STD_SPACE_3_PER_EM 3Z</v>
      </c>
    </row>
    <row r="1863" spans="1:23">
      <c r="A1863" s="16">
        <f t="shared" si="219"/>
        <v>1863</v>
      </c>
      <c r="B1863" s="15">
        <f t="shared" si="220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18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1"/>
        <v>STO STD_SPACE_3_PER_EM 3V</v>
      </c>
    </row>
    <row r="1864" spans="1:23">
      <c r="A1864" s="16">
        <f t="shared" si="219"/>
        <v>1864</v>
      </c>
      <c r="B1864" s="15">
        <f t="shared" si="220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18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1"/>
        <v>RCL STD_SPACE_3_PER_EM 3V</v>
      </c>
    </row>
    <row r="1865" spans="1:23">
      <c r="A1865" s="16">
        <f t="shared" si="219"/>
        <v>1865</v>
      </c>
      <c r="B1865" s="15">
        <f t="shared" si="220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18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1"/>
        <v>STO STD_SPACE_3_PER_EM 3I</v>
      </c>
    </row>
    <row r="1866" spans="1:23">
      <c r="A1866" s="16">
        <f t="shared" si="219"/>
        <v>1866</v>
      </c>
      <c r="B1866" s="15">
        <f t="shared" si="220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18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1"/>
        <v>RCL STD_SPACE_3_PER_EM 3I</v>
      </c>
    </row>
    <row r="1867" spans="1:23">
      <c r="A1867" s="16">
        <f t="shared" si="219"/>
        <v>1867</v>
      </c>
      <c r="B1867" s="15">
        <f t="shared" si="220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18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1"/>
        <v>3V STD_DIVIDE 3I</v>
      </c>
    </row>
    <row r="1868" spans="1:23">
      <c r="A1868" s="16">
        <f t="shared" si="219"/>
        <v>1868</v>
      </c>
      <c r="B1868" s="15">
        <f t="shared" si="220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18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1"/>
        <v>3I STD_CROSS 3Z</v>
      </c>
    </row>
    <row r="1869" spans="1:23">
      <c r="A1869" s="16">
        <f t="shared" si="219"/>
        <v>1869</v>
      </c>
      <c r="B1869" s="15">
        <f t="shared" si="220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18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1"/>
        <v>3V STD_DIVIDE 3Z</v>
      </c>
    </row>
    <row r="1870" spans="1:23">
      <c r="A1870" s="16">
        <f t="shared" si="219"/>
        <v>1870</v>
      </c>
      <c r="B1870" s="15">
        <f t="shared" si="220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18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1"/>
        <v>X STD_SPACE_3_PER_EM STD_RIGHT_ARROW STD_SPACE_3_PER_EM BAL</v>
      </c>
    </row>
    <row r="1871" spans="1:23">
      <c r="A1871" s="16">
        <f t="shared" si="219"/>
        <v>1871</v>
      </c>
      <c r="B1871" s="15">
        <f t="shared" si="220"/>
        <v>1827</v>
      </c>
      <c r="C1871" s="45" t="s">
        <v>3537</v>
      </c>
      <c r="D1871" s="45">
        <v>45</v>
      </c>
      <c r="E1871" s="189" t="s">
        <v>4992</v>
      </c>
      <c r="F1871" s="190" t="s">
        <v>4998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18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1"/>
        <v>#VALUE!</v>
      </c>
    </row>
    <row r="1872" spans="1:23">
      <c r="A1872" s="16">
        <f t="shared" si="219"/>
        <v>1872</v>
      </c>
      <c r="B1872" s="15">
        <f t="shared" si="220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18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1"/>
        <v>#VALUE!</v>
      </c>
    </row>
    <row r="1873" spans="1:23">
      <c r="A1873" s="16">
        <f t="shared" si="219"/>
        <v>1873</v>
      </c>
      <c r="B1873" s="15">
        <f t="shared" si="220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18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1"/>
        <v>op_a STD_SUP_2</v>
      </c>
    </row>
    <row r="1874" spans="1:23">
      <c r="A1874" s="16">
        <f t="shared" si="219"/>
        <v>1874</v>
      </c>
      <c r="B1874" s="15">
        <f t="shared" si="220"/>
        <v>1830</v>
      </c>
      <c r="C1874" s="45" t="s">
        <v>3544</v>
      </c>
      <c r="D1874" s="45" t="s">
        <v>7</v>
      </c>
      <c r="E1874" s="46" t="s">
        <v>5582</v>
      </c>
      <c r="F1874" s="46" t="s">
        <v>5583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18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1"/>
        <v>op_ STD_op_i</v>
      </c>
    </row>
    <row r="1875" spans="1:23">
      <c r="A1875" s="16">
        <f t="shared" si="219"/>
        <v>1875</v>
      </c>
      <c r="B1875" s="15">
        <f t="shared" si="220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18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1"/>
        <v>#VALUE!</v>
      </c>
    </row>
    <row r="1876" spans="1:23">
      <c r="A1876" s="16">
        <f t="shared" si="219"/>
        <v>1876</v>
      </c>
      <c r="B1876" s="15">
        <f t="shared" si="220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18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1"/>
        <v>#VALUE!</v>
      </c>
    </row>
    <row r="1877" spans="1:23">
      <c r="A1877" s="16">
        <f t="shared" si="219"/>
        <v>1877</v>
      </c>
      <c r="B1877" s="15">
        <f t="shared" si="220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18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1"/>
        <v>#VALUE!</v>
      </c>
    </row>
    <row r="1878" spans="1:23">
      <c r="A1878" s="16">
        <f t="shared" si="219"/>
        <v>1878</v>
      </c>
      <c r="B1878" s="15">
        <f t="shared" si="220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18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1"/>
        <v>#VALUE!</v>
      </c>
    </row>
    <row r="1879" spans="1:23">
      <c r="A1879" s="16">
        <f t="shared" si="219"/>
        <v>1879</v>
      </c>
      <c r="B1879" s="15">
        <f t="shared" si="220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18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1"/>
        <v>#VALUE!</v>
      </c>
    </row>
    <row r="1880" spans="1:23">
      <c r="A1880" s="16">
        <f t="shared" si="219"/>
        <v>1880</v>
      </c>
      <c r="B1880" s="15">
        <f t="shared" si="220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18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1"/>
        <v>#VALUE!</v>
      </c>
    </row>
    <row r="1881" spans="1:23">
      <c r="A1881" s="16">
        <f t="shared" si="219"/>
        <v>1881</v>
      </c>
      <c r="B1881" s="15">
        <f t="shared" si="220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18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1"/>
        <v>#VALUE!</v>
      </c>
    </row>
    <row r="1882" spans="1:23">
      <c r="A1882" s="16">
        <f t="shared" si="219"/>
        <v>1882</v>
      </c>
      <c r="B1882" s="15">
        <f t="shared" si="220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18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1"/>
        <v>#VALUE!</v>
      </c>
    </row>
    <row r="1883" spans="1:23">
      <c r="A1883" s="16">
        <f t="shared" si="219"/>
        <v>1883</v>
      </c>
      <c r="B1883" s="15">
        <f t="shared" si="220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18"/>
        <v/>
      </c>
      <c r="T1883" s="1" t="str">
        <f>IF(ISNA(VLOOKUP(P1883,'NEW XEQM.c'!D:D,1,0)),"--",VLOOKUP(P1883,'NEW XEQM.c'!D:G,3,0))</f>
        <v>--</v>
      </c>
      <c r="U1883" s="1" t="s">
        <v>2137</v>
      </c>
      <c r="W1883" t="e">
        <f t="shared" si="221"/>
        <v>#VALUE!</v>
      </c>
    </row>
    <row r="1884" spans="1:23">
      <c r="A1884" s="16">
        <f t="shared" si="219"/>
        <v>1884</v>
      </c>
      <c r="B1884" s="15">
        <f t="shared" si="220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18"/>
        <v/>
      </c>
      <c r="T1884" s="1" t="str">
        <f>IF(ISNA(VLOOKUP(P1884,'NEW XEQM.c'!D:D,1,0)),"--",VLOOKUP(P1884,'NEW XEQM.c'!D:G,3,0))</f>
        <v>MIN</v>
      </c>
      <c r="U1884" s="1" t="s">
        <v>2137</v>
      </c>
      <c r="W1884" t="e">
        <f t="shared" si="221"/>
        <v>#VALUE!</v>
      </c>
    </row>
    <row r="1885" spans="1:23">
      <c r="A1885" s="16">
        <f t="shared" si="219"/>
        <v>1885</v>
      </c>
      <c r="B1885" s="15">
        <f t="shared" si="220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18"/>
        <v/>
      </c>
      <c r="T1885" s="1" t="str">
        <f>IF(ISNA(VLOOKUP(P1885,'NEW XEQM.c'!D:D,1,0)),"--",VLOOKUP(P1885,'NEW XEQM.c'!D:G,3,0))</f>
        <v>--</v>
      </c>
      <c r="U1885" s="1" t="s">
        <v>2137</v>
      </c>
      <c r="W1885" t="e">
        <f t="shared" si="221"/>
        <v>#VALUE!</v>
      </c>
    </row>
    <row r="1886" spans="1:23">
      <c r="A1886" s="16">
        <f t="shared" si="219"/>
        <v>1886</v>
      </c>
      <c r="B1886" s="15">
        <f t="shared" si="220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18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1"/>
        <v>STD_RIGHT_ARROW TIME</v>
      </c>
    </row>
    <row r="1887" spans="1:23">
      <c r="A1887" s="16">
        <f t="shared" si="219"/>
        <v>1887</v>
      </c>
      <c r="B1887" s="15">
        <f t="shared" si="220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18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1"/>
        <v>TIME STD_RIGHT_ARROW</v>
      </c>
    </row>
    <row r="1888" spans="1:23">
      <c r="A1888" s="16">
        <f t="shared" si="219"/>
        <v>1888</v>
      </c>
      <c r="B1888" s="15">
        <f t="shared" si="220"/>
        <v>1844</v>
      </c>
      <c r="C1888" s="45" t="s">
        <v>5156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5286</v>
      </c>
      <c r="O1888" s="45" t="s">
        <v>59</v>
      </c>
      <c r="P1888" s="249" t="s">
        <v>4487</v>
      </c>
      <c r="Q1888" s="192"/>
      <c r="R1888" s="1"/>
      <c r="S1888" s="1" t="str">
        <f t="shared" si="218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1"/>
        <v>#VALUE!</v>
      </c>
    </row>
    <row r="1889" spans="1:23">
      <c r="A1889" s="16">
        <f t="shared" si="219"/>
        <v>1889</v>
      </c>
      <c r="B1889" s="15">
        <f t="shared" si="220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1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1"/>
        <v>#VALUE!</v>
      </c>
    </row>
    <row r="1890" spans="1:23">
      <c r="A1890" s="16">
        <f t="shared" si="219"/>
        <v>1890</v>
      </c>
      <c r="B1890" s="15">
        <f t="shared" si="220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1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1"/>
        <v>#VALUE!</v>
      </c>
    </row>
    <row r="1891" spans="1:23">
      <c r="A1891" s="16">
        <f t="shared" si="219"/>
        <v>1891</v>
      </c>
      <c r="B1891" s="15">
        <f t="shared" si="220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1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1"/>
        <v>#VALUE!</v>
      </c>
    </row>
    <row r="1892" spans="1:23">
      <c r="A1892" s="16">
        <f t="shared" si="219"/>
        <v>1892</v>
      </c>
      <c r="B1892" s="15">
        <f t="shared" si="220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18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1"/>
        <v>#VALUE!</v>
      </c>
    </row>
    <row r="1893" spans="1:23">
      <c r="A1893" s="16">
        <f t="shared" si="219"/>
        <v>1893</v>
      </c>
      <c r="B1893" s="15">
        <f t="shared" si="220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18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1"/>
        <v/>
      </c>
    </row>
    <row r="1894" spans="1:23">
      <c r="A1894" s="16">
        <f t="shared" si="219"/>
        <v>1894</v>
      </c>
      <c r="B1894" s="15">
        <f t="shared" si="220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18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1"/>
        <v/>
      </c>
    </row>
    <row r="1895" spans="1:23">
      <c r="A1895" s="16">
        <f t="shared" si="219"/>
        <v>1895</v>
      </c>
      <c r="B1895" s="15">
        <f t="shared" si="220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5288</v>
      </c>
      <c r="O1895" s="45"/>
      <c r="P1895" s="249" t="s">
        <v>2474</v>
      </c>
      <c r="Q1895" s="192"/>
      <c r="R1895" s="1"/>
      <c r="S1895" s="1" t="str">
        <f t="shared" si="218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1"/>
        <v>#VALUE!</v>
      </c>
    </row>
    <row r="1896" spans="1:23">
      <c r="A1896" s="16">
        <f t="shared" si="219"/>
        <v>1896</v>
      </c>
      <c r="B1896" s="15">
        <f t="shared" si="220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5288</v>
      </c>
      <c r="O1896" s="45"/>
      <c r="P1896" s="249" t="s">
        <v>2475</v>
      </c>
      <c r="Q1896" s="192"/>
      <c r="R1896" s="1"/>
      <c r="S1896" s="1" t="str">
        <f t="shared" si="218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1"/>
        <v>#VALUE!</v>
      </c>
    </row>
    <row r="1897" spans="1:23">
      <c r="A1897" s="16">
        <f t="shared" si="219"/>
        <v>1897</v>
      </c>
      <c r="B1897" s="15">
        <f t="shared" si="220"/>
        <v>1853</v>
      </c>
      <c r="C1897" s="45" t="s">
        <v>5156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5286</v>
      </c>
      <c r="O1897" s="45" t="s">
        <v>901</v>
      </c>
      <c r="P1897" s="249" t="s">
        <v>2085</v>
      </c>
      <c r="Q1897" s="192"/>
      <c r="R1897" s="1"/>
      <c r="S1897" s="1" t="str">
        <f t="shared" si="218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1"/>
        <v>#VALUE!</v>
      </c>
    </row>
    <row r="1898" spans="1:23">
      <c r="A1898" s="16">
        <f t="shared" si="219"/>
        <v>1898</v>
      </c>
      <c r="B1898" s="15">
        <f t="shared" si="220"/>
        <v>1854</v>
      </c>
      <c r="C1898" s="45" t="s">
        <v>5156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5286</v>
      </c>
      <c r="O1898" s="45" t="s">
        <v>903</v>
      </c>
      <c r="P1898" s="249" t="s">
        <v>2086</v>
      </c>
      <c r="Q1898" s="192"/>
      <c r="R1898" s="1"/>
      <c r="S1898" s="1" t="str">
        <f t="shared" si="218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1"/>
        <v>#VALUE!</v>
      </c>
    </row>
    <row r="1899" spans="1:23">
      <c r="A1899" s="16">
        <f t="shared" si="219"/>
        <v>1899</v>
      </c>
      <c r="B1899" s="15">
        <f t="shared" si="220"/>
        <v>1855</v>
      </c>
      <c r="C1899" s="45" t="s">
        <v>5156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5286</v>
      </c>
      <c r="O1899" s="45" t="s">
        <v>905</v>
      </c>
      <c r="P1899" s="249" t="s">
        <v>2087</v>
      </c>
      <c r="Q1899" s="192"/>
      <c r="R1899" s="1"/>
      <c r="S1899" s="1" t="str">
        <f t="shared" si="218"/>
        <v/>
      </c>
      <c r="T1899" s="1" t="str">
        <f>IF(ISNA(VLOOKUP(P1899,'NEW XEQM.c'!D:D,1,0)),"--",VLOOKUP(P1899,'NEW XEQM.c'!D:G,3,0))</f>
        <v>SHIFTT</v>
      </c>
      <c r="U1899" s="1" t="s">
        <v>2521</v>
      </c>
      <c r="W1899" t="e">
        <f t="shared" si="221"/>
        <v>#VALUE!</v>
      </c>
    </row>
    <row r="1900" spans="1:23">
      <c r="A1900" s="16">
        <f t="shared" si="219"/>
        <v>1900</v>
      </c>
      <c r="B1900" s="15">
        <f t="shared" si="220"/>
        <v>1856</v>
      </c>
      <c r="C1900" s="45" t="s">
        <v>5156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5286</v>
      </c>
      <c r="O1900" s="45" t="s">
        <v>59</v>
      </c>
      <c r="P1900" s="249" t="s">
        <v>2102</v>
      </c>
      <c r="Q1900" s="192"/>
      <c r="R1900" s="1"/>
      <c r="S1900" s="1" t="str">
        <f t="shared" si="218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1"/>
        <v>#VALUE!</v>
      </c>
    </row>
    <row r="1901" spans="1:23">
      <c r="A1901" s="16">
        <f t="shared" si="219"/>
        <v>1901</v>
      </c>
      <c r="B1901" s="15">
        <f t="shared" si="220"/>
        <v>1857</v>
      </c>
      <c r="C1901" s="45" t="s">
        <v>5156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5286</v>
      </c>
      <c r="O1901" s="45" t="s">
        <v>59</v>
      </c>
      <c r="P1901" s="249" t="s">
        <v>2103</v>
      </c>
      <c r="Q1901" s="192"/>
      <c r="R1901" s="1"/>
      <c r="S1901" s="1" t="str">
        <f t="shared" si="218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1"/>
        <v>#VALUE!</v>
      </c>
    </row>
    <row r="1902" spans="1:23">
      <c r="A1902" s="16">
        <f t="shared" si="219"/>
        <v>1902</v>
      </c>
      <c r="B1902" s="15">
        <f t="shared" si="220"/>
        <v>1858</v>
      </c>
      <c r="C1902" s="45" t="s">
        <v>5156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5286</v>
      </c>
      <c r="O1902" s="59" t="s">
        <v>3603</v>
      </c>
      <c r="P1902" s="248" t="s">
        <v>3604</v>
      </c>
      <c r="Q1902" s="192"/>
      <c r="R1902" s="1"/>
      <c r="S1902" s="1" t="str">
        <f t="shared" si="218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1"/>
        <v>#VALUE!</v>
      </c>
    </row>
    <row r="1903" spans="1:23">
      <c r="A1903" s="16">
        <f t="shared" si="219"/>
        <v>1903</v>
      </c>
      <c r="B1903" s="15">
        <f t="shared" si="220"/>
        <v>1859</v>
      </c>
      <c r="C1903" s="45" t="s">
        <v>5156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5286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2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2521</v>
      </c>
      <c r="W1903" t="e">
        <f t="shared" si="221"/>
        <v>#VALUE!</v>
      </c>
    </row>
    <row r="1904" spans="1:23">
      <c r="A1904" s="16">
        <f t="shared" si="219"/>
        <v>1904</v>
      </c>
      <c r="B1904" s="15">
        <f t="shared" si="220"/>
        <v>1860</v>
      </c>
      <c r="C1904" s="45" t="s">
        <v>3588</v>
      </c>
      <c r="D1904" s="45" t="s">
        <v>7</v>
      </c>
      <c r="E1904" s="42" t="s">
        <v>4942</v>
      </c>
      <c r="F1904" s="42" t="s">
        <v>4942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4943</v>
      </c>
      <c r="Q1904" s="192"/>
      <c r="R1904" s="1"/>
      <c r="S1904" s="1" t="str">
        <f t="shared" si="222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1"/>
        <v>#VALUE!</v>
      </c>
    </row>
    <row r="1905" spans="1:23">
      <c r="A1905" s="16">
        <f t="shared" si="219"/>
        <v>1905</v>
      </c>
      <c r="B1905" s="15">
        <f t="shared" si="220"/>
        <v>1861</v>
      </c>
      <c r="C1905" s="54" t="s">
        <v>3588</v>
      </c>
      <c r="D1905" s="54" t="s">
        <v>7</v>
      </c>
      <c r="E1905" s="72" t="str">
        <f t="shared" ref="E1905" si="223">CHAR(34)&amp;IF(B1905&lt;10,"000",IF(B1905&lt;100,"00",IF(B1905&lt;1000,"0","")))&amp;$B1905&amp;CHAR(34)</f>
        <v>"1861"</v>
      </c>
      <c r="F1905" s="55" t="str">
        <f t="shared" ref="F1905" si="22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25">"MNU_"&amp;IF(B1905&lt;10,"000",IF(B1905&lt;100,"00",IF(B1905&lt;1000,"0","")))&amp;$B1905</f>
        <v>MNU_1861</v>
      </c>
      <c r="Q1905" s="192"/>
      <c r="R1905" s="1"/>
      <c r="S1905" s="1" t="str">
        <f t="shared" ref="S1905" si="226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1"/>
        <v>#VALUE!</v>
      </c>
    </row>
    <row r="1906" spans="1:23" s="74" customFormat="1">
      <c r="A1906" s="16">
        <f t="shared" si="219"/>
        <v>1906</v>
      </c>
      <c r="B1906" s="15">
        <f t="shared" si="220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2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1"/>
        <v>DT STD_RIGHT_ARROW J</v>
      </c>
    </row>
    <row r="1907" spans="1:23">
      <c r="A1907" s="16">
        <f t="shared" si="219"/>
        <v>1907</v>
      </c>
      <c r="B1907" s="15">
        <f t="shared" si="220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2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1"/>
        <v>J STD_RIGHT_ARROW DT</v>
      </c>
    </row>
    <row r="1908" spans="1:23">
      <c r="A1908" s="16">
        <f t="shared" si="219"/>
        <v>1908</v>
      </c>
      <c r="B1908" s="15">
        <f t="shared" si="220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2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1"/>
        <v>#VALUE!</v>
      </c>
    </row>
    <row r="1909" spans="1:23">
      <c r="A1909" s="16">
        <f t="shared" si="219"/>
        <v>1909</v>
      </c>
      <c r="B1909" s="15">
        <f t="shared" si="220"/>
        <v>1865</v>
      </c>
      <c r="C1909" s="45" t="s">
        <v>5156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5286</v>
      </c>
      <c r="O1909" s="49"/>
      <c r="P1909" s="249" t="s">
        <v>2404</v>
      </c>
      <c r="Q1909" s="192"/>
      <c r="R1909" s="1"/>
      <c r="S1909" s="1" t="str">
        <f t="shared" si="222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1"/>
        <v>#VALUE!</v>
      </c>
    </row>
    <row r="1910" spans="1:23">
      <c r="A1910" s="16">
        <f t="shared" si="219"/>
        <v>1910</v>
      </c>
      <c r="B1910" s="15">
        <f t="shared" si="220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5000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2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1"/>
        <v>#VALUE!</v>
      </c>
    </row>
    <row r="1911" spans="1:23">
      <c r="A1911" s="16">
        <f t="shared" si="219"/>
        <v>1911</v>
      </c>
      <c r="B1911" s="15">
        <f t="shared" si="220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5000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2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1"/>
        <v>#VALUE!</v>
      </c>
    </row>
    <row r="1912" spans="1:23">
      <c r="A1912" s="16">
        <f t="shared" si="219"/>
        <v>1912</v>
      </c>
      <c r="B1912" s="15">
        <f t="shared" si="220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2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1"/>
        <v>#VALUE!</v>
      </c>
    </row>
    <row r="1913" spans="1:23">
      <c r="A1913" s="16">
        <f t="shared" si="219"/>
        <v>1913</v>
      </c>
      <c r="B1913" s="15">
        <f t="shared" si="220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2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1"/>
        <v>#VALUE!</v>
      </c>
    </row>
    <row r="1914" spans="1:23">
      <c r="A1914" s="16">
        <f t="shared" si="219"/>
        <v>1914</v>
      </c>
      <c r="B1914" s="15">
        <f t="shared" si="220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2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1"/>
        <v>#VALUE!</v>
      </c>
    </row>
    <row r="1915" spans="1:23">
      <c r="A1915" s="16">
        <f t="shared" si="219"/>
        <v>1915</v>
      </c>
      <c r="B1915" s="15">
        <f t="shared" si="220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2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1"/>
        <v/>
      </c>
    </row>
    <row r="1916" spans="1:23">
      <c r="A1916" s="16">
        <f t="shared" si="219"/>
        <v>1916</v>
      </c>
      <c r="B1916" s="15">
        <f t="shared" si="220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4987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2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1"/>
        <v>STD_RIGHT_ARROW INT</v>
      </c>
    </row>
    <row r="1917" spans="1:23">
      <c r="A1917" s="16">
        <f t="shared" ref="A1917:A1980" si="227">IF(B1917=INT(B1917),ROW(),"")</f>
        <v>1917</v>
      </c>
      <c r="B1917" s="15">
        <f t="shared" si="220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2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1"/>
        <v>#VALUE!</v>
      </c>
    </row>
    <row r="1918" spans="1:23">
      <c r="A1918" s="16">
        <f t="shared" si="227"/>
        <v>1918</v>
      </c>
      <c r="B1918" s="15">
        <f t="shared" si="220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2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1"/>
        <v>#VALUE!</v>
      </c>
    </row>
    <row r="1919" spans="1:23">
      <c r="A1919" s="16">
        <f t="shared" si="227"/>
        <v>1919</v>
      </c>
      <c r="B1919" s="15">
        <f t="shared" si="220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2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1"/>
        <v>#VALUE!</v>
      </c>
    </row>
    <row r="1920" spans="1:23">
      <c r="A1920" s="16">
        <f t="shared" si="227"/>
        <v>1920</v>
      </c>
      <c r="B1920" s="15">
        <f t="shared" si="220"/>
        <v>1876</v>
      </c>
      <c r="C1920" s="45" t="s">
        <v>5156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5287</v>
      </c>
      <c r="O1920" s="45" t="s">
        <v>3861</v>
      </c>
      <c r="P1920" s="249" t="s">
        <v>3862</v>
      </c>
      <c r="Q1920" s="192"/>
      <c r="R1920" s="1"/>
      <c r="S1920" s="1" t="str">
        <f t="shared" si="222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1"/>
        <v>#VALUE!</v>
      </c>
    </row>
    <row r="1921" spans="1:23">
      <c r="A1921" s="16">
        <f t="shared" si="227"/>
        <v>1921</v>
      </c>
      <c r="B1921" s="15">
        <f t="shared" si="220"/>
        <v>1877</v>
      </c>
      <c r="C1921" s="45" t="s">
        <v>5156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5287</v>
      </c>
      <c r="O1921" s="45" t="s">
        <v>3861</v>
      </c>
      <c r="P1921" s="249" t="s">
        <v>3863</v>
      </c>
      <c r="Q1921" s="192"/>
      <c r="R1921" s="1"/>
      <c r="S1921" s="1" t="str">
        <f t="shared" si="222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1"/>
        <v>#VALUE!</v>
      </c>
    </row>
    <row r="1922" spans="1:23">
      <c r="A1922" s="16">
        <f t="shared" si="227"/>
        <v>1922</v>
      </c>
      <c r="B1922" s="15">
        <f t="shared" si="220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2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1"/>
        <v>#VALUE!</v>
      </c>
    </row>
    <row r="1923" spans="1:23">
      <c r="A1923" s="16">
        <f t="shared" si="227"/>
        <v>1923</v>
      </c>
      <c r="B1923" s="15">
        <f t="shared" si="220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2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1"/>
        <v>#VALUE!</v>
      </c>
    </row>
    <row r="1924" spans="1:23">
      <c r="A1924" s="16">
        <f t="shared" si="227"/>
        <v>1924</v>
      </c>
      <c r="B1924" s="15">
        <f t="shared" ref="B1924:B1987" si="228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2"/>
        <v/>
      </c>
      <c r="T1924" s="1" t="str">
        <f>IF(ISNA(VLOOKUP(P1924,'NEW XEQM.c'!D:D,1,0)),"--",VLOOKUP(P1924,'NEW XEQM.c'!D:G,3,0))</f>
        <v>LISTXY</v>
      </c>
      <c r="U1924" s="1"/>
      <c r="W1924" t="e">
        <f t="shared" si="221"/>
        <v>#VALUE!</v>
      </c>
    </row>
    <row r="1925" spans="1:23">
      <c r="A1925" s="16">
        <f t="shared" si="227"/>
        <v>1925</v>
      </c>
      <c r="B1925" s="15">
        <f t="shared" si="228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5286</v>
      </c>
      <c r="O1925" s="49" t="s">
        <v>917</v>
      </c>
      <c r="P1925" s="249" t="s">
        <v>2101</v>
      </c>
      <c r="Q1925" s="192"/>
      <c r="R1925" s="1"/>
      <c r="S1925" s="1" t="str">
        <f t="shared" si="222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29">SUBSTITUTE(IF(AND(T1925="--",FIND("STD",E1925),FIND("fn",C1925)&gt;0,FIND("ITM_",P1925),I1925="CAT_FNCT"),E1925,""),"""","")</f>
        <v>#VALUE!</v>
      </c>
    </row>
    <row r="1926" spans="1:23">
      <c r="A1926" s="16">
        <f t="shared" si="227"/>
        <v>1926</v>
      </c>
      <c r="B1926" s="15">
        <f t="shared" si="228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2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29"/>
        <v>#VALUE!</v>
      </c>
    </row>
    <row r="1927" spans="1:23">
      <c r="A1927" s="16">
        <f t="shared" si="227"/>
        <v>1927</v>
      </c>
      <c r="B1927" s="15">
        <f t="shared" si="228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2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29"/>
        <v>#VALUE!</v>
      </c>
    </row>
    <row r="1928" spans="1:23">
      <c r="A1928" s="16">
        <f t="shared" si="227"/>
        <v>1928</v>
      </c>
      <c r="B1928" s="15">
        <f t="shared" si="228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5286</v>
      </c>
      <c r="O1928" s="45" t="s">
        <v>2169</v>
      </c>
      <c r="P1928" s="249" t="s">
        <v>2174</v>
      </c>
      <c r="Q1928" s="192"/>
      <c r="R1928" s="1"/>
      <c r="S1928" s="1" t="str">
        <f t="shared" si="222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29"/>
        <v>#VALUE!</v>
      </c>
    </row>
    <row r="1929" spans="1:23">
      <c r="A1929" s="16">
        <f t="shared" si="227"/>
        <v>1929</v>
      </c>
      <c r="B1929" s="15">
        <f t="shared" si="228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2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29"/>
        <v>#VALUE!</v>
      </c>
    </row>
    <row r="1930" spans="1:23">
      <c r="A1930" s="16">
        <f t="shared" si="227"/>
        <v>1930</v>
      </c>
      <c r="B1930" s="15">
        <f t="shared" si="228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2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29"/>
        <v>#VALUE!</v>
      </c>
    </row>
    <row r="1931" spans="1:23">
      <c r="A1931" s="16">
        <f t="shared" si="227"/>
        <v>1931</v>
      </c>
      <c r="B1931" s="15">
        <f t="shared" si="228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2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29"/>
        <v/>
      </c>
    </row>
    <row r="1932" spans="1:23">
      <c r="A1932" s="16">
        <f t="shared" si="227"/>
        <v>1932</v>
      </c>
      <c r="B1932" s="15">
        <f t="shared" si="228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2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29"/>
        <v>#VALUE!</v>
      </c>
    </row>
    <row r="1933" spans="1:23">
      <c r="A1933" s="16">
        <f t="shared" si="227"/>
        <v>1933</v>
      </c>
      <c r="B1933" s="15">
        <f t="shared" si="228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2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29"/>
        <v/>
      </c>
    </row>
    <row r="1934" spans="1:23">
      <c r="A1934" s="16">
        <f t="shared" si="227"/>
        <v>1934</v>
      </c>
      <c r="B1934" s="15">
        <f t="shared" si="228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2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29"/>
        <v/>
      </c>
    </row>
    <row r="1935" spans="1:23">
      <c r="A1935" s="16">
        <f t="shared" si="227"/>
        <v>1935</v>
      </c>
      <c r="B1935" s="15">
        <f t="shared" si="228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2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29"/>
        <v/>
      </c>
    </row>
    <row r="1936" spans="1:23">
      <c r="A1936" s="16">
        <f t="shared" si="227"/>
        <v>1936</v>
      </c>
      <c r="B1936" s="15">
        <f t="shared" si="228"/>
        <v>1892</v>
      </c>
      <c r="C1936" s="45" t="s">
        <v>3533</v>
      </c>
      <c r="D1936" s="45" t="s">
        <v>5203</v>
      </c>
      <c r="E1936" s="189" t="s">
        <v>5204</v>
      </c>
      <c r="F1936" s="46" t="s">
        <v>5204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5205</v>
      </c>
      <c r="Q1936" s="192"/>
      <c r="R1936" s="1"/>
      <c r="S1936" s="1" t="str">
        <f t="shared" si="222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29"/>
        <v/>
      </c>
    </row>
    <row r="1937" spans="1:23">
      <c r="A1937" s="16">
        <f t="shared" si="227"/>
        <v>1937</v>
      </c>
      <c r="B1937" s="15">
        <f t="shared" si="228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2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29"/>
        <v>#VALUE!</v>
      </c>
    </row>
    <row r="1938" spans="1:23">
      <c r="A1938" s="16">
        <f t="shared" ref="A1938" si="230">IF(B1938=INT(B1938),ROW(),"")</f>
        <v>1938</v>
      </c>
      <c r="B1938" s="15">
        <f t="shared" si="228"/>
        <v>1894</v>
      </c>
      <c r="C1938" s="18" t="s">
        <v>3588</v>
      </c>
      <c r="D1938" s="23" t="s">
        <v>7</v>
      </c>
      <c r="E1938" s="23" t="s">
        <v>500</v>
      </c>
      <c r="F1938" s="23" t="s">
        <v>5429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5430</v>
      </c>
      <c r="Q1938" s="192"/>
      <c r="R1938" s="1"/>
      <c r="S1938" s="1" t="str">
        <f t="shared" ref="S1938" si="23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29"/>
        <v>#VALUE!</v>
      </c>
    </row>
    <row r="1939" spans="1:23">
      <c r="A1939" s="16">
        <f t="shared" ref="A1939" si="232">IF(B1939=INT(B1939),ROW(),"")</f>
        <v>1939</v>
      </c>
      <c r="B1939" s="15">
        <f t="shared" si="228"/>
        <v>1895</v>
      </c>
      <c r="C1939" s="45" t="s">
        <v>3558</v>
      </c>
      <c r="D1939" s="45" t="s">
        <v>5179</v>
      </c>
      <c r="E1939" s="46" t="s">
        <v>5180</v>
      </c>
      <c r="F1939" s="46" t="s">
        <v>5180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5181</v>
      </c>
      <c r="Q1939" s="192"/>
      <c r="R1939" s="1"/>
      <c r="S1939" s="1" t="str">
        <f t="shared" ref="S1939" si="233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29"/>
        <v>#VALUE!</v>
      </c>
    </row>
    <row r="1940" spans="1:23">
      <c r="A1940" s="16">
        <f t="shared" si="227"/>
        <v>1940</v>
      </c>
      <c r="B1940" s="15">
        <f t="shared" si="228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2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29"/>
        <v>#VALUE!</v>
      </c>
    </row>
    <row r="1941" spans="1:23">
      <c r="A1941" s="16">
        <f t="shared" si="227"/>
        <v>1941</v>
      </c>
      <c r="B1941" s="15">
        <f t="shared" si="228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2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29"/>
        <v>#VALUE!</v>
      </c>
    </row>
    <row r="1942" spans="1:23">
      <c r="A1942" s="16">
        <f t="shared" si="227"/>
        <v>1942</v>
      </c>
      <c r="B1942" s="15">
        <f t="shared" si="228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2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29"/>
        <v/>
      </c>
    </row>
    <row r="1943" spans="1:23">
      <c r="A1943" s="16">
        <f t="shared" si="227"/>
        <v>1943</v>
      </c>
      <c r="B1943" s="15">
        <f t="shared" si="228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2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29"/>
        <v/>
      </c>
    </row>
    <row r="1944" spans="1:23">
      <c r="A1944" s="16">
        <f t="shared" si="227"/>
        <v>1944</v>
      </c>
      <c r="B1944" s="15">
        <f t="shared" si="228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2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29"/>
        <v/>
      </c>
    </row>
    <row r="1945" spans="1:23">
      <c r="A1945" s="16">
        <f t="shared" si="227"/>
        <v>1945</v>
      </c>
      <c r="B1945" s="15">
        <f t="shared" si="228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2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29"/>
        <v/>
      </c>
    </row>
    <row r="1946" spans="1:23">
      <c r="A1946" s="16">
        <f t="shared" si="227"/>
        <v>1946</v>
      </c>
      <c r="B1946" s="15">
        <f t="shared" si="228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2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29"/>
        <v/>
      </c>
    </row>
    <row r="1947" spans="1:23">
      <c r="A1947" s="16">
        <f t="shared" si="227"/>
        <v>1947</v>
      </c>
      <c r="B1947" s="15">
        <f t="shared" si="228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2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29"/>
        <v/>
      </c>
    </row>
    <row r="1948" spans="1:23">
      <c r="A1948" s="16">
        <f t="shared" si="227"/>
        <v>1948</v>
      </c>
      <c r="B1948" s="15">
        <f t="shared" si="228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2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29"/>
        <v/>
      </c>
    </row>
    <row r="1949" spans="1:23">
      <c r="A1949" s="16">
        <f t="shared" si="227"/>
        <v>1949</v>
      </c>
      <c r="B1949" s="15">
        <f t="shared" si="228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2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29"/>
        <v/>
      </c>
    </row>
    <row r="1950" spans="1:23">
      <c r="A1950" s="16">
        <f t="shared" si="227"/>
        <v>1950</v>
      </c>
      <c r="B1950" s="15">
        <f t="shared" si="228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2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29"/>
        <v/>
      </c>
    </row>
    <row r="1951" spans="1:23">
      <c r="A1951" s="16">
        <f t="shared" si="227"/>
        <v>1951</v>
      </c>
      <c r="B1951" s="15">
        <f t="shared" si="228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2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29"/>
        <v/>
      </c>
    </row>
    <row r="1952" spans="1:23">
      <c r="A1952" s="16">
        <f t="shared" si="227"/>
        <v>1952</v>
      </c>
      <c r="B1952" s="15">
        <f t="shared" si="228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2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29"/>
        <v/>
      </c>
    </row>
    <row r="1953" spans="1:23">
      <c r="A1953" s="16">
        <f t="shared" si="227"/>
        <v>1953</v>
      </c>
      <c r="B1953" s="15">
        <f t="shared" si="228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2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29"/>
        <v>#VALUE!</v>
      </c>
    </row>
    <row r="1954" spans="1:23">
      <c r="A1954" s="16">
        <f t="shared" si="227"/>
        <v>1954</v>
      </c>
      <c r="B1954" s="15">
        <f t="shared" si="228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2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29"/>
        <v>.ms STD_SUP_MINUS STD_SUP_1</v>
      </c>
    </row>
    <row r="1955" spans="1:23">
      <c r="A1955" s="16">
        <f t="shared" si="227"/>
        <v>1955</v>
      </c>
      <c r="B1955" s="15">
        <f t="shared" si="228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2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29"/>
        <v/>
      </c>
    </row>
    <row r="1956" spans="1:23">
      <c r="A1956" s="16">
        <f t="shared" si="227"/>
        <v>1956</v>
      </c>
      <c r="B1956" s="15">
        <f t="shared" si="228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2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29"/>
        <v>#VALUE!</v>
      </c>
    </row>
    <row r="1957" spans="1:23">
      <c r="A1957" s="16">
        <f t="shared" si="227"/>
        <v>1957</v>
      </c>
      <c r="B1957" s="15">
        <f t="shared" si="228"/>
        <v>1913</v>
      </c>
      <c r="C1957" s="18" t="s">
        <v>3588</v>
      </c>
      <c r="D1957" s="23" t="s">
        <v>7</v>
      </c>
      <c r="E1957" s="23" t="s">
        <v>500</v>
      </c>
      <c r="F1957" s="23" t="s">
        <v>5427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5428</v>
      </c>
      <c r="Q1957" s="192"/>
      <c r="R1957" s="1"/>
      <c r="S1957" s="1" t="str">
        <f t="shared" si="222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29"/>
        <v>#VALUE!</v>
      </c>
    </row>
    <row r="1958" spans="1:23">
      <c r="A1958" s="16">
        <f t="shared" si="227"/>
        <v>1958</v>
      </c>
      <c r="B1958" s="15">
        <f t="shared" si="228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2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29"/>
        <v/>
      </c>
    </row>
    <row r="1959" spans="1:23">
      <c r="A1959" s="16">
        <f t="shared" si="227"/>
        <v>1959</v>
      </c>
      <c r="B1959" s="15">
        <f t="shared" si="228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2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29"/>
        <v>#VALUE!</v>
      </c>
    </row>
    <row r="1960" spans="1:23">
      <c r="A1960" s="16">
        <f t="shared" si="227"/>
        <v>1960</v>
      </c>
      <c r="B1960" s="15">
        <f t="shared" si="228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2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29"/>
        <v>#VALUE!</v>
      </c>
    </row>
    <row r="1961" spans="1:23">
      <c r="A1961" s="16">
        <f t="shared" ref="A1961" si="234">IF(B1961=INT(B1961),ROW(),"")</f>
        <v>1961</v>
      </c>
      <c r="B1961" s="15">
        <f t="shared" si="228"/>
        <v>1917</v>
      </c>
      <c r="C1961" s="45" t="s">
        <v>5156</v>
      </c>
      <c r="D1961" s="45" t="s">
        <v>5192</v>
      </c>
      <c r="E1961" s="46" t="s">
        <v>5188</v>
      </c>
      <c r="F1961" s="46" t="s">
        <v>5188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5286</v>
      </c>
      <c r="O1961" s="45"/>
      <c r="P1961" s="249" t="s">
        <v>5190</v>
      </c>
      <c r="Q1961" s="192"/>
      <c r="R1961" s="1"/>
      <c r="S1961" s="1" t="str">
        <f t="shared" si="222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29"/>
        <v>#VALUE!</v>
      </c>
    </row>
    <row r="1962" spans="1:23">
      <c r="A1962" s="16">
        <f t="shared" si="227"/>
        <v>1962</v>
      </c>
      <c r="B1962" s="15">
        <f t="shared" si="228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2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29"/>
        <v/>
      </c>
    </row>
    <row r="1963" spans="1:23">
      <c r="A1963" s="16">
        <f t="shared" si="227"/>
        <v>1963</v>
      </c>
      <c r="B1963" s="15">
        <f t="shared" si="228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29"/>
        <v>#VALUE!</v>
      </c>
    </row>
    <row r="1964" spans="1:23">
      <c r="A1964" s="16">
        <f t="shared" si="227"/>
        <v>1964</v>
      </c>
      <c r="B1964" s="15">
        <f t="shared" si="228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2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29"/>
        <v>#VALUE!</v>
      </c>
    </row>
    <row r="1965" spans="1:23">
      <c r="A1965" s="16">
        <f t="shared" si="227"/>
        <v>1965</v>
      </c>
      <c r="B1965" s="15">
        <f t="shared" si="228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2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29"/>
        <v>#VALUE!</v>
      </c>
    </row>
    <row r="1966" spans="1:23">
      <c r="A1966" s="16">
        <f t="shared" si="227"/>
        <v>1966</v>
      </c>
      <c r="B1966" s="15">
        <f t="shared" si="228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2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29"/>
        <v>#VALUE!</v>
      </c>
    </row>
    <row r="1967" spans="1:23">
      <c r="A1967" s="16">
        <f t="shared" si="227"/>
        <v>1967</v>
      </c>
      <c r="B1967" s="15">
        <f t="shared" si="228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35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29"/>
        <v>#VALUE!</v>
      </c>
    </row>
    <row r="1968" spans="1:23">
      <c r="A1968" s="16">
        <f t="shared" si="227"/>
        <v>1968</v>
      </c>
      <c r="B1968" s="15">
        <f t="shared" si="228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35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29"/>
        <v>#VALUE!</v>
      </c>
    </row>
    <row r="1969" spans="1:23">
      <c r="A1969" s="16">
        <f t="shared" si="227"/>
        <v>1969</v>
      </c>
      <c r="B1969" s="15">
        <f t="shared" si="228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35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29"/>
        <v>#VALUE!</v>
      </c>
    </row>
    <row r="1970" spans="1:23">
      <c r="A1970" s="16">
        <f t="shared" si="227"/>
        <v>1970</v>
      </c>
      <c r="B1970" s="15">
        <f t="shared" si="228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35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29"/>
        <v>#VALUE!</v>
      </c>
    </row>
    <row r="1971" spans="1:23">
      <c r="A1971" s="16">
        <f t="shared" si="227"/>
        <v>1971</v>
      </c>
      <c r="B1971" s="15">
        <f t="shared" si="228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35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29"/>
        <v>#VALUE!</v>
      </c>
    </row>
    <row r="1972" spans="1:23">
      <c r="A1972" s="16">
        <f t="shared" si="227"/>
        <v>1972</v>
      </c>
      <c r="B1972" s="15">
        <f t="shared" si="228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35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29"/>
        <v>#VALUE!</v>
      </c>
    </row>
    <row r="1973" spans="1:23">
      <c r="A1973" s="16">
        <f t="shared" si="227"/>
        <v>1973</v>
      </c>
      <c r="B1973" s="15">
        <f t="shared" si="228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35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29"/>
        <v>#VALUE!</v>
      </c>
    </row>
    <row r="1974" spans="1:23">
      <c r="A1974" s="16">
        <f t="shared" si="227"/>
        <v>1974</v>
      </c>
      <c r="B1974" s="15">
        <f t="shared" si="228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35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29"/>
        <v>#VALUE!</v>
      </c>
    </row>
    <row r="1975" spans="1:23">
      <c r="A1975" s="16">
        <f t="shared" si="227"/>
        <v>1975</v>
      </c>
      <c r="B1975" s="15">
        <f t="shared" si="228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35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29"/>
        <v/>
      </c>
    </row>
    <row r="1976" spans="1:23">
      <c r="A1976" s="16">
        <f t="shared" si="227"/>
        <v>1976</v>
      </c>
      <c r="B1976" s="15">
        <f t="shared" si="228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35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29"/>
        <v>#VALUE!</v>
      </c>
    </row>
    <row r="1977" spans="1:23">
      <c r="A1977" s="16">
        <f t="shared" si="227"/>
        <v>1977</v>
      </c>
      <c r="B1977" s="15">
        <f t="shared" si="228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35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29"/>
        <v>#VALUE!</v>
      </c>
    </row>
    <row r="1978" spans="1:23">
      <c r="A1978" s="16">
        <f t="shared" si="227"/>
        <v>1978</v>
      </c>
      <c r="B1978" s="15">
        <f t="shared" si="228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35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29"/>
        <v>#VALUE!</v>
      </c>
    </row>
    <row r="1979" spans="1:23">
      <c r="A1979" s="16">
        <f t="shared" si="227"/>
        <v>1979</v>
      </c>
      <c r="B1979" s="15">
        <f t="shared" si="228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35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29"/>
        <v>#VALUE!</v>
      </c>
    </row>
    <row r="1980" spans="1:23">
      <c r="A1980" s="16">
        <f t="shared" si="227"/>
        <v>1980</v>
      </c>
      <c r="B1980" s="15">
        <f t="shared" si="228"/>
        <v>1936</v>
      </c>
      <c r="C1980" s="45" t="s">
        <v>5156</v>
      </c>
      <c r="D1980" s="45" t="s">
        <v>2353</v>
      </c>
      <c r="E1980" s="231" t="s">
        <v>5581</v>
      </c>
      <c r="F1980" s="231" t="s">
        <v>5581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5286</v>
      </c>
      <c r="O1980" s="45"/>
      <c r="P1980" s="249" t="s">
        <v>2355</v>
      </c>
      <c r="Q1980" s="192"/>
      <c r="R1980" s="1"/>
      <c r="S1980" s="1" t="str">
        <f t="shared" si="235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29"/>
        <v>#VALUE!</v>
      </c>
    </row>
    <row r="1981" spans="1:23">
      <c r="A1981" s="16">
        <f t="shared" ref="A1981:A2044" si="236">IF(B1981=INT(B1981),ROW(),"")</f>
        <v>1981</v>
      </c>
      <c r="B1981" s="15">
        <f t="shared" si="228"/>
        <v>1937</v>
      </c>
      <c r="C1981" s="45" t="s">
        <v>5156</v>
      </c>
      <c r="D1981" s="45" t="s">
        <v>2354</v>
      </c>
      <c r="E1981" s="232" t="s">
        <v>5580</v>
      </c>
      <c r="F1981" s="232" t="s">
        <v>5580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5286</v>
      </c>
      <c r="O1981" s="45"/>
      <c r="P1981" s="249" t="s">
        <v>2356</v>
      </c>
      <c r="Q1981" s="192"/>
      <c r="R1981" s="1"/>
      <c r="S1981" s="1" t="str">
        <f t="shared" si="235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29"/>
        <v>#VALUE!</v>
      </c>
    </row>
    <row r="1982" spans="1:23">
      <c r="A1982" s="16">
        <f t="shared" si="236"/>
        <v>1982</v>
      </c>
      <c r="B1982" s="15">
        <f t="shared" si="228"/>
        <v>1938</v>
      </c>
      <c r="C1982" s="45" t="s">
        <v>5156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5286</v>
      </c>
      <c r="O1982" s="45"/>
      <c r="P1982" s="249" t="s">
        <v>2364</v>
      </c>
      <c r="Q1982" s="192"/>
      <c r="R1982" s="1"/>
      <c r="S1982" s="1" t="str">
        <f t="shared" si="235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29"/>
        <v>#VALUE!</v>
      </c>
    </row>
    <row r="1983" spans="1:23">
      <c r="A1983" s="16">
        <f t="shared" si="236"/>
        <v>1983</v>
      </c>
      <c r="B1983" s="15">
        <f t="shared" si="228"/>
        <v>1939</v>
      </c>
      <c r="C1983" s="45" t="s">
        <v>5156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5286</v>
      </c>
      <c r="O1983" s="49"/>
      <c r="P1983" s="249" t="s">
        <v>2366</v>
      </c>
      <c r="Q1983" s="192"/>
      <c r="R1983" s="1"/>
      <c r="S1983" s="1" t="str">
        <f t="shared" si="235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29"/>
        <v>#VALUE!</v>
      </c>
    </row>
    <row r="1984" spans="1:23">
      <c r="A1984" s="16">
        <f t="shared" si="236"/>
        <v>1984</v>
      </c>
      <c r="B1984" s="15">
        <f t="shared" si="228"/>
        <v>1940</v>
      </c>
      <c r="C1984" s="45" t="s">
        <v>5156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5286</v>
      </c>
      <c r="O1984" s="49"/>
      <c r="P1984" s="249" t="s">
        <v>2389</v>
      </c>
      <c r="Q1984" s="192"/>
      <c r="R1984" s="1"/>
      <c r="S1984" s="1" t="str">
        <f t="shared" si="235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29"/>
        <v>#VALUE!</v>
      </c>
    </row>
    <row r="1985" spans="1:23">
      <c r="A1985" s="16">
        <f t="shared" si="236"/>
        <v>1985</v>
      </c>
      <c r="B1985" s="15">
        <f t="shared" si="228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35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29"/>
        <v>#VALUE!</v>
      </c>
    </row>
    <row r="1986" spans="1:23">
      <c r="A1986" s="16">
        <f t="shared" si="236"/>
        <v>1986</v>
      </c>
      <c r="B1986" s="15">
        <f t="shared" si="228"/>
        <v>1942</v>
      </c>
      <c r="C1986" s="45" t="s">
        <v>5156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5287</v>
      </c>
      <c r="O1986" s="52" t="s">
        <v>2351</v>
      </c>
      <c r="P1986" s="249" t="s">
        <v>1419</v>
      </c>
      <c r="Q1986" s="192"/>
      <c r="R1986" s="1"/>
      <c r="S1986" s="1" t="str">
        <f t="shared" si="235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29"/>
        <v>#VALUE!</v>
      </c>
    </row>
    <row r="1987" spans="1:23">
      <c r="A1987" s="16">
        <f t="shared" si="236"/>
        <v>1987</v>
      </c>
      <c r="B1987" s="15">
        <f t="shared" si="228"/>
        <v>1943</v>
      </c>
      <c r="C1987" s="45" t="s">
        <v>5156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5287</v>
      </c>
      <c r="O1987" s="52" t="s">
        <v>2351</v>
      </c>
      <c r="P1987" s="249" t="s">
        <v>1420</v>
      </c>
      <c r="Q1987" s="192"/>
      <c r="R1987" s="1"/>
      <c r="S1987" s="1" t="str">
        <f t="shared" si="235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29"/>
        <v>#VALUE!</v>
      </c>
    </row>
    <row r="1988" spans="1:23">
      <c r="A1988" s="16">
        <f t="shared" si="236"/>
        <v>1988</v>
      </c>
      <c r="B1988" s="15">
        <f t="shared" ref="B1988:B2051" si="237">IF(AND(MID(C1988,2,1)&lt;&gt;"/",MID(C1988,1,1)="/"),INT(B1987)+1,B1987+0.01)</f>
        <v>1944</v>
      </c>
      <c r="C1988" s="45" t="s">
        <v>5156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5287</v>
      </c>
      <c r="O1988" s="52"/>
      <c r="P1988" s="249" t="s">
        <v>2358</v>
      </c>
      <c r="Q1988" s="192"/>
      <c r="R1988" s="1"/>
      <c r="S1988" s="1" t="str">
        <f t="shared" si="235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29"/>
        <v>#VALUE!</v>
      </c>
    </row>
    <row r="1989" spans="1:23">
      <c r="A1989" s="16">
        <f t="shared" si="236"/>
        <v>1989</v>
      </c>
      <c r="B1989" s="15">
        <f t="shared" si="237"/>
        <v>1945</v>
      </c>
      <c r="C1989" s="45" t="s">
        <v>5156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5287</v>
      </c>
      <c r="O1989" s="49"/>
      <c r="P1989" s="249" t="s">
        <v>2361</v>
      </c>
      <c r="Q1989" s="192"/>
      <c r="R1989" s="1"/>
      <c r="S1989" s="1" t="str">
        <f t="shared" si="235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38">SUBSTITUTE(IF(AND(T1989="--",FIND("STD",E1989),FIND("fn",C1989)&gt;0,FIND("ITM_",P1989),I1989="CAT_FNCT"),E1989,""),"""","")</f>
        <v>#VALUE!</v>
      </c>
    </row>
    <row r="1990" spans="1:23">
      <c r="A1990" s="16">
        <f t="shared" si="236"/>
        <v>1990</v>
      </c>
      <c r="B1990" s="15">
        <f t="shared" si="237"/>
        <v>1946</v>
      </c>
      <c r="C1990" s="45" t="s">
        <v>5156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5287</v>
      </c>
      <c r="O1990" s="49" t="s">
        <v>2351</v>
      </c>
      <c r="P1990" s="249" t="s">
        <v>1729</v>
      </c>
      <c r="Q1990" s="192"/>
      <c r="R1990" s="1"/>
      <c r="S1990" s="1" t="str">
        <f t="shared" si="235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38"/>
        <v>#VALUE!</v>
      </c>
    </row>
    <row r="1991" spans="1:23">
      <c r="A1991" s="16">
        <f t="shared" si="236"/>
        <v>1991</v>
      </c>
      <c r="B1991" s="15">
        <f t="shared" si="237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:F1992" si="239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5626</v>
      </c>
      <c r="P1991" s="248" t="s">
        <v>5625</v>
      </c>
      <c r="Q1991" s="192"/>
      <c r="R1991" s="1"/>
      <c r="S1991" s="1" t="str">
        <f t="shared" si="235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38"/>
        <v>#VALUE!</v>
      </c>
    </row>
    <row r="1992" spans="1:23">
      <c r="A1992" s="16">
        <f t="shared" ref="A1992" si="240">IF(B1992=INT(B1992),ROW(),"")</f>
        <v>1992</v>
      </c>
      <c r="B1992" s="15">
        <f t="shared" ref="B1992" si="241">IF(AND(MID(C1992,2,1)&lt;&gt;"/",MID(C1992,1,1)="/"),INT(B1991)+1,B1991+0.01)</f>
        <v>1948</v>
      </c>
      <c r="C1992" s="45" t="s">
        <v>5156</v>
      </c>
      <c r="D1992" s="45" t="s">
        <v>5980</v>
      </c>
      <c r="E1992" s="46" t="s">
        <v>5981</v>
      </c>
      <c r="F1992" s="46" t="s">
        <v>5981</v>
      </c>
      <c r="G1992" s="51">
        <v>0</v>
      </c>
      <c r="H1992" s="51">
        <v>0</v>
      </c>
      <c r="I1992" s="197" t="s">
        <v>3</v>
      </c>
      <c r="J1992" s="46" t="s">
        <v>1337</v>
      </c>
      <c r="K1992" s="48" t="s">
        <v>3602</v>
      </c>
      <c r="L1992" s="49" t="s">
        <v>4359</v>
      </c>
      <c r="M1992" s="49" t="s">
        <v>4415</v>
      </c>
      <c r="N1992" s="22" t="s">
        <v>5287</v>
      </c>
      <c r="O1992" s="49" t="s">
        <v>2351</v>
      </c>
      <c r="P1992" s="249" t="s">
        <v>5972</v>
      </c>
      <c r="Q1992" s="192"/>
      <c r="R1992" s="1"/>
      <c r="S1992" s="1" t="str">
        <f t="shared" ref="S1992" si="242">IF(E1992=F1992,"","NOT EQUAL")</f>
        <v/>
      </c>
      <c r="T1992" s="1" t="str">
        <f>IF(ISNA(VLOOKUP(P1992,'NEW XEQM.c'!D:D,1,0)),"--",VLOOKUP(P1992,'NEW XEQM.c'!D:G,3,0))</f>
        <v>--</v>
      </c>
      <c r="U1992" s="1" t="s">
        <v>2549</v>
      </c>
      <c r="W1992" t="e">
        <f t="shared" ref="W1992" si="243">SUBSTITUTE(IF(AND(T1992="--",FIND("STD",E1992),FIND("fn",C1992)&gt;0,FIND("ITM_",P1992),I1992="CAT_FNCT"),E1992,""),"""","")</f>
        <v>#VALUE!</v>
      </c>
    </row>
    <row r="1993" spans="1:23">
      <c r="A1993" s="16">
        <f t="shared" si="236"/>
        <v>1993</v>
      </c>
      <c r="B1993" s="15">
        <f t="shared" si="237"/>
        <v>1949</v>
      </c>
      <c r="C1993" s="45" t="s">
        <v>5156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5287</v>
      </c>
      <c r="O1993" s="52" t="s">
        <v>2351</v>
      </c>
      <c r="P1993" s="249" t="s">
        <v>1758</v>
      </c>
      <c r="Q1993" s="192"/>
      <c r="R1993" s="1"/>
      <c r="S1993" s="1" t="str">
        <f t="shared" si="235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38"/>
        <v>#VALUE!</v>
      </c>
    </row>
    <row r="1994" spans="1:23">
      <c r="A1994" s="16">
        <f t="shared" si="236"/>
        <v>1994</v>
      </c>
      <c r="B1994" s="15">
        <f t="shared" si="237"/>
        <v>1950</v>
      </c>
      <c r="C1994" s="45" t="s">
        <v>5156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5287</v>
      </c>
      <c r="O1994" s="52" t="s">
        <v>2351</v>
      </c>
      <c r="P1994" s="249" t="s">
        <v>2383</v>
      </c>
      <c r="Q1994" s="192"/>
      <c r="R1994" s="1"/>
      <c r="S1994" s="1" t="str">
        <f t="shared" si="235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38"/>
        <v>#VALUE!</v>
      </c>
    </row>
    <row r="1995" spans="1:23">
      <c r="A1995" s="16">
        <f t="shared" si="236"/>
        <v>1995</v>
      </c>
      <c r="B1995" s="15">
        <f t="shared" si="237"/>
        <v>1951</v>
      </c>
      <c r="C1995" s="45" t="s">
        <v>5156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5287</v>
      </c>
      <c r="O1995" s="52" t="s">
        <v>2351</v>
      </c>
      <c r="P1995" s="249" t="s">
        <v>2384</v>
      </c>
      <c r="Q1995" s="192"/>
      <c r="R1995" s="1"/>
      <c r="S1995" s="1" t="str">
        <f t="shared" si="235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38"/>
        <v>#VALUE!</v>
      </c>
    </row>
    <row r="1996" spans="1:23">
      <c r="A1996" s="16">
        <f t="shared" si="236"/>
        <v>1996</v>
      </c>
      <c r="B1996" s="15">
        <f t="shared" si="237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35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38"/>
        <v>#VALUE!</v>
      </c>
    </row>
    <row r="1997" spans="1:23">
      <c r="A1997" s="16">
        <f t="shared" si="236"/>
        <v>1997</v>
      </c>
      <c r="B1997" s="15">
        <f t="shared" si="237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35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38"/>
        <v>#VALUE!</v>
      </c>
    </row>
    <row r="1998" spans="1:23">
      <c r="A1998" s="16">
        <f t="shared" si="236"/>
        <v>1998</v>
      </c>
      <c r="B1998" s="15">
        <f t="shared" si="237"/>
        <v>1954</v>
      </c>
      <c r="C1998" s="45" t="s">
        <v>3563</v>
      </c>
      <c r="D1998" s="45" t="s">
        <v>2495</v>
      </c>
      <c r="E1998" s="122" t="s">
        <v>500</v>
      </c>
      <c r="F1998" s="46" t="s">
        <v>5608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35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38"/>
        <v>#VALUE!</v>
      </c>
    </row>
    <row r="1999" spans="1:23">
      <c r="A1999" s="16">
        <f t="shared" si="236"/>
        <v>1999</v>
      </c>
      <c r="B1999" s="15">
        <f t="shared" si="237"/>
        <v>1955</v>
      </c>
      <c r="C1999" s="45" t="s">
        <v>3563</v>
      </c>
      <c r="D1999" s="45" t="s">
        <v>2496</v>
      </c>
      <c r="E1999" s="122" t="s">
        <v>500</v>
      </c>
      <c r="F1999" s="48" t="s">
        <v>5610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35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38"/>
        <v>#VALUE!</v>
      </c>
    </row>
    <row r="2000" spans="1:23">
      <c r="A2000" s="16">
        <f t="shared" si="236"/>
        <v>2000</v>
      </c>
      <c r="B2000" s="15">
        <f t="shared" si="237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35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38"/>
        <v>#VALUE!</v>
      </c>
    </row>
    <row r="2001" spans="1:23">
      <c r="A2001" s="16">
        <f t="shared" si="236"/>
        <v>2001</v>
      </c>
      <c r="B2001" s="15">
        <f t="shared" si="237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35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38"/>
        <v>#VALUE!</v>
      </c>
    </row>
    <row r="2002" spans="1:23">
      <c r="A2002" s="16">
        <f t="shared" si="236"/>
        <v>2002</v>
      </c>
      <c r="B2002" s="15">
        <f t="shared" si="237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35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38"/>
        <v>#VALUE!</v>
      </c>
    </row>
    <row r="2003" spans="1:23">
      <c r="A2003" s="16">
        <f t="shared" si="236"/>
        <v>2003</v>
      </c>
      <c r="B2003" s="15">
        <f t="shared" si="237"/>
        <v>1959</v>
      </c>
      <c r="C2003" s="45" t="s">
        <v>3558</v>
      </c>
      <c r="D2003" s="45" t="s">
        <v>5129</v>
      </c>
      <c r="E2003" s="48" t="s">
        <v>5118</v>
      </c>
      <c r="F2003" s="48" t="s">
        <v>5118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5124</v>
      </c>
      <c r="Q2003" s="192"/>
      <c r="R2003" s="1"/>
      <c r="S2003" s="1" t="str">
        <f t="shared" si="235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38"/>
        <v>#VALUE!</v>
      </c>
    </row>
    <row r="2004" spans="1:23">
      <c r="A2004" s="16">
        <f t="shared" si="236"/>
        <v>2004</v>
      </c>
      <c r="B2004" s="15">
        <f t="shared" si="237"/>
        <v>1960</v>
      </c>
      <c r="C2004" s="45" t="s">
        <v>3558</v>
      </c>
      <c r="D2004" s="45" t="s">
        <v>5125</v>
      </c>
      <c r="E2004" s="46" t="s">
        <v>5114</v>
      </c>
      <c r="F2004" s="46" t="s">
        <v>5114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5122</v>
      </c>
      <c r="Q2004" s="192"/>
      <c r="R2004" s="1"/>
      <c r="S2004" s="1" t="str">
        <f t="shared" si="235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38"/>
        <v>#VALUE!</v>
      </c>
    </row>
    <row r="2005" spans="1:23">
      <c r="A2005" s="16">
        <f t="shared" si="236"/>
        <v>2005</v>
      </c>
      <c r="B2005" s="15">
        <f t="shared" si="237"/>
        <v>1961</v>
      </c>
      <c r="C2005" s="45" t="s">
        <v>3558</v>
      </c>
      <c r="D2005" s="45" t="s">
        <v>5126</v>
      </c>
      <c r="E2005" s="46" t="s">
        <v>5115</v>
      </c>
      <c r="F2005" s="46" t="s">
        <v>5115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5143</v>
      </c>
      <c r="Q2005" s="192"/>
      <c r="R2005" s="1"/>
      <c r="S2005" s="1" t="str">
        <f t="shared" si="235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38"/>
        <v>#VALUE!</v>
      </c>
    </row>
    <row r="2006" spans="1:23">
      <c r="A2006" s="16">
        <f t="shared" si="236"/>
        <v>2006</v>
      </c>
      <c r="B2006" s="15">
        <f t="shared" si="237"/>
        <v>1962</v>
      </c>
      <c r="C2006" s="45" t="s">
        <v>3558</v>
      </c>
      <c r="D2006" s="45" t="s">
        <v>5127</v>
      </c>
      <c r="E2006" s="46" t="s">
        <v>5116</v>
      </c>
      <c r="F2006" s="46" t="s">
        <v>5116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5123</v>
      </c>
      <c r="Q2006" s="192"/>
      <c r="R2006" s="1"/>
      <c r="S2006" s="1" t="str">
        <f t="shared" si="235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38"/>
        <v>#VALUE!</v>
      </c>
    </row>
    <row r="2007" spans="1:23">
      <c r="A2007" s="16">
        <f t="shared" si="236"/>
        <v>2007</v>
      </c>
      <c r="B2007" s="15">
        <f t="shared" si="237"/>
        <v>1963</v>
      </c>
      <c r="C2007" s="45" t="s">
        <v>3558</v>
      </c>
      <c r="D2007" s="45" t="s">
        <v>5128</v>
      </c>
      <c r="E2007" s="46" t="s">
        <v>5117</v>
      </c>
      <c r="F2007" s="46" t="s">
        <v>5117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5144</v>
      </c>
      <c r="Q2007" s="192"/>
      <c r="R2007" s="1"/>
      <c r="S2007" s="1" t="str">
        <f t="shared" si="235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38"/>
        <v>#VALUE!</v>
      </c>
    </row>
    <row r="2008" spans="1:23">
      <c r="A2008" s="16">
        <f t="shared" ref="A2008" si="244">IF(B2008=INT(B2008),ROW(),"")</f>
        <v>2008</v>
      </c>
      <c r="B2008" s="15">
        <f t="shared" si="237"/>
        <v>1964</v>
      </c>
      <c r="C2008" s="45" t="s">
        <v>3558</v>
      </c>
      <c r="D2008" s="45" t="s">
        <v>5140</v>
      </c>
      <c r="E2008" s="48" t="s">
        <v>5141</v>
      </c>
      <c r="F2008" s="48" t="s">
        <v>5141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5142</v>
      </c>
      <c r="Q2008" s="192"/>
      <c r="R2008" s="1"/>
      <c r="S2008" s="1" t="str">
        <f t="shared" ref="S2008" si="245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38"/>
        <v>#VALUE!</v>
      </c>
    </row>
    <row r="2009" spans="1:23">
      <c r="A2009" s="16">
        <f t="shared" si="236"/>
        <v>2009</v>
      </c>
      <c r="B2009" s="15">
        <f t="shared" si="237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35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38"/>
        <v>#VALUE!</v>
      </c>
    </row>
    <row r="2010" spans="1:23">
      <c r="A2010" s="16">
        <f t="shared" si="236"/>
        <v>2010</v>
      </c>
      <c r="B2010" s="15">
        <f t="shared" si="237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35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38"/>
        <v>#VALUE!</v>
      </c>
    </row>
    <row r="2011" spans="1:23">
      <c r="A2011" s="16">
        <f t="shared" si="236"/>
        <v>2011</v>
      </c>
      <c r="B2011" s="15">
        <f t="shared" si="237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35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38"/>
        <v>#VALUE!</v>
      </c>
    </row>
    <row r="2012" spans="1:23">
      <c r="A2012" s="16">
        <f t="shared" si="236"/>
        <v>2012</v>
      </c>
      <c r="B2012" s="15">
        <f t="shared" si="237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35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38"/>
        <v>#VALUE!</v>
      </c>
    </row>
    <row r="2013" spans="1:23">
      <c r="A2013" s="16">
        <f t="shared" si="236"/>
        <v>2013</v>
      </c>
      <c r="B2013" s="15">
        <f t="shared" si="237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35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38"/>
        <v>#VALUE!</v>
      </c>
    </row>
    <row r="2014" spans="1:23">
      <c r="A2014" s="16">
        <f t="shared" si="236"/>
        <v>2014</v>
      </c>
      <c r="B2014" s="15">
        <f t="shared" si="237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35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38"/>
        <v>#VALUE!</v>
      </c>
    </row>
    <row r="2015" spans="1:23">
      <c r="A2015" s="16">
        <f t="shared" si="236"/>
        <v>2015</v>
      </c>
      <c r="B2015" s="15">
        <f t="shared" si="237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35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38"/>
        <v>#VALUE!</v>
      </c>
    </row>
    <row r="2016" spans="1:23">
      <c r="A2016" s="16">
        <f t="shared" si="236"/>
        <v>2016</v>
      </c>
      <c r="B2016" s="15">
        <f t="shared" si="237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35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38"/>
        <v>#VALUE!</v>
      </c>
    </row>
    <row r="2017" spans="1:23">
      <c r="A2017" s="16">
        <f t="shared" si="236"/>
        <v>2017</v>
      </c>
      <c r="B2017" s="15">
        <f t="shared" si="237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35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38"/>
        <v>#VALUE!</v>
      </c>
    </row>
    <row r="2018" spans="1:23">
      <c r="A2018" s="16">
        <f t="shared" si="236"/>
        <v>2018</v>
      </c>
      <c r="B2018" s="15">
        <f t="shared" si="237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35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38"/>
        <v>#VALUE!</v>
      </c>
    </row>
    <row r="2019" spans="1:23">
      <c r="A2019" s="16">
        <f t="shared" si="236"/>
        <v>2019</v>
      </c>
      <c r="B2019" s="15">
        <f t="shared" si="237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35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38"/>
        <v>#VALUE!</v>
      </c>
    </row>
    <row r="2020" spans="1:23">
      <c r="A2020" s="16">
        <f t="shared" si="236"/>
        <v>2020</v>
      </c>
      <c r="B2020" s="15">
        <f t="shared" si="237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35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38"/>
        <v>#VALUE!</v>
      </c>
    </row>
    <row r="2021" spans="1:23">
      <c r="A2021" s="16">
        <f t="shared" si="236"/>
        <v>2021</v>
      </c>
      <c r="B2021" s="15">
        <f t="shared" si="237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35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38"/>
        <v>#VALUE!</v>
      </c>
    </row>
    <row r="2022" spans="1:23">
      <c r="A2022" s="16">
        <f t="shared" si="236"/>
        <v>2022</v>
      </c>
      <c r="B2022" s="15">
        <f t="shared" si="237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35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38"/>
        <v>#VALUE!</v>
      </c>
    </row>
    <row r="2023" spans="1:23">
      <c r="A2023" s="16">
        <f t="shared" si="236"/>
        <v>2023</v>
      </c>
      <c r="B2023" s="15">
        <f t="shared" si="237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35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38"/>
        <v>#VALUE!</v>
      </c>
    </row>
    <row r="2024" spans="1:23">
      <c r="A2024" s="16">
        <f t="shared" si="236"/>
        <v>2024</v>
      </c>
      <c r="B2024" s="15">
        <f t="shared" si="237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35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38"/>
        <v>#VALUE!</v>
      </c>
    </row>
    <row r="2025" spans="1:23">
      <c r="A2025" s="16">
        <f t="shared" si="236"/>
        <v>2025</v>
      </c>
      <c r="B2025" s="15">
        <f t="shared" si="237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35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38"/>
        <v>#VALUE!</v>
      </c>
    </row>
    <row r="2026" spans="1:23">
      <c r="A2026" s="16">
        <f t="shared" si="236"/>
        <v>2026</v>
      </c>
      <c r="B2026" s="15">
        <f t="shared" si="237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35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38"/>
        <v>#VALUE!</v>
      </c>
    </row>
    <row r="2027" spans="1:23">
      <c r="A2027" s="16">
        <f t="shared" si="236"/>
        <v>2027</v>
      </c>
      <c r="B2027" s="15">
        <f t="shared" si="237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35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38"/>
        <v>#VALUE!</v>
      </c>
    </row>
    <row r="2028" spans="1:23">
      <c r="A2028" s="16">
        <f t="shared" si="236"/>
        <v>2028</v>
      </c>
      <c r="B2028" s="15">
        <f t="shared" si="237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35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38"/>
        <v>#VALUE!</v>
      </c>
    </row>
    <row r="2029" spans="1:23">
      <c r="A2029" s="16">
        <f t="shared" si="236"/>
        <v>2029</v>
      </c>
      <c r="B2029" s="15">
        <f t="shared" si="237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5286</v>
      </c>
      <c r="O2029" s="45"/>
      <c r="P2029" s="248" t="s">
        <v>4761</v>
      </c>
      <c r="Q2029" s="192"/>
      <c r="R2029" s="1"/>
      <c r="S2029" s="1" t="str">
        <f t="shared" si="235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38"/>
        <v>#VALUE!</v>
      </c>
    </row>
    <row r="2030" spans="1:23">
      <c r="A2030" s="16">
        <f t="shared" si="236"/>
        <v>2030</v>
      </c>
      <c r="B2030" s="15">
        <f t="shared" si="237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35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38"/>
        <v>#VALUE!</v>
      </c>
    </row>
    <row r="2031" spans="1:23">
      <c r="A2031" s="16">
        <f t="shared" si="236"/>
        <v>2031</v>
      </c>
      <c r="B2031" s="15">
        <f t="shared" si="237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46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38"/>
        <v>#VALUE!</v>
      </c>
    </row>
    <row r="2032" spans="1:23">
      <c r="A2032" s="16">
        <f t="shared" si="236"/>
        <v>2032</v>
      </c>
      <c r="B2032" s="15">
        <f t="shared" si="237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46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38"/>
        <v>#VALUE!</v>
      </c>
    </row>
    <row r="2033" spans="1:23">
      <c r="A2033" s="16">
        <f t="shared" si="236"/>
        <v>2033</v>
      </c>
      <c r="B2033" s="15">
        <f t="shared" si="237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46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38"/>
        <v>#VALUE!</v>
      </c>
    </row>
    <row r="2034" spans="1:23">
      <c r="A2034" s="16">
        <f t="shared" si="236"/>
        <v>2034</v>
      </c>
      <c r="B2034" s="15">
        <f t="shared" si="237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46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38"/>
        <v>#VALUE!</v>
      </c>
    </row>
    <row r="2035" spans="1:23">
      <c r="A2035" s="16">
        <f t="shared" si="236"/>
        <v>2035</v>
      </c>
      <c r="B2035" s="15">
        <f t="shared" si="237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46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38"/>
        <v>#VALUE!</v>
      </c>
    </row>
    <row r="2036" spans="1:23">
      <c r="A2036" s="16">
        <f t="shared" si="236"/>
        <v>2036</v>
      </c>
      <c r="B2036" s="15">
        <f t="shared" si="237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46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38"/>
        <v>#VALUE!</v>
      </c>
    </row>
    <row r="2037" spans="1:23">
      <c r="A2037" s="16">
        <f t="shared" si="236"/>
        <v>2037</v>
      </c>
      <c r="B2037" s="15">
        <f t="shared" si="237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46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38"/>
        <v>#VALUE!</v>
      </c>
    </row>
    <row r="2038" spans="1:23">
      <c r="A2038" s="16">
        <f t="shared" si="236"/>
        <v>2038</v>
      </c>
      <c r="B2038" s="15">
        <f t="shared" si="237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46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38"/>
        <v>#VALUE!</v>
      </c>
    </row>
    <row r="2039" spans="1:23">
      <c r="A2039" s="16">
        <f t="shared" si="236"/>
        <v>2039</v>
      </c>
      <c r="B2039" s="15">
        <f t="shared" si="237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46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38"/>
        <v>#VALUE!</v>
      </c>
    </row>
    <row r="2040" spans="1:23">
      <c r="A2040" s="16">
        <f t="shared" si="236"/>
        <v>2040</v>
      </c>
      <c r="B2040" s="15">
        <f t="shared" si="237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46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38"/>
        <v>#VALUE!</v>
      </c>
    </row>
    <row r="2041" spans="1:23">
      <c r="A2041" s="16">
        <f t="shared" si="236"/>
        <v>2041</v>
      </c>
      <c r="B2041" s="15">
        <f t="shared" si="237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46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38"/>
        <v>#VALUE!</v>
      </c>
    </row>
    <row r="2042" spans="1:23">
      <c r="A2042" s="16">
        <f t="shared" si="236"/>
        <v>2042</v>
      </c>
      <c r="B2042" s="15">
        <f t="shared" si="237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46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38"/>
        <v>#VALUE!</v>
      </c>
    </row>
    <row r="2043" spans="1:23">
      <c r="A2043" s="16">
        <f t="shared" si="236"/>
        <v>2043</v>
      </c>
      <c r="B2043" s="15">
        <f t="shared" si="237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46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38"/>
        <v>#VALUE!</v>
      </c>
    </row>
    <row r="2044" spans="1:23">
      <c r="A2044" s="16">
        <f t="shared" si="236"/>
        <v>2044</v>
      </c>
      <c r="B2044" s="15">
        <f t="shared" si="237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46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38"/>
        <v>#VALUE!</v>
      </c>
    </row>
    <row r="2045" spans="1:23">
      <c r="A2045" s="16">
        <f t="shared" ref="A2045:A2108" si="247">IF(B2045=INT(B2045),ROW(),"")</f>
        <v>2045</v>
      </c>
      <c r="B2045" s="15">
        <f t="shared" si="237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46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38"/>
        <v>#VALUE!</v>
      </c>
    </row>
    <row r="2046" spans="1:23">
      <c r="A2046" s="16">
        <f t="shared" si="247"/>
        <v>2046</v>
      </c>
      <c r="B2046" s="15">
        <f t="shared" si="237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46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38"/>
        <v>#VALUE!</v>
      </c>
    </row>
    <row r="2047" spans="1:23">
      <c r="A2047" s="16">
        <f t="shared" si="247"/>
        <v>2047</v>
      </c>
      <c r="B2047" s="15">
        <f t="shared" si="237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46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38"/>
        <v>#VALUE!</v>
      </c>
    </row>
    <row r="2048" spans="1:23">
      <c r="A2048" s="16">
        <f t="shared" si="247"/>
        <v>2048</v>
      </c>
      <c r="B2048" s="15">
        <f t="shared" si="237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46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38"/>
        <v>#VALUE!</v>
      </c>
    </row>
    <row r="2049" spans="1:23">
      <c r="A2049" s="16">
        <f t="shared" si="247"/>
        <v>2049</v>
      </c>
      <c r="B2049" s="15">
        <f t="shared" si="237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46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38"/>
        <v>#VALUE!</v>
      </c>
    </row>
    <row r="2050" spans="1:23">
      <c r="A2050" s="16">
        <f t="shared" si="247"/>
        <v>2050</v>
      </c>
      <c r="B2050" s="15">
        <f t="shared" si="237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46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38"/>
        <v>#VALUE!</v>
      </c>
    </row>
    <row r="2051" spans="1:23">
      <c r="A2051" s="16">
        <f t="shared" si="247"/>
        <v>2051</v>
      </c>
      <c r="B2051" s="15">
        <f t="shared" si="237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46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38"/>
        <v>#VALUE!</v>
      </c>
    </row>
    <row r="2052" spans="1:23">
      <c r="A2052" s="16">
        <f t="shared" si="247"/>
        <v>2052</v>
      </c>
      <c r="B2052" s="15">
        <f t="shared" ref="B2052:B2115" si="248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5286</v>
      </c>
      <c r="O2052" s="45"/>
      <c r="P2052" s="248" t="s">
        <v>4773</v>
      </c>
      <c r="Q2052" s="192"/>
      <c r="R2052" s="1"/>
      <c r="S2052" s="1" t="str">
        <f t="shared" si="246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38"/>
        <v>KEY STD_SUB_A STD_SUB_MINUS STD_SUB_F</v>
      </c>
    </row>
    <row r="2053" spans="1:23">
      <c r="A2053" s="16">
        <f t="shared" si="247"/>
        <v>2053</v>
      </c>
      <c r="B2053" s="15">
        <f t="shared" si="248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46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49">SUBSTITUTE(IF(AND(T2053="--",FIND("STD",E2053),FIND("fn",C2053)&gt;0,FIND("ITM_",P2053),I2053="CAT_FNCT"),E2053,""),"""","")</f>
        <v>#VALUE!</v>
      </c>
    </row>
    <row r="2054" spans="1:23">
      <c r="A2054" s="16">
        <f t="shared" si="247"/>
        <v>2054</v>
      </c>
      <c r="B2054" s="15">
        <f t="shared" si="248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46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49"/>
        <v>#VALUE!</v>
      </c>
    </row>
    <row r="2055" spans="1:23">
      <c r="A2055" s="16">
        <f t="shared" si="247"/>
        <v>2055</v>
      </c>
      <c r="B2055" s="15">
        <f t="shared" si="248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46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49"/>
        <v>#VALUE!</v>
      </c>
    </row>
    <row r="2056" spans="1:23">
      <c r="A2056" s="16">
        <f t="shared" si="247"/>
        <v>2056</v>
      </c>
      <c r="B2056" s="15">
        <f t="shared" si="248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46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49"/>
        <v>#VALUE!</v>
      </c>
    </row>
    <row r="2057" spans="1:23">
      <c r="A2057" s="16">
        <f t="shared" si="247"/>
        <v>2057</v>
      </c>
      <c r="B2057" s="15">
        <f t="shared" si="248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46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49"/>
        <v>#VALUE!</v>
      </c>
    </row>
    <row r="2058" spans="1:23">
      <c r="A2058" s="16">
        <f t="shared" si="247"/>
        <v>2058</v>
      </c>
      <c r="B2058" s="15">
        <f t="shared" si="248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46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49"/>
        <v>#VALUE!</v>
      </c>
    </row>
    <row r="2059" spans="1:23">
      <c r="A2059" s="16">
        <f t="shared" si="247"/>
        <v>2059</v>
      </c>
      <c r="B2059" s="15">
        <f t="shared" si="248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46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49"/>
        <v>#VALUE!</v>
      </c>
    </row>
    <row r="2060" spans="1:23">
      <c r="A2060" s="16">
        <f t="shared" si="247"/>
        <v>2060</v>
      </c>
      <c r="B2060" s="15">
        <f t="shared" si="248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5614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46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49"/>
        <v>#VALUE!</v>
      </c>
    </row>
    <row r="2061" spans="1:23">
      <c r="A2061" s="16">
        <f t="shared" si="247"/>
        <v>2061</v>
      </c>
      <c r="B2061" s="15">
        <f t="shared" si="248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46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49"/>
        <v>#VALUE!</v>
      </c>
    </row>
    <row r="2062" spans="1:23">
      <c r="A2062" s="16">
        <f t="shared" ref="A2062" si="250">IF(B2062=INT(B2062),ROW(),"")</f>
        <v>2062</v>
      </c>
      <c r="B2062" s="15">
        <f t="shared" si="248"/>
        <v>2018</v>
      </c>
      <c r="C2062" s="54" t="s">
        <v>3588</v>
      </c>
      <c r="D2062" s="54" t="s">
        <v>7</v>
      </c>
      <c r="E2062" s="72" t="str">
        <f t="shared" ref="E2062" si="251">CHAR(34)&amp;IF(B2062&lt;10,"000",IF(B2062&lt;100,"00",IF(B2062&lt;1000,"0","")))&amp;$B2062&amp;CHAR(34)</f>
        <v>"2018"</v>
      </c>
      <c r="F2062" s="55" t="str">
        <f t="shared" ref="F2062" si="252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3">"MNU_"&amp;IF(B2062&lt;10,"000",IF(B2062&lt;100,"00",IF(B2062&lt;1000,"0","")))&amp;$B2062</f>
        <v>MNU_2018</v>
      </c>
      <c r="Q2062" s="192"/>
      <c r="R2062" s="1"/>
      <c r="S2062" s="1" t="str">
        <f t="shared" ref="S2062" si="254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49"/>
        <v>#VALUE!</v>
      </c>
    </row>
    <row r="2063" spans="1:23">
      <c r="A2063" s="16">
        <f t="shared" si="247"/>
        <v>2063</v>
      </c>
      <c r="B2063" s="15">
        <f t="shared" si="248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46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49"/>
        <v>#VALUE!</v>
      </c>
    </row>
    <row r="2064" spans="1:23">
      <c r="A2064" s="16">
        <f t="shared" si="247"/>
        <v>2064</v>
      </c>
      <c r="B2064" s="15">
        <f t="shared" si="248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5286</v>
      </c>
      <c r="O2064" s="45"/>
      <c r="P2064" s="248" t="s">
        <v>4783</v>
      </c>
      <c r="Q2064" s="192"/>
      <c r="R2064" s="1"/>
      <c r="S2064" s="1" t="str">
        <f t="shared" si="246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49"/>
        <v>#VALUE!</v>
      </c>
    </row>
    <row r="2065" spans="1:23">
      <c r="A2065" s="16">
        <f t="shared" si="247"/>
        <v>2065</v>
      </c>
      <c r="B2065" s="15">
        <f t="shared" si="248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46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49"/>
        <v>#VALUE!</v>
      </c>
    </row>
    <row r="2066" spans="1:23">
      <c r="A2066" s="16">
        <f t="shared" si="247"/>
        <v>2066</v>
      </c>
      <c r="B2066" s="15">
        <f t="shared" si="248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46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49"/>
        <v>#VALUE!</v>
      </c>
    </row>
    <row r="2067" spans="1:23">
      <c r="A2067" s="16">
        <f t="shared" si="247"/>
        <v>2067</v>
      </c>
      <c r="B2067" s="15">
        <f t="shared" si="248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46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49"/>
        <v>#VALUE!</v>
      </c>
    </row>
    <row r="2068" spans="1:23">
      <c r="A2068" s="16">
        <f t="shared" si="247"/>
        <v>2068</v>
      </c>
      <c r="B2068" s="15">
        <f t="shared" si="248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46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49"/>
        <v/>
      </c>
    </row>
    <row r="2069" spans="1:23">
      <c r="A2069" s="16">
        <f t="shared" si="247"/>
        <v>2069</v>
      </c>
      <c r="B2069" s="15">
        <f t="shared" si="248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46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49"/>
        <v/>
      </c>
    </row>
    <row r="2070" spans="1:23">
      <c r="A2070" s="16">
        <f t="shared" si="247"/>
        <v>2070</v>
      </c>
      <c r="B2070" s="15">
        <f t="shared" si="248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46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49"/>
        <v>#VALUE!</v>
      </c>
    </row>
    <row r="2071" spans="1:23">
      <c r="A2071" s="16">
        <f t="shared" si="247"/>
        <v>2071</v>
      </c>
      <c r="B2071" s="15">
        <f t="shared" si="248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46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49"/>
        <v/>
      </c>
    </row>
    <row r="2072" spans="1:23">
      <c r="A2072" s="16">
        <f t="shared" si="247"/>
        <v>2072</v>
      </c>
      <c r="B2072" s="15">
        <f t="shared" si="248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46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49"/>
        <v>#VALUE!</v>
      </c>
    </row>
    <row r="2073" spans="1:23">
      <c r="A2073" s="16">
        <f t="shared" si="247"/>
        <v>2073</v>
      </c>
      <c r="B2073" s="15">
        <f t="shared" si="248"/>
        <v>2029</v>
      </c>
      <c r="C2073" s="45" t="s">
        <v>5156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5286</v>
      </c>
      <c r="O2073" s="45"/>
      <c r="P2073" s="249" t="s">
        <v>3598</v>
      </c>
      <c r="Q2073" s="192"/>
      <c r="R2073" s="1"/>
      <c r="S2073" s="1" t="str">
        <f t="shared" si="246"/>
        <v/>
      </c>
      <c r="T2073" s="1" t="str">
        <f>IF(ISNA(VLOOKUP(P2073,'NEW XEQM.c'!D:D,1,0)),"--",VLOOKUP(P2073,'NEW XEQM.c'!D:G,3,0))</f>
        <v>--</v>
      </c>
      <c r="U2073" s="1"/>
      <c r="W2073" t="e">
        <f t="shared" si="249"/>
        <v>#VALUE!</v>
      </c>
    </row>
    <row r="2074" spans="1:23">
      <c r="A2074" s="16">
        <f t="shared" si="247"/>
        <v>2074</v>
      </c>
      <c r="B2074" s="15">
        <f t="shared" si="248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4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49"/>
        <v>#VALUE!</v>
      </c>
    </row>
    <row r="2075" spans="1:23">
      <c r="A2075" s="16">
        <f t="shared" si="247"/>
        <v>2075</v>
      </c>
      <c r="B2075" s="15">
        <f t="shared" si="248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4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49"/>
        <v>#VALUE!</v>
      </c>
    </row>
    <row r="2076" spans="1:23">
      <c r="A2076" s="16">
        <f t="shared" si="247"/>
        <v>2076</v>
      </c>
      <c r="B2076" s="15">
        <f t="shared" si="248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4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49"/>
        <v>#VALUE!</v>
      </c>
    </row>
    <row r="2077" spans="1:23">
      <c r="A2077" s="16">
        <f t="shared" si="247"/>
        <v>2077</v>
      </c>
      <c r="B2077" s="15">
        <f t="shared" si="248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46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49"/>
        <v>#VALUE!</v>
      </c>
    </row>
    <row r="2078" spans="1:23">
      <c r="A2078" s="16">
        <f t="shared" si="247"/>
        <v>2078</v>
      </c>
      <c r="B2078" s="15">
        <f t="shared" si="248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46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49"/>
        <v>#VALUE!</v>
      </c>
    </row>
    <row r="2079" spans="1:23">
      <c r="A2079" s="16">
        <f t="shared" si="247"/>
        <v>2079</v>
      </c>
      <c r="B2079" s="15">
        <f t="shared" si="248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46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49"/>
        <v>#VALUE!</v>
      </c>
    </row>
    <row r="2080" spans="1:23">
      <c r="A2080" s="16">
        <f t="shared" si="247"/>
        <v>2080</v>
      </c>
      <c r="B2080" s="15">
        <f t="shared" si="248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46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49"/>
        <v>#VALUE!</v>
      </c>
    </row>
    <row r="2081" spans="1:23">
      <c r="A2081" s="16">
        <f t="shared" si="247"/>
        <v>2081</v>
      </c>
      <c r="B2081" s="15">
        <f t="shared" si="248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46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49"/>
        <v>#VALUE!</v>
      </c>
    </row>
    <row r="2082" spans="1:23">
      <c r="A2082" s="16">
        <f t="shared" si="247"/>
        <v>2082</v>
      </c>
      <c r="B2082" s="15">
        <f t="shared" si="248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46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49"/>
        <v>#VALUE!</v>
      </c>
    </row>
    <row r="2083" spans="1:23">
      <c r="A2083" s="16">
        <f t="shared" si="247"/>
        <v>2083</v>
      </c>
      <c r="B2083" s="15">
        <f t="shared" si="248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46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49"/>
        <v>#VALUE!</v>
      </c>
    </row>
    <row r="2084" spans="1:23">
      <c r="A2084" s="16">
        <f t="shared" si="247"/>
        <v>2084</v>
      </c>
      <c r="B2084" s="15">
        <f t="shared" si="248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46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49"/>
        <v>#VALUE!</v>
      </c>
    </row>
    <row r="2085" spans="1:23">
      <c r="A2085" s="16">
        <f t="shared" si="247"/>
        <v>2085</v>
      </c>
      <c r="B2085" s="15">
        <f t="shared" si="248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46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49"/>
        <v/>
      </c>
    </row>
    <row r="2086" spans="1:23">
      <c r="A2086" s="16">
        <f t="shared" si="247"/>
        <v>2086</v>
      </c>
      <c r="B2086" s="15">
        <f t="shared" si="248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46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49"/>
        <v>#VALUE!</v>
      </c>
    </row>
    <row r="2087" spans="1:23">
      <c r="A2087" s="117">
        <f t="shared" ref="A2087:A2092" si="255">IF(B2087=INT(B2087),ROW(),"")</f>
        <v>2087</v>
      </c>
      <c r="B2087" s="15">
        <f t="shared" si="248"/>
        <v>2043</v>
      </c>
      <c r="C2087" s="118" t="s">
        <v>5044</v>
      </c>
      <c r="D2087" s="208" t="s">
        <v>5623</v>
      </c>
      <c r="E2087" s="179" t="s">
        <v>5046</v>
      </c>
      <c r="F2087" s="179" t="s">
        <v>5046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5053</v>
      </c>
      <c r="Q2087" s="192"/>
      <c r="R2087" s="1"/>
      <c r="S2087" s="1" t="str">
        <f t="shared" ref="S2087:S2092" si="256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49"/>
        <v>#VALUE!</v>
      </c>
    </row>
    <row r="2088" spans="1:23">
      <c r="A2088" s="117">
        <f t="shared" si="255"/>
        <v>2088</v>
      </c>
      <c r="B2088" s="15">
        <f t="shared" si="248"/>
        <v>2044</v>
      </c>
      <c r="C2088" s="118" t="s">
        <v>5045</v>
      </c>
      <c r="D2088" s="208" t="s">
        <v>5623</v>
      </c>
      <c r="E2088" s="179" t="s">
        <v>5047</v>
      </c>
      <c r="F2088" s="179" t="s">
        <v>5047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5054</v>
      </c>
      <c r="Q2088" s="192"/>
      <c r="R2088" s="1"/>
      <c r="S2088" s="1" t="str">
        <f t="shared" si="256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49"/>
        <v>#VALUE!</v>
      </c>
    </row>
    <row r="2089" spans="1:23">
      <c r="A2089" s="16">
        <f t="shared" si="255"/>
        <v>2089</v>
      </c>
      <c r="B2089" s="15">
        <f t="shared" si="248"/>
        <v>2045</v>
      </c>
      <c r="C2089" s="215" t="s">
        <v>3588</v>
      </c>
      <c r="D2089" s="215" t="s">
        <v>7</v>
      </c>
      <c r="E2089" s="216" t="s">
        <v>5056</v>
      </c>
      <c r="F2089" s="216" t="s">
        <v>5056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5058</v>
      </c>
      <c r="Q2089" s="192"/>
      <c r="R2089" s="1"/>
      <c r="S2089" s="1" t="str">
        <f t="shared" si="256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49"/>
        <v>#VALUE!</v>
      </c>
    </row>
    <row r="2090" spans="1:23">
      <c r="A2090" s="16">
        <f t="shared" si="255"/>
        <v>2090</v>
      </c>
      <c r="B2090" s="15">
        <f t="shared" si="248"/>
        <v>2046</v>
      </c>
      <c r="C2090" s="215" t="s">
        <v>3588</v>
      </c>
      <c r="D2090" s="215" t="s">
        <v>7</v>
      </c>
      <c r="E2090" s="216" t="s">
        <v>5057</v>
      </c>
      <c r="F2090" s="216" t="s">
        <v>5057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5059</v>
      </c>
      <c r="Q2090" s="192"/>
      <c r="R2090" s="1"/>
      <c r="S2090" s="1" t="str">
        <f t="shared" si="256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49"/>
        <v>#VALUE!</v>
      </c>
    </row>
    <row r="2091" spans="1:23">
      <c r="A2091" s="16">
        <f t="shared" si="255"/>
        <v>2091</v>
      </c>
      <c r="B2091" s="15">
        <f t="shared" si="248"/>
        <v>2047</v>
      </c>
      <c r="C2091" s="45" t="s">
        <v>5156</v>
      </c>
      <c r="D2091" s="45" t="s">
        <v>5275</v>
      </c>
      <c r="E2091" s="46" t="s">
        <v>5279</v>
      </c>
      <c r="F2091" s="46" t="s">
        <v>5279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5286</v>
      </c>
      <c r="O2091" s="45"/>
      <c r="P2091" s="248" t="s">
        <v>5275</v>
      </c>
      <c r="Q2091" s="192"/>
      <c r="R2091" s="1"/>
      <c r="S2091" s="1" t="str">
        <f t="shared" si="256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49"/>
        <v>#VALUE!</v>
      </c>
    </row>
    <row r="2092" spans="1:23">
      <c r="A2092" s="16">
        <f t="shared" si="255"/>
        <v>2092</v>
      </c>
      <c r="B2092" s="15">
        <f t="shared" si="248"/>
        <v>2048</v>
      </c>
      <c r="C2092" s="45" t="s">
        <v>5156</v>
      </c>
      <c r="D2092" s="45" t="s">
        <v>5276</v>
      </c>
      <c r="E2092" s="46" t="s">
        <v>5280</v>
      </c>
      <c r="F2092" s="46" t="s">
        <v>5280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5286</v>
      </c>
      <c r="O2092" s="45"/>
      <c r="P2092" s="248" t="s">
        <v>5276</v>
      </c>
      <c r="Q2092" s="192"/>
      <c r="R2092" s="1"/>
      <c r="S2092" s="1" t="str">
        <f t="shared" si="256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49"/>
        <v>#VALUE!</v>
      </c>
    </row>
    <row r="2093" spans="1:23">
      <c r="A2093" s="1">
        <f t="shared" si="247"/>
        <v>2093</v>
      </c>
      <c r="B2093" s="15">
        <f t="shared" si="248"/>
        <v>2049</v>
      </c>
      <c r="C2093" s="45" t="s">
        <v>5156</v>
      </c>
      <c r="D2093" s="45" t="s">
        <v>5277</v>
      </c>
      <c r="E2093" s="46" t="s">
        <v>5283</v>
      </c>
      <c r="F2093" s="46" t="s">
        <v>5283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5286</v>
      </c>
      <c r="O2093" s="45"/>
      <c r="P2093" s="248" t="s">
        <v>5277</v>
      </c>
      <c r="Q2093" s="192"/>
      <c r="R2093" s="1"/>
      <c r="S2093" s="1" t="str">
        <f t="shared" si="246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49"/>
        <v>#VALUE!</v>
      </c>
    </row>
    <row r="2094" spans="1:23">
      <c r="A2094" s="1">
        <f t="shared" si="247"/>
        <v>2094</v>
      </c>
      <c r="B2094" s="15">
        <f t="shared" si="248"/>
        <v>2050</v>
      </c>
      <c r="C2094" s="45" t="s">
        <v>5156</v>
      </c>
      <c r="D2094" s="45" t="s">
        <v>5278</v>
      </c>
      <c r="E2094" s="46" t="s">
        <v>5284</v>
      </c>
      <c r="F2094" s="46" t="s">
        <v>5284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5286</v>
      </c>
      <c r="O2094" s="45"/>
      <c r="P2094" s="248" t="s">
        <v>5278</v>
      </c>
      <c r="Q2094" s="192"/>
      <c r="R2094" s="1"/>
      <c r="S2094" s="1" t="str">
        <f t="shared" si="246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49"/>
        <v>#VALUE!</v>
      </c>
    </row>
    <row r="2095" spans="1:23">
      <c r="A2095" s="1">
        <f t="shared" ref="A2095:A2096" si="257">IF(B2095=INT(B2095),ROW(),"")</f>
        <v>2095</v>
      </c>
      <c r="B2095" s="15">
        <f t="shared" ref="B2095:B2096" si="258">IF(AND(MID(C2095,2,1)&lt;&gt;"/",MID(C2095,1,1)="/"),INT(B2094)+1,B2094+0.01)</f>
        <v>2051</v>
      </c>
      <c r="C2095" s="45" t="s">
        <v>5156</v>
      </c>
      <c r="D2095" s="45" t="s">
        <v>5973</v>
      </c>
      <c r="E2095" s="46" t="s">
        <v>5975</v>
      </c>
      <c r="F2095" s="46" t="s">
        <v>5975</v>
      </c>
      <c r="G2095" s="47">
        <v>0</v>
      </c>
      <c r="H2095" s="47">
        <v>0</v>
      </c>
      <c r="I2095" s="197" t="s">
        <v>3</v>
      </c>
      <c r="J2095" s="46" t="s">
        <v>1337</v>
      </c>
      <c r="K2095" s="48" t="s">
        <v>3602</v>
      </c>
      <c r="L2095" s="49" t="s">
        <v>4359</v>
      </c>
      <c r="M2095" s="49" t="s">
        <v>4415</v>
      </c>
      <c r="N2095" s="22" t="s">
        <v>5286</v>
      </c>
      <c r="O2095" s="45"/>
      <c r="P2095" s="248" t="s">
        <v>5973</v>
      </c>
      <c r="Q2095" s="192"/>
      <c r="R2095" s="1"/>
      <c r="S2095" s="1" t="str">
        <f t="shared" ref="S2095:S2096" si="259">IF(E2095=F2095,"","NOT EQUAL")</f>
        <v/>
      </c>
      <c r="T2095" s="1" t="str">
        <f>IF(ISNA(VLOOKUP(P2095,'NEW XEQM.c'!D:D,1,0)),"--",VLOOKUP(P2095,'NEW XEQM.c'!D:G,3,0))</f>
        <v>CPXRES0</v>
      </c>
      <c r="U2095" s="1" t="s">
        <v>2137</v>
      </c>
      <c r="W2095" t="e">
        <f t="shared" ref="W2095:W2096" si="260">SUBSTITUTE(IF(AND(T2095="--",FIND("STD",E2095),FIND("fn",C2095)&gt;0,FIND("ITM_",P2095),I2095="CAT_FNCT"),E2095,""),"""","")</f>
        <v>#VALUE!</v>
      </c>
    </row>
    <row r="2096" spans="1:23">
      <c r="A2096" s="1">
        <f t="shared" si="257"/>
        <v>2096</v>
      </c>
      <c r="B2096" s="15">
        <f t="shared" si="258"/>
        <v>2052</v>
      </c>
      <c r="C2096" s="45" t="s">
        <v>5156</v>
      </c>
      <c r="D2096" s="45" t="s">
        <v>5974</v>
      </c>
      <c r="E2096" s="46" t="s">
        <v>5976</v>
      </c>
      <c r="F2096" s="46" t="s">
        <v>5976</v>
      </c>
      <c r="G2096" s="47">
        <v>0</v>
      </c>
      <c r="H2096" s="47">
        <v>0</v>
      </c>
      <c r="I2096" s="197" t="s">
        <v>3</v>
      </c>
      <c r="J2096" s="46" t="s">
        <v>1337</v>
      </c>
      <c r="K2096" s="48" t="s">
        <v>3602</v>
      </c>
      <c r="L2096" s="49" t="s">
        <v>4359</v>
      </c>
      <c r="M2096" s="49" t="s">
        <v>4415</v>
      </c>
      <c r="N2096" s="22" t="s">
        <v>5286</v>
      </c>
      <c r="O2096" s="45"/>
      <c r="P2096" s="248" t="s">
        <v>5974</v>
      </c>
      <c r="Q2096" s="192"/>
      <c r="R2096" s="1"/>
      <c r="S2096" s="1" t="str">
        <f t="shared" si="259"/>
        <v/>
      </c>
      <c r="T2096" s="1" t="str">
        <f>IF(ISNA(VLOOKUP(P2096,'NEW XEQM.c'!D:D,1,0)),"--",VLOOKUP(P2096,'NEW XEQM.c'!D:G,3,0))</f>
        <v>SPCRES0</v>
      </c>
      <c r="U2096" s="1" t="s">
        <v>2137</v>
      </c>
      <c r="W2096" t="e">
        <f t="shared" si="260"/>
        <v>#VALUE!</v>
      </c>
    </row>
    <row r="2097" spans="1:23">
      <c r="A2097" s="1">
        <f t="shared" si="247"/>
        <v>2097</v>
      </c>
      <c r="B2097" s="15">
        <f t="shared" si="248"/>
        <v>2053</v>
      </c>
      <c r="C2097" s="59" t="s">
        <v>3588</v>
      </c>
      <c r="D2097" s="59" t="s">
        <v>7</v>
      </c>
      <c r="E2097" s="131" t="str">
        <f t="shared" ref="E2095:E2100" si="261">CHAR(34)&amp;IF(B2097&lt;10,"000",IF(B2097&lt;100,"00",IF(B2097&lt;1000,"0","")))&amp;$B2097&amp;CHAR(34)</f>
        <v>"2053"</v>
      </c>
      <c r="F2097" s="131" t="str">
        <f t="shared" ref="F2095:F2100" si="262">E2097</f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ref="P2095:P2100" si="263">"ITM_"&amp;IF(B2097&lt;10,"000",IF(B2097&lt;100,"00",IF(B2097&lt;1000,"0","")))&amp;$B2097</f>
        <v>ITM_2053</v>
      </c>
      <c r="Q2097" s="192"/>
      <c r="R2097" s="1"/>
      <c r="S2097" s="1" t="str">
        <f t="shared" ref="S2095:S2103" si="264">IF(E2097=F2097,"","NOT EQUAL")</f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49"/>
        <v>#VALUE!</v>
      </c>
    </row>
    <row r="2098" spans="1:23">
      <c r="A2098" s="1">
        <f t="shared" si="247"/>
        <v>2098</v>
      </c>
      <c r="B2098" s="15">
        <f t="shared" si="248"/>
        <v>2054</v>
      </c>
      <c r="C2098" s="59" t="s">
        <v>3588</v>
      </c>
      <c r="D2098" s="59" t="s">
        <v>7</v>
      </c>
      <c r="E2098" s="131" t="str">
        <f t="shared" si="261"/>
        <v>"2054"</v>
      </c>
      <c r="F2098" s="131" t="str">
        <f t="shared" si="262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63"/>
        <v>ITM_2054</v>
      </c>
      <c r="Q2098" s="192"/>
      <c r="R2098" s="1"/>
      <c r="S2098" s="1" t="str">
        <f t="shared" si="264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49"/>
        <v>#VALUE!</v>
      </c>
    </row>
    <row r="2099" spans="1:23">
      <c r="A2099" s="1">
        <f t="shared" si="247"/>
        <v>2099</v>
      </c>
      <c r="B2099" s="15">
        <f t="shared" si="248"/>
        <v>2055</v>
      </c>
      <c r="C2099" s="59" t="s">
        <v>3588</v>
      </c>
      <c r="D2099" s="59" t="s">
        <v>7</v>
      </c>
      <c r="E2099" s="131" t="str">
        <f t="shared" si="261"/>
        <v>"2055"</v>
      </c>
      <c r="F2099" s="131" t="str">
        <f t="shared" si="262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63"/>
        <v>ITM_2055</v>
      </c>
      <c r="Q2099" s="192"/>
      <c r="R2099" s="1"/>
      <c r="S2099" s="1" t="str">
        <f t="shared" si="264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49"/>
        <v>#VALUE!</v>
      </c>
    </row>
    <row r="2100" spans="1:23">
      <c r="A2100" s="1">
        <f t="shared" si="247"/>
        <v>2100</v>
      </c>
      <c r="B2100" s="15">
        <f t="shared" si="248"/>
        <v>2056</v>
      </c>
      <c r="C2100" s="59" t="s">
        <v>3588</v>
      </c>
      <c r="D2100" s="59" t="s">
        <v>7</v>
      </c>
      <c r="E2100" s="131" t="str">
        <f t="shared" si="261"/>
        <v>"2056"</v>
      </c>
      <c r="F2100" s="131" t="str">
        <f t="shared" si="262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63"/>
        <v>ITM_2056</v>
      </c>
      <c r="Q2100" s="192"/>
      <c r="R2100" s="1"/>
      <c r="S2100" s="1" t="str">
        <f t="shared" si="264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49"/>
        <v>#VALUE!</v>
      </c>
    </row>
    <row r="2101" spans="1:23">
      <c r="A2101" s="1">
        <f t="shared" ref="A2101:A2103" si="265">IF(B2101=INT(B2101),ROW(),"")</f>
        <v>2101</v>
      </c>
      <c r="B2101" s="15">
        <f t="shared" si="248"/>
        <v>2057</v>
      </c>
      <c r="C2101" s="224" t="s">
        <v>5420</v>
      </c>
      <c r="D2101" s="224" t="s">
        <v>5411</v>
      </c>
      <c r="E2101" s="225" t="s">
        <v>5412</v>
      </c>
      <c r="F2101" s="225" t="s">
        <v>5412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5417</v>
      </c>
      <c r="Q2101" s="192"/>
      <c r="R2101" s="1"/>
      <c r="S2101" s="1" t="str">
        <f t="shared" si="264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49"/>
        <v>#VALUE!</v>
      </c>
    </row>
    <row r="2102" spans="1:23">
      <c r="A2102" s="1">
        <f t="shared" si="265"/>
        <v>2102</v>
      </c>
      <c r="B2102" s="15">
        <f t="shared" si="248"/>
        <v>2058</v>
      </c>
      <c r="C2102" s="224" t="s">
        <v>5420</v>
      </c>
      <c r="D2102" s="224" t="s">
        <v>5413</v>
      </c>
      <c r="E2102" s="225" t="s">
        <v>5414</v>
      </c>
      <c r="F2102" s="225" t="s">
        <v>5414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5418</v>
      </c>
      <c r="Q2102" s="192"/>
      <c r="R2102" s="1"/>
      <c r="S2102" s="1" t="str">
        <f t="shared" si="264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49"/>
        <v>#VALUE!</v>
      </c>
    </row>
    <row r="2103" spans="1:23">
      <c r="A2103" s="1">
        <f t="shared" si="265"/>
        <v>2103</v>
      </c>
      <c r="B2103" s="15">
        <f t="shared" si="248"/>
        <v>2059</v>
      </c>
      <c r="C2103" s="224" t="s">
        <v>5420</v>
      </c>
      <c r="D2103" s="224" t="s">
        <v>5415</v>
      </c>
      <c r="E2103" s="225" t="s">
        <v>5416</v>
      </c>
      <c r="F2103" s="225" t="s">
        <v>5416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5419</v>
      </c>
      <c r="Q2103" s="192"/>
      <c r="R2103" s="1"/>
      <c r="S2103" s="1" t="str">
        <f t="shared" si="264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49"/>
        <v>#VALUE!</v>
      </c>
    </row>
    <row r="2104" spans="1:23">
      <c r="A2104" s="16">
        <f t="shared" si="247"/>
        <v>2104</v>
      </c>
      <c r="B2104" s="15">
        <f t="shared" si="248"/>
        <v>2060</v>
      </c>
      <c r="C2104" s="45" t="s">
        <v>5156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5286</v>
      </c>
      <c r="O2104" s="49"/>
      <c r="P2104" s="249" t="s">
        <v>4249</v>
      </c>
      <c r="Q2104" s="192"/>
      <c r="R2104" s="1"/>
      <c r="S2104" s="1" t="str">
        <f t="shared" ref="S2104:S2129" si="266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49"/>
        <v>#VALUE!</v>
      </c>
    </row>
    <row r="2105" spans="1:23">
      <c r="A2105" s="16">
        <f t="shared" si="247"/>
        <v>2105</v>
      </c>
      <c r="B2105" s="15">
        <f t="shared" si="248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66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49"/>
        <v>#VALUE!</v>
      </c>
    </row>
    <row r="2106" spans="1:23">
      <c r="A2106" s="16">
        <f t="shared" si="247"/>
        <v>2106</v>
      </c>
      <c r="B2106" s="15">
        <f t="shared" si="248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66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49"/>
        <v>#VALUE!</v>
      </c>
    </row>
    <row r="2107" spans="1:23">
      <c r="A2107" s="16">
        <f t="shared" si="247"/>
        <v>2107</v>
      </c>
      <c r="B2107" s="15">
        <f t="shared" si="248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66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49"/>
        <v>#VALUE!</v>
      </c>
    </row>
    <row r="2108" spans="1:23">
      <c r="A2108" s="16">
        <f t="shared" si="247"/>
        <v>2108</v>
      </c>
      <c r="B2108" s="15">
        <f t="shared" si="248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66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49"/>
        <v>#VALUE!</v>
      </c>
    </row>
    <row r="2109" spans="1:23">
      <c r="A2109" s="16">
        <f t="shared" ref="A2109:A2126" si="267">IF(B2109=INT(B2109),ROW(),"")</f>
        <v>2109</v>
      </c>
      <c r="B2109" s="15">
        <f t="shared" si="248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66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49"/>
        <v>#VALUE!</v>
      </c>
    </row>
    <row r="2110" spans="1:23">
      <c r="A2110" s="16">
        <f t="shared" si="267"/>
        <v>2110</v>
      </c>
      <c r="B2110" s="15">
        <f t="shared" si="248"/>
        <v>2066</v>
      </c>
      <c r="C2110" s="18" t="s">
        <v>3588</v>
      </c>
      <c r="D2110" s="23" t="s">
        <v>7</v>
      </c>
      <c r="E2110" s="23" t="s">
        <v>500</v>
      </c>
      <c r="F2110" s="23" t="s">
        <v>4988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4990</v>
      </c>
      <c r="Q2110" s="192"/>
      <c r="R2110" s="1"/>
      <c r="S2110" s="1" t="str">
        <f t="shared" si="266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49"/>
        <v>#VALUE!</v>
      </c>
    </row>
    <row r="2111" spans="1:23">
      <c r="A2111" s="16">
        <f t="shared" si="267"/>
        <v>2111</v>
      </c>
      <c r="B2111" s="15">
        <f t="shared" si="248"/>
        <v>2067</v>
      </c>
      <c r="C2111" s="18" t="s">
        <v>3588</v>
      </c>
      <c r="D2111" s="23" t="s">
        <v>7</v>
      </c>
      <c r="E2111" s="23" t="s">
        <v>500</v>
      </c>
      <c r="F2111" s="23" t="s">
        <v>4989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4991</v>
      </c>
      <c r="Q2111" s="192"/>
      <c r="R2111" s="1"/>
      <c r="S2111" s="1" t="str">
        <f t="shared" si="266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49"/>
        <v>#VALUE!</v>
      </c>
    </row>
    <row r="2112" spans="1:23">
      <c r="A2112" s="16">
        <f t="shared" ref="A2112" si="268">IF(B2112=INT(B2112),ROW(),"")</f>
        <v>2112</v>
      </c>
      <c r="B2112" s="15">
        <f t="shared" si="248"/>
        <v>2068</v>
      </c>
      <c r="C2112" s="18" t="s">
        <v>3588</v>
      </c>
      <c r="D2112" s="23" t="s">
        <v>7</v>
      </c>
      <c r="E2112" s="23" t="s">
        <v>500</v>
      </c>
      <c r="F2112" s="23" t="s">
        <v>5157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5151</v>
      </c>
      <c r="Q2112" s="192"/>
      <c r="R2112" s="1"/>
      <c r="S2112" s="1" t="str">
        <f t="shared" ref="S2112" si="269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49"/>
        <v>#VALUE!</v>
      </c>
    </row>
    <row r="2113" spans="1:23">
      <c r="A2113" s="16">
        <f t="shared" si="267"/>
        <v>2113</v>
      </c>
      <c r="B2113" s="15">
        <f t="shared" si="248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66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49"/>
        <v>#VALUE!</v>
      </c>
    </row>
    <row r="2114" spans="1:23">
      <c r="A2114" s="16">
        <f t="shared" si="267"/>
        <v>2114</v>
      </c>
      <c r="B2114" s="15">
        <f t="shared" si="248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66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49"/>
        <v>#VALUE!</v>
      </c>
    </row>
    <row r="2115" spans="1:23">
      <c r="A2115" s="16">
        <f t="shared" si="267"/>
        <v>2115</v>
      </c>
      <c r="B2115" s="15">
        <f t="shared" si="248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66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49"/>
        <v>#VALUE!</v>
      </c>
    </row>
    <row r="2116" spans="1:23">
      <c r="A2116" s="16">
        <f t="shared" si="267"/>
        <v>2116</v>
      </c>
      <c r="B2116" s="15">
        <f t="shared" ref="B2116:B2179" si="270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66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49"/>
        <v>#VALUE!</v>
      </c>
    </row>
    <row r="2117" spans="1:23">
      <c r="A2117" s="16">
        <f t="shared" si="267"/>
        <v>2117</v>
      </c>
      <c r="B2117" s="15">
        <f t="shared" si="270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66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71">SUBSTITUTE(IF(AND(T2117="--",FIND("STD",E2117),FIND("fn",C2117)&gt;0,FIND("ITM_",P2117),I2117="CAT_FNCT"),E2117,""),"""","")</f>
        <v>#VALUE!</v>
      </c>
    </row>
    <row r="2118" spans="1:23">
      <c r="A2118" s="16">
        <f t="shared" si="267"/>
        <v>2118</v>
      </c>
      <c r="B2118" s="15">
        <f t="shared" si="270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66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71"/>
        <v>x STD_SUB_M STD_SUB_E STD_SUB_D STD_SUB_N</v>
      </c>
    </row>
    <row r="2119" spans="1:23">
      <c r="A2119" s="16">
        <f t="shared" si="267"/>
        <v>2119</v>
      </c>
      <c r="B2119" s="15">
        <f t="shared" si="270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66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71"/>
        <v>x STD_SUB_Q STD_SUB_1</v>
      </c>
    </row>
    <row r="2120" spans="1:23">
      <c r="A2120" s="16">
        <f t="shared" si="267"/>
        <v>2120</v>
      </c>
      <c r="B2120" s="15">
        <f t="shared" si="270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66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71"/>
        <v>x STD_SUB_Q STD_SUB_3</v>
      </c>
    </row>
    <row r="2121" spans="1:23">
      <c r="A2121" s="16">
        <f t="shared" si="267"/>
        <v>2121</v>
      </c>
      <c r="B2121" s="15">
        <f t="shared" si="270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66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71"/>
        <v>x STD_SUB_M STD_SUB_A STD_SUB_D</v>
      </c>
    </row>
    <row r="2122" spans="1:23">
      <c r="A2122" s="16">
        <f t="shared" si="267"/>
        <v>2122</v>
      </c>
      <c r="B2122" s="15">
        <f t="shared" si="270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66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71"/>
        <v>x STD_SUB_I STD_SUB_Q STD_SUB_R</v>
      </c>
    </row>
    <row r="2123" spans="1:23">
      <c r="A2123" s="16">
        <f t="shared" si="267"/>
        <v>2123</v>
      </c>
      <c r="B2123" s="15">
        <f t="shared" si="270"/>
        <v>2079</v>
      </c>
      <c r="C2123" s="18" t="s">
        <v>4828</v>
      </c>
      <c r="D2123" s="18" t="s">
        <v>7</v>
      </c>
      <c r="E2123" s="42" t="s">
        <v>5003</v>
      </c>
      <c r="F2123" s="42" t="s">
        <v>5003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66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71"/>
        <v>#VALUE!</v>
      </c>
    </row>
    <row r="2124" spans="1:23">
      <c r="A2124" s="16">
        <f t="shared" si="267"/>
        <v>2124</v>
      </c>
      <c r="B2124" s="15">
        <f t="shared" si="270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66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71"/>
        <v>#VALUE!</v>
      </c>
    </row>
    <row r="2125" spans="1:23">
      <c r="A2125" s="16">
        <f t="shared" si="267"/>
        <v>2125</v>
      </c>
      <c r="B2125" s="15">
        <f t="shared" si="270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66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71"/>
        <v>#VALUE!</v>
      </c>
    </row>
    <row r="2126" spans="1:23">
      <c r="A2126" s="16">
        <f t="shared" si="267"/>
        <v>2126</v>
      </c>
      <c r="B2126" s="15">
        <f t="shared" si="270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66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71"/>
        <v>x% STD_SUB_I STD_SUB_L STD_SUB_E</v>
      </c>
    </row>
    <row r="2127" spans="1:23">
      <c r="A2127" s="16">
        <f t="shared" ref="A2127:A2146" si="272">IF(B2127=INT(B2127),ROW(),"")</f>
        <v>2127</v>
      </c>
      <c r="B2127" s="15">
        <f t="shared" si="270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66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71"/>
        <v>#VALUE!</v>
      </c>
    </row>
    <row r="2128" spans="1:23">
      <c r="A2128" s="16">
        <f t="shared" si="272"/>
        <v>2128</v>
      </c>
      <c r="B2128" s="15">
        <f t="shared" si="270"/>
        <v>2084</v>
      </c>
      <c r="C2128" s="74" t="s">
        <v>3978</v>
      </c>
      <c r="D2128" t="s">
        <v>25</v>
      </c>
      <c r="E2128" t="s">
        <v>5103</v>
      </c>
      <c r="F2128" t="s">
        <v>5078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73">IF(AND(C2128=C2127,D2128=D2127),"CAT_DUPL","CAT_FNCT")</f>
        <v>CAT_FNCT</v>
      </c>
      <c r="O2128" s="22"/>
      <c r="P2128" s="250" t="s">
        <v>5060</v>
      </c>
      <c r="Q2128" s="192"/>
      <c r="R2128" s="1"/>
      <c r="S2128" s="1" t="str">
        <f t="shared" si="266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71"/>
        <v>kn STD_RIGHT_ARROW kph</v>
      </c>
    </row>
    <row r="2129" spans="1:23">
      <c r="A2129" s="16">
        <f t="shared" si="272"/>
        <v>2129</v>
      </c>
      <c r="B2129" s="15">
        <f t="shared" si="270"/>
        <v>2085</v>
      </c>
      <c r="C2129" s="74" t="s">
        <v>3978</v>
      </c>
      <c r="D2129" t="s">
        <v>150</v>
      </c>
      <c r="E2129" t="s">
        <v>5104</v>
      </c>
      <c r="F2129" t="s">
        <v>5079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73"/>
        <v>CAT_FNCT</v>
      </c>
      <c r="O2129" s="22"/>
      <c r="P2129" s="250" t="s">
        <v>5061</v>
      </c>
      <c r="Q2129" s="192"/>
      <c r="R2129" s="1"/>
      <c r="S2129" s="1" t="str">
        <f t="shared" si="266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71"/>
        <v>kph STD_RIGHT_ARROW kn</v>
      </c>
    </row>
    <row r="2130" spans="1:23">
      <c r="A2130" s="16">
        <f t="shared" si="272"/>
        <v>2130</v>
      </c>
      <c r="B2130" s="15">
        <f t="shared" si="270"/>
        <v>2086</v>
      </c>
      <c r="C2130" s="210" t="s">
        <v>5101</v>
      </c>
      <c r="D2130" t="s">
        <v>25</v>
      </c>
      <c r="E2130" t="s">
        <v>5158</v>
      </c>
      <c r="F2130" t="s">
        <v>5080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73"/>
        <v>CAT_FNCT</v>
      </c>
      <c r="O2130" s="22"/>
      <c r="P2130" s="250" t="s">
        <v>5062</v>
      </c>
      <c r="Q2130" s="192"/>
      <c r="R2130" s="1"/>
      <c r="S2130" s="1" t="str">
        <f t="shared" ref="S2130:S2146" si="274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71"/>
        <v>kph STD_RIGHT_SHORT_ARROW m/s</v>
      </c>
    </row>
    <row r="2131" spans="1:23">
      <c r="A2131" s="16">
        <f t="shared" si="272"/>
        <v>2131</v>
      </c>
      <c r="B2131" s="15">
        <f t="shared" si="270"/>
        <v>2087</v>
      </c>
      <c r="C2131" s="210" t="s">
        <v>5101</v>
      </c>
      <c r="D2131" t="s">
        <v>150</v>
      </c>
      <c r="E2131" t="s">
        <v>5159</v>
      </c>
      <c r="F2131" t="s">
        <v>5081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73"/>
        <v>CAT_FNCT</v>
      </c>
      <c r="O2131" s="22"/>
      <c r="P2131" s="250" t="s">
        <v>5063</v>
      </c>
      <c r="Q2131" s="192"/>
      <c r="R2131" s="1"/>
      <c r="S2131" s="1" t="str">
        <f t="shared" si="274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71"/>
        <v>m/s STD_RIGHT_SHORT_ARROW kph</v>
      </c>
    </row>
    <row r="2132" spans="1:23">
      <c r="A2132" s="16">
        <f t="shared" si="272"/>
        <v>2132</v>
      </c>
      <c r="B2132" s="15">
        <f t="shared" si="270"/>
        <v>2088</v>
      </c>
      <c r="C2132" t="s">
        <v>5096</v>
      </c>
      <c r="D2132" t="s">
        <v>25</v>
      </c>
      <c r="E2132" t="s">
        <v>5165</v>
      </c>
      <c r="F2132" t="s">
        <v>5082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73"/>
        <v>CAT_FNCT</v>
      </c>
      <c r="O2132" s="22"/>
      <c r="P2132" s="250" t="s">
        <v>5064</v>
      </c>
      <c r="Q2132" s="192"/>
      <c r="R2132" s="1"/>
      <c r="S2132" s="1" t="str">
        <f t="shared" si="274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71"/>
        <v>RPM STD_RIGHT_SHORT_ARROW d/s</v>
      </c>
    </row>
    <row r="2133" spans="1:23">
      <c r="A2133" s="16">
        <f t="shared" si="272"/>
        <v>2133</v>
      </c>
      <c r="B2133" s="15">
        <f t="shared" si="270"/>
        <v>2089</v>
      </c>
      <c r="C2133" t="s">
        <v>5096</v>
      </c>
      <c r="D2133" t="s">
        <v>150</v>
      </c>
      <c r="E2133" t="s">
        <v>5167</v>
      </c>
      <c r="F2133" t="s">
        <v>5083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73"/>
        <v>CAT_FNCT</v>
      </c>
      <c r="O2133" s="22"/>
      <c r="P2133" s="250" t="s">
        <v>5065</v>
      </c>
      <c r="Q2133" s="192"/>
      <c r="R2133" s="1"/>
      <c r="S2133" s="1" t="str">
        <f t="shared" si="274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71"/>
        <v>d/s STD_RIGHT_ARROW RPM</v>
      </c>
    </row>
    <row r="2134" spans="1:23">
      <c r="A2134" s="16">
        <f t="shared" si="272"/>
        <v>2134</v>
      </c>
      <c r="B2134" s="15">
        <f t="shared" si="270"/>
        <v>2090</v>
      </c>
      <c r="C2134" s="74" t="s">
        <v>3975</v>
      </c>
      <c r="D2134" t="s">
        <v>25</v>
      </c>
      <c r="E2134" t="s">
        <v>5160</v>
      </c>
      <c r="F2134" t="s">
        <v>5084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73"/>
        <v>CAT_FNCT</v>
      </c>
      <c r="O2134" s="22"/>
      <c r="P2134" s="250" t="s">
        <v>5066</v>
      </c>
      <c r="Q2134" s="192"/>
      <c r="R2134" s="1"/>
      <c r="S2134" s="1" t="str">
        <f t="shared" si="274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71"/>
        <v>mph STD_RIGHT_SHORT_ARROW kph</v>
      </c>
    </row>
    <row r="2135" spans="1:23">
      <c r="A2135" s="16">
        <f t="shared" si="272"/>
        <v>2135</v>
      </c>
      <c r="B2135" s="15">
        <f t="shared" si="270"/>
        <v>2091</v>
      </c>
      <c r="C2135" s="74" t="s">
        <v>3975</v>
      </c>
      <c r="D2135" t="s">
        <v>150</v>
      </c>
      <c r="E2135" t="s">
        <v>5161</v>
      </c>
      <c r="F2135" t="s">
        <v>5085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73"/>
        <v>CAT_FNCT</v>
      </c>
      <c r="O2135" s="22"/>
      <c r="P2135" s="250" t="s">
        <v>5067</v>
      </c>
      <c r="Q2135" s="192"/>
      <c r="R2135" s="1"/>
      <c r="S2135" s="1" t="str">
        <f t="shared" si="274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71"/>
        <v>kph STD_RIGHT_SHORT_ARROW mph</v>
      </c>
    </row>
    <row r="2136" spans="1:23">
      <c r="A2136" s="16">
        <f t="shared" si="272"/>
        <v>2136</v>
      </c>
      <c r="B2136" s="15">
        <f t="shared" si="270"/>
        <v>2092</v>
      </c>
      <c r="C2136" t="s">
        <v>5097</v>
      </c>
      <c r="D2136" t="s">
        <v>25</v>
      </c>
      <c r="E2136" t="s">
        <v>5162</v>
      </c>
      <c r="F2136" t="s">
        <v>5086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73"/>
        <v>CAT_FNCT</v>
      </c>
      <c r="O2136" s="22"/>
      <c r="P2136" s="250" t="s">
        <v>5068</v>
      </c>
      <c r="Q2136" s="192"/>
      <c r="R2136" s="1"/>
      <c r="S2136" s="1" t="str">
        <f t="shared" si="274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71"/>
        <v>mph STD_RIGHT_SHORT_ARROW m/s</v>
      </c>
    </row>
    <row r="2137" spans="1:23">
      <c r="A2137" s="16">
        <f t="shared" si="272"/>
        <v>2137</v>
      </c>
      <c r="B2137" s="15">
        <f t="shared" si="270"/>
        <v>2093</v>
      </c>
      <c r="C2137" t="s">
        <v>5097</v>
      </c>
      <c r="D2137" t="s">
        <v>150</v>
      </c>
      <c r="E2137" t="s">
        <v>5163</v>
      </c>
      <c r="F2137" t="s">
        <v>5087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73"/>
        <v>CAT_FNCT</v>
      </c>
      <c r="O2137" s="22"/>
      <c r="P2137" s="250" t="s">
        <v>5069</v>
      </c>
      <c r="Q2137" s="192"/>
      <c r="R2137" s="1"/>
      <c r="S2137" s="1" t="str">
        <f t="shared" si="274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71"/>
        <v>m/s STD_RIGHT_SHORT_ARROW mph</v>
      </c>
    </row>
    <row r="2138" spans="1:23">
      <c r="A2138" s="16">
        <f t="shared" si="272"/>
        <v>2138</v>
      </c>
      <c r="B2138" s="15">
        <f t="shared" si="270"/>
        <v>2094</v>
      </c>
      <c r="C2138" t="s">
        <v>5098</v>
      </c>
      <c r="D2138" t="s">
        <v>25</v>
      </c>
      <c r="E2138" t="s">
        <v>5169</v>
      </c>
      <c r="F2138" t="s">
        <v>5088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73"/>
        <v>CAT_FNCT</v>
      </c>
      <c r="O2138" s="22"/>
      <c r="P2138" s="250" t="s">
        <v>5070</v>
      </c>
      <c r="Q2138" s="192"/>
      <c r="R2138" s="1"/>
      <c r="S2138" s="1" t="str">
        <f t="shared" si="274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71"/>
        <v>RPM STD_RIGHT_SHORT_ARROW r/s</v>
      </c>
    </row>
    <row r="2139" spans="1:23">
      <c r="A2139" s="16">
        <f t="shared" si="272"/>
        <v>2139</v>
      </c>
      <c r="B2139" s="15">
        <f t="shared" si="270"/>
        <v>2095</v>
      </c>
      <c r="C2139" t="s">
        <v>5098</v>
      </c>
      <c r="D2139" t="s">
        <v>150</v>
      </c>
      <c r="E2139" t="s">
        <v>5164</v>
      </c>
      <c r="F2139" t="s">
        <v>5089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73"/>
        <v>CAT_FNCT</v>
      </c>
      <c r="O2139" s="22"/>
      <c r="P2139" s="250" t="s">
        <v>5071</v>
      </c>
      <c r="Q2139" s="192"/>
      <c r="R2139" s="1"/>
      <c r="S2139" s="1" t="str">
        <f t="shared" si="274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71"/>
        <v>r/s STD_RIGHT_SHORT_ARROW RPM</v>
      </c>
    </row>
    <row r="2140" spans="1:23">
      <c r="A2140" s="16">
        <f t="shared" si="272"/>
        <v>2140</v>
      </c>
      <c r="B2140" s="15">
        <f t="shared" si="270"/>
        <v>2096</v>
      </c>
      <c r="C2140" t="s">
        <v>5099</v>
      </c>
      <c r="D2140" t="s">
        <v>25</v>
      </c>
      <c r="E2140" t="s">
        <v>5105</v>
      </c>
      <c r="F2140" t="s">
        <v>5090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73"/>
        <v>CAT_FNCT</v>
      </c>
      <c r="O2140" s="22"/>
      <c r="P2140" s="250" t="s">
        <v>5072</v>
      </c>
      <c r="Q2140" s="192"/>
      <c r="R2140" s="1"/>
      <c r="S2140" s="1" t="str">
        <f t="shared" si="274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71"/>
        <v>dg STD_RIGHT_ARROW rd</v>
      </c>
    </row>
    <row r="2141" spans="1:23">
      <c r="A2141" s="16">
        <f t="shared" si="272"/>
        <v>2141</v>
      </c>
      <c r="B2141" s="15">
        <f t="shared" si="270"/>
        <v>2097</v>
      </c>
      <c r="C2141" t="s">
        <v>5099</v>
      </c>
      <c r="D2141" t="s">
        <v>150</v>
      </c>
      <c r="E2141" t="s">
        <v>5106</v>
      </c>
      <c r="F2141" t="s">
        <v>5091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73"/>
        <v>CAT_FNCT</v>
      </c>
      <c r="O2141" s="22"/>
      <c r="P2141" s="250" t="s">
        <v>5073</v>
      </c>
      <c r="Q2141" s="192"/>
      <c r="R2141" s="1"/>
      <c r="S2141" s="1" t="str">
        <f t="shared" si="274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71"/>
        <v>rd STD_RIGHT_ARROW dg</v>
      </c>
    </row>
    <row r="2142" spans="1:23">
      <c r="A2142" s="16">
        <f t="shared" si="272"/>
        <v>2142</v>
      </c>
      <c r="B2142" s="15">
        <f t="shared" si="270"/>
        <v>2098</v>
      </c>
      <c r="C2142" t="s">
        <v>5100</v>
      </c>
      <c r="D2142" t="s">
        <v>25</v>
      </c>
      <c r="E2142" t="s">
        <v>5107</v>
      </c>
      <c r="F2142" t="s">
        <v>5092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73"/>
        <v>CAT_FNCT</v>
      </c>
      <c r="O2142" s="22"/>
      <c r="P2142" s="250" t="s">
        <v>5074</v>
      </c>
      <c r="Q2142" s="192"/>
      <c r="R2142" s="1"/>
      <c r="S2142" s="1" t="str">
        <f t="shared" si="274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71"/>
        <v>dg STD_RIGHT_ARROW gd</v>
      </c>
    </row>
    <row r="2143" spans="1:23">
      <c r="A2143" s="16">
        <f t="shared" si="272"/>
        <v>2143</v>
      </c>
      <c r="B2143" s="15">
        <f t="shared" si="270"/>
        <v>2099</v>
      </c>
      <c r="C2143" t="s">
        <v>5100</v>
      </c>
      <c r="D2143" t="s">
        <v>150</v>
      </c>
      <c r="E2143" t="s">
        <v>5108</v>
      </c>
      <c r="F2143" t="s">
        <v>5093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73"/>
        <v>CAT_FNCT</v>
      </c>
      <c r="O2143" s="22"/>
      <c r="P2143" s="250" t="s">
        <v>5075</v>
      </c>
      <c r="Q2143" s="192"/>
      <c r="R2143" s="1"/>
      <c r="S2143" s="1" t="str">
        <f t="shared" si="274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71"/>
        <v>gd STD_RIGHT_ARROW dg</v>
      </c>
    </row>
    <row r="2144" spans="1:23">
      <c r="A2144" s="16">
        <f t="shared" si="272"/>
        <v>2144</v>
      </c>
      <c r="B2144" s="15">
        <f t="shared" si="270"/>
        <v>2100</v>
      </c>
      <c r="C2144" t="s">
        <v>5102</v>
      </c>
      <c r="D2144" t="s">
        <v>25</v>
      </c>
      <c r="E2144" t="s">
        <v>5109</v>
      </c>
      <c r="F2144" t="s">
        <v>5094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73"/>
        <v>CAT_FNCT</v>
      </c>
      <c r="O2144" s="22"/>
      <c r="P2144" s="250" t="s">
        <v>5076</v>
      </c>
      <c r="Q2144" s="192"/>
      <c r="R2144" s="1"/>
      <c r="S2144" s="1" t="str">
        <f t="shared" si="274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71"/>
        <v>gd STD_RIGHT_ARROW rd</v>
      </c>
    </row>
    <row r="2145" spans="1:23">
      <c r="A2145" s="16">
        <f t="shared" si="272"/>
        <v>2145</v>
      </c>
      <c r="B2145" s="15">
        <f t="shared" si="270"/>
        <v>2101</v>
      </c>
      <c r="C2145" t="s">
        <v>5102</v>
      </c>
      <c r="D2145" t="s">
        <v>150</v>
      </c>
      <c r="E2145" t="s">
        <v>5110</v>
      </c>
      <c r="F2145" t="s">
        <v>5095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73"/>
        <v>CAT_FNCT</v>
      </c>
      <c r="O2145" s="22"/>
      <c r="P2145" s="250" t="s">
        <v>5077</v>
      </c>
      <c r="Q2145" s="192"/>
      <c r="R2145" s="1"/>
      <c r="S2145" s="1" t="str">
        <f t="shared" si="274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71"/>
        <v>rd STD_RIGHT_ARROW gd</v>
      </c>
    </row>
    <row r="2146" spans="1:23">
      <c r="A2146" s="16">
        <f t="shared" si="272"/>
        <v>2146</v>
      </c>
      <c r="B2146" s="15">
        <f t="shared" si="270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5111</v>
      </c>
      <c r="Q2146" s="192"/>
      <c r="R2146" s="1"/>
      <c r="S2146" s="1" t="str">
        <f t="shared" si="274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71"/>
        <v>#VALUE!</v>
      </c>
    </row>
    <row r="2147" spans="1:23">
      <c r="A2147" s="16">
        <f t="shared" ref="A2147" si="275">IF(B2147=INT(B2147),ROW(),"")</f>
        <v>2147</v>
      </c>
      <c r="B2147" s="15">
        <f t="shared" si="270"/>
        <v>2103</v>
      </c>
      <c r="C2147" s="18" t="s">
        <v>3588</v>
      </c>
      <c r="D2147" s="18" t="s">
        <v>7</v>
      </c>
      <c r="E2147" s="23" t="s">
        <v>5121</v>
      </c>
      <c r="F2147" s="23" t="s">
        <v>5121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5133</v>
      </c>
      <c r="Q2147" s="192"/>
      <c r="R2147" s="1"/>
      <c r="S2147" s="1" t="str">
        <f t="shared" ref="S2147" si="276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71"/>
        <v>#VALUE!</v>
      </c>
    </row>
    <row r="2148" spans="1:23">
      <c r="A2148" s="16">
        <f t="shared" ref="A2148:A2149" si="277">IF(B2148=INT(B2148),ROW(),"")</f>
        <v>2148</v>
      </c>
      <c r="B2148" s="15">
        <f t="shared" si="270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5131</v>
      </c>
      <c r="Q2148" s="192"/>
      <c r="R2148" s="1"/>
      <c r="S2148" s="1" t="str">
        <f t="shared" ref="S2148:S2149" si="278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71"/>
        <v>#VALUE!</v>
      </c>
    </row>
    <row r="2149" spans="1:23">
      <c r="A2149" s="16">
        <f t="shared" si="277"/>
        <v>2149</v>
      </c>
      <c r="B2149" s="15">
        <f t="shared" si="270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5132</v>
      </c>
      <c r="Q2149" s="192"/>
      <c r="R2149" s="1"/>
      <c r="S2149" s="1" t="str">
        <f t="shared" si="278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71"/>
        <v>#VALUE!</v>
      </c>
    </row>
    <row r="2150" spans="1:23">
      <c r="A2150" s="16">
        <f t="shared" ref="A2150" si="279">IF(B2150=INT(B2150),ROW(),"")</f>
        <v>2150</v>
      </c>
      <c r="B2150" s="15">
        <f t="shared" si="270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5135</v>
      </c>
      <c r="Q2150" s="192"/>
      <c r="R2150" s="1"/>
      <c r="S2150" s="1" t="str">
        <f t="shared" ref="S2150" si="280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71"/>
        <v>#VALUE!</v>
      </c>
    </row>
    <row r="2151" spans="1:23">
      <c r="A2151" s="16">
        <f t="shared" ref="A2151:A2152" si="281">IF(B2151=INT(B2151),ROW(),"")</f>
        <v>2151</v>
      </c>
      <c r="B2151" s="15">
        <f t="shared" si="270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5139</v>
      </c>
      <c r="Q2151" s="192"/>
      <c r="R2151" s="1"/>
      <c r="S2151" s="1" t="str">
        <f t="shared" ref="S2151:S2152" si="282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71"/>
        <v>#VALUE!</v>
      </c>
    </row>
    <row r="2152" spans="1:23">
      <c r="A2152" s="16">
        <f t="shared" si="281"/>
        <v>2152</v>
      </c>
      <c r="B2152" s="15">
        <f t="shared" si="270"/>
        <v>2108</v>
      </c>
      <c r="C2152" s="18" t="s">
        <v>3588</v>
      </c>
      <c r="D2152" s="23" t="s">
        <v>7</v>
      </c>
      <c r="E2152" s="23" t="s">
        <v>500</v>
      </c>
      <c r="F2152" s="23" t="s">
        <v>5168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5152</v>
      </c>
      <c r="Q2152" s="192"/>
      <c r="R2152" s="1"/>
      <c r="S2152" s="1" t="str">
        <f t="shared" si="282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71"/>
        <v>#VALUE!</v>
      </c>
    </row>
    <row r="2153" spans="1:23">
      <c r="A2153" s="16">
        <f t="shared" ref="A2153" si="283">IF(B2153=INT(B2153),ROW(),"")</f>
        <v>2153</v>
      </c>
      <c r="B2153" s="15">
        <f t="shared" si="270"/>
        <v>2109</v>
      </c>
      <c r="C2153" s="18" t="s">
        <v>3458</v>
      </c>
      <c r="D2153" s="23" t="s">
        <v>5170</v>
      </c>
      <c r="E2153" s="23" t="s">
        <v>5172</v>
      </c>
      <c r="F2153" s="23" t="s">
        <v>5172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5174</v>
      </c>
      <c r="Q2153" s="192"/>
      <c r="R2153" s="1"/>
      <c r="S2153" s="1" t="str">
        <f t="shared" ref="S2153" si="284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71"/>
        <v>#VALUE!</v>
      </c>
    </row>
    <row r="2154" spans="1:23">
      <c r="A2154" s="16">
        <f t="shared" ref="A2154:A2156" si="285">IF(B2154=INT(B2154),ROW(),"")</f>
        <v>2154</v>
      </c>
      <c r="B2154" s="15">
        <f t="shared" si="270"/>
        <v>2110</v>
      </c>
      <c r="C2154" s="18" t="s">
        <v>3439</v>
      </c>
      <c r="D2154" s="23" t="s">
        <v>5171</v>
      </c>
      <c r="E2154" s="23" t="s">
        <v>5173</v>
      </c>
      <c r="F2154" s="23" t="s">
        <v>5173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5055</v>
      </c>
      <c r="L2154" s="22" t="s">
        <v>4359</v>
      </c>
      <c r="M2154" s="22" t="s">
        <v>4415</v>
      </c>
      <c r="N2154" s="22"/>
      <c r="O2154" s="22"/>
      <c r="P2154" s="256" t="s">
        <v>5175</v>
      </c>
      <c r="Q2154" s="192"/>
      <c r="R2154" s="1"/>
      <c r="S2154" s="1" t="str">
        <f t="shared" ref="S2154:S2156" si="286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71"/>
        <v>#VALUE!</v>
      </c>
    </row>
    <row r="2155" spans="1:23">
      <c r="A2155" s="16">
        <f t="shared" si="285"/>
        <v>2155</v>
      </c>
      <c r="B2155" s="15">
        <f t="shared" si="270"/>
        <v>2111</v>
      </c>
      <c r="C2155" s="18" t="s">
        <v>5462</v>
      </c>
      <c r="D2155" s="227" t="s">
        <v>1454</v>
      </c>
      <c r="E2155" s="226" t="s">
        <v>5520</v>
      </c>
      <c r="F2155" s="226" t="s">
        <v>5537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5480</v>
      </c>
      <c r="Q2155" s="192"/>
      <c r="R2155" s="1"/>
      <c r="S2155" s="1" t="str">
        <f t="shared" si="286"/>
        <v>NOT EQUAL</v>
      </c>
      <c r="T2155" s="1" t="str">
        <f>IF(ISNA(VLOOKUP(P2155,'NEW XEQM.c'!D:D,1,0)),"--",VLOOKUP(P2155,'NEW XEQM.c'!D:G,3,0))</f>
        <v>SEPLDOT</v>
      </c>
      <c r="U2155" s="1" t="s">
        <v>2137</v>
      </c>
      <c r="W2155" t="str">
        <f t="shared" si="271"/>
        <v/>
      </c>
    </row>
    <row r="2156" spans="1:23">
      <c r="A2156" s="16">
        <f t="shared" si="285"/>
        <v>2156</v>
      </c>
      <c r="B2156" s="15">
        <f t="shared" si="270"/>
        <v>2112</v>
      </c>
      <c r="C2156" s="18" t="s">
        <v>5462</v>
      </c>
      <c r="D2156" s="229" t="s">
        <v>5517</v>
      </c>
      <c r="E2156" s="226" t="s">
        <v>5584</v>
      </c>
      <c r="F2156" s="226" t="s">
        <v>5585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5546</v>
      </c>
      <c r="Q2156" s="192"/>
      <c r="R2156" s="1"/>
      <c r="S2156" s="1" t="str">
        <f t="shared" si="286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71"/>
        <v>IWDOT STD_SPACE_4_PER_EM STD_WDOT</v>
      </c>
    </row>
    <row r="2157" spans="1:23">
      <c r="A2157" s="16">
        <f t="shared" ref="A2157" si="287">IF(B2157=INT(B2157),ROW(),"")</f>
        <v>2157</v>
      </c>
      <c r="B2157" s="15">
        <f t="shared" si="270"/>
        <v>2113</v>
      </c>
      <c r="C2157" s="18" t="s">
        <v>5462</v>
      </c>
      <c r="D2157" s="226" t="s">
        <v>2948</v>
      </c>
      <c r="E2157" s="226" t="s">
        <v>5521</v>
      </c>
      <c r="F2157" s="226" t="s">
        <v>5538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5439</v>
      </c>
      <c r="Q2157" s="192"/>
      <c r="R2157" s="1"/>
      <c r="S2157" s="1" t="str">
        <f t="shared" ref="S2157" si="288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2137</v>
      </c>
      <c r="W2157" t="e">
        <f t="shared" si="271"/>
        <v>#VALUE!</v>
      </c>
    </row>
    <row r="2158" spans="1:23">
      <c r="A2158" s="16">
        <f t="shared" ref="A2158" si="289">IF(B2158=INT(B2158),ROW(),"")</f>
        <v>2158</v>
      </c>
      <c r="B2158" s="15">
        <f t="shared" si="270"/>
        <v>2114</v>
      </c>
      <c r="C2158" s="18" t="s">
        <v>5462</v>
      </c>
      <c r="D2158" s="229" t="s">
        <v>5523</v>
      </c>
      <c r="E2158" s="226" t="s">
        <v>5586</v>
      </c>
      <c r="F2158" s="226" t="s">
        <v>5587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5545</v>
      </c>
      <c r="Q2158" s="192"/>
      <c r="R2158" s="1"/>
      <c r="S2158" s="1" t="str">
        <f t="shared" ref="S2158" si="290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71"/>
        <v>IWPER STD_SPACE_4_PER_EM STD_WPERIOD</v>
      </c>
    </row>
    <row r="2159" spans="1:23">
      <c r="A2159" s="16">
        <f t="shared" ref="A2159:A2171" si="291">IF(B2159=INT(B2159),ROW(),"")</f>
        <v>2159</v>
      </c>
      <c r="B2159" s="15">
        <f t="shared" si="270"/>
        <v>2115</v>
      </c>
      <c r="C2159" s="18" t="s">
        <v>5462</v>
      </c>
      <c r="D2159" s="226" t="s">
        <v>2946</v>
      </c>
      <c r="E2159" s="226" t="s">
        <v>5518</v>
      </c>
      <c r="F2159" s="226" t="s">
        <v>5539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5440</v>
      </c>
      <c r="Q2159" s="192"/>
      <c r="R2159" s="1"/>
      <c r="S2159" s="1" t="str">
        <f t="shared" ref="S2159:S2171" si="292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2137</v>
      </c>
      <c r="W2159" t="e">
        <f t="shared" si="271"/>
        <v>#VALUE!</v>
      </c>
    </row>
    <row r="2160" spans="1:23">
      <c r="A2160" s="16">
        <f t="shared" ref="A2160" si="293">IF(B2160=INT(B2160),ROW(),"")</f>
        <v>2160</v>
      </c>
      <c r="B2160" s="15">
        <f t="shared" si="270"/>
        <v>2116</v>
      </c>
      <c r="C2160" s="18" t="s">
        <v>5462</v>
      </c>
      <c r="D2160" s="229" t="s">
        <v>5522</v>
      </c>
      <c r="E2160" s="226" t="s">
        <v>5588</v>
      </c>
      <c r="F2160" s="226" t="s">
        <v>5589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5544</v>
      </c>
      <c r="Q2160" s="192"/>
      <c r="R2160" s="1"/>
      <c r="S2160" s="1" t="str">
        <f t="shared" ref="S2160" si="294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71"/>
        <v>IWCOM STD_SPACE_4_PER_EM STD_WCOMMA</v>
      </c>
    </row>
    <row r="2161" spans="1:23">
      <c r="A2161" s="16">
        <f t="shared" si="291"/>
        <v>2161</v>
      </c>
      <c r="B2161" s="15">
        <f t="shared" si="270"/>
        <v>2117</v>
      </c>
      <c r="C2161" s="18" t="s">
        <v>5462</v>
      </c>
      <c r="D2161" s="227" t="s">
        <v>2941</v>
      </c>
      <c r="E2161" s="229" t="s">
        <v>5595</v>
      </c>
      <c r="F2161" s="229" t="s">
        <v>5596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5441</v>
      </c>
      <c r="Q2161" s="192"/>
      <c r="R2161" s="1"/>
      <c r="S2161" s="1" t="str">
        <f t="shared" si="292"/>
        <v>NOT EQUAL</v>
      </c>
      <c r="T2161" s="1" t="str">
        <f>IF(ISNA(VLOOKUP(P2161,'NEW XEQM.c'!D:D,1,0)),"--",VLOOKUP(P2161,'NEW XEQM.c'!D:G,3,0))</f>
        <v>SEPLAPO</v>
      </c>
      <c r="U2161" s="1" t="s">
        <v>2137</v>
      </c>
      <c r="W2161" t="str">
        <f t="shared" si="271"/>
        <v/>
      </c>
    </row>
    <row r="2162" spans="1:23">
      <c r="A2162" s="16">
        <f t="shared" ref="A2162" si="295">IF(B2162=INT(B2162),ROW(),"")</f>
        <v>2162</v>
      </c>
      <c r="B2162" s="15">
        <f t="shared" si="270"/>
        <v>2118</v>
      </c>
      <c r="C2162" s="18" t="s">
        <v>5462</v>
      </c>
      <c r="D2162" s="229" t="s">
        <v>5524</v>
      </c>
      <c r="E2162" s="229" t="s">
        <v>5598</v>
      </c>
      <c r="F2162" s="229" t="s">
        <v>5579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5543</v>
      </c>
      <c r="Q2162" s="192"/>
      <c r="R2162" s="1"/>
      <c r="S2162" s="1" t="str">
        <f t="shared" ref="S2162" si="296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71"/>
        <v>ITICK STD_NQUOTE</v>
      </c>
    </row>
    <row r="2163" spans="1:23">
      <c r="A2163" s="16">
        <f t="shared" si="291"/>
        <v>2163</v>
      </c>
      <c r="B2163" s="15">
        <f t="shared" si="270"/>
        <v>2119</v>
      </c>
      <c r="C2163" s="18" t="s">
        <v>5462</v>
      </c>
      <c r="D2163" s="227" t="s">
        <v>3157</v>
      </c>
      <c r="E2163" s="226" t="s">
        <v>5519</v>
      </c>
      <c r="F2163" s="226" t="s">
        <v>5540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5442</v>
      </c>
      <c r="Q2163" s="192"/>
      <c r="R2163" s="1"/>
      <c r="S2163" s="1" t="str">
        <f t="shared" si="292"/>
        <v>NOT EQUAL</v>
      </c>
      <c r="T2163" s="1" t="str">
        <f>IF(ISNA(VLOOKUP(P2163,'NEW XEQM.c'!D:D,1,0)),"--",VLOOKUP(P2163,'NEW XEQM.c'!D:G,3,0))</f>
        <v>SEPLSPC</v>
      </c>
      <c r="U2163" s="1" t="s">
        <v>2137</v>
      </c>
      <c r="W2163" t="str">
        <f t="shared" si="271"/>
        <v/>
      </c>
    </row>
    <row r="2164" spans="1:23">
      <c r="A2164" s="16">
        <f t="shared" si="291"/>
        <v>2164</v>
      </c>
      <c r="B2164" s="15">
        <f t="shared" si="270"/>
        <v>2120</v>
      </c>
      <c r="C2164" s="18" t="s">
        <v>5462</v>
      </c>
      <c r="D2164" s="227" t="s">
        <v>3154</v>
      </c>
      <c r="E2164" s="226" t="s">
        <v>5574</v>
      </c>
      <c r="F2164" s="226" t="s">
        <v>5575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5483</v>
      </c>
      <c r="Q2164" s="192"/>
      <c r="R2164" s="1"/>
      <c r="S2164" s="1" t="str">
        <f t="shared" si="292"/>
        <v>NOT EQUAL</v>
      </c>
      <c r="T2164" s="1" t="str">
        <f>IF(ISNA(VLOOKUP(P2164,'NEW XEQM.c'!D:D,1,0)),"--",VLOOKUP(P2164,'NEW XEQM.c'!D:G,3,0))</f>
        <v>SEPLNSPC</v>
      </c>
      <c r="U2164" s="1" t="s">
        <v>2137</v>
      </c>
      <c r="W2164" t="str">
        <f t="shared" si="271"/>
        <v/>
      </c>
    </row>
    <row r="2165" spans="1:23">
      <c r="A2165" s="16">
        <f t="shared" ref="A2165" si="297">IF(B2165=INT(B2165),ROW(),"")</f>
        <v>2165</v>
      </c>
      <c r="B2165" s="15">
        <f t="shared" si="270"/>
        <v>2121</v>
      </c>
      <c r="C2165" s="18" t="s">
        <v>5462</v>
      </c>
      <c r="D2165" s="227" t="s">
        <v>3152</v>
      </c>
      <c r="E2165" s="226" t="s">
        <v>5601</v>
      </c>
      <c r="F2165" s="226" t="s">
        <v>5602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5478</v>
      </c>
      <c r="Q2165" s="192"/>
      <c r="R2165" s="1"/>
      <c r="S2165" s="1" t="str">
        <f t="shared" ref="S2165" si="298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2137</v>
      </c>
      <c r="W2165" t="str">
        <f t="shared" si="271"/>
        <v/>
      </c>
    </row>
    <row r="2166" spans="1:23">
      <c r="A2166" s="16">
        <f t="shared" si="291"/>
        <v>2166</v>
      </c>
      <c r="B2166" s="15">
        <f t="shared" si="270"/>
        <v>2122</v>
      </c>
      <c r="C2166" s="18" t="s">
        <v>5462</v>
      </c>
      <c r="D2166" s="227" t="s">
        <v>2961</v>
      </c>
      <c r="E2166" s="226" t="s">
        <v>5526</v>
      </c>
      <c r="F2166" s="226" t="s">
        <v>5541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5443</v>
      </c>
      <c r="Q2166" s="192"/>
      <c r="R2166" s="1"/>
      <c r="S2166" s="1" t="str">
        <f t="shared" si="292"/>
        <v>NOT EQUAL</v>
      </c>
      <c r="T2166" s="1" t="str">
        <f>IF(ISNA(VLOOKUP(P2166,'NEW XEQM.c'!D:D,1,0)),"--",VLOOKUP(P2166,'NEW XEQM.c'!D:G,3,0))</f>
        <v>SEPLUND</v>
      </c>
      <c r="U2166" s="1" t="s">
        <v>2137</v>
      </c>
      <c r="W2166" t="str">
        <f t="shared" si="271"/>
        <v/>
      </c>
    </row>
    <row r="2167" spans="1:23">
      <c r="A2167" s="16">
        <f t="shared" si="291"/>
        <v>2167</v>
      </c>
      <c r="B2167" s="15">
        <f t="shared" si="270"/>
        <v>2123</v>
      </c>
      <c r="C2167" s="18" t="s">
        <v>5462</v>
      </c>
      <c r="D2167" s="227" t="s">
        <v>1352</v>
      </c>
      <c r="E2167" s="226" t="s">
        <v>5525</v>
      </c>
      <c r="F2167" s="226" t="s">
        <v>5542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5444</v>
      </c>
      <c r="Q2167" s="192"/>
      <c r="R2167" s="1"/>
      <c r="S2167" s="1" t="str">
        <f t="shared" si="292"/>
        <v>NOT EQUAL</v>
      </c>
      <c r="T2167" s="1" t="str">
        <f>IF(ISNA(VLOOKUP(P2167,'NEW XEQM.c'!D:D,1,0)),"--",VLOOKUP(P2167,'NEW XEQM.c'!D:G,3,0))</f>
        <v>SEPLNO</v>
      </c>
      <c r="U2167" s="1" t="s">
        <v>2137</v>
      </c>
      <c r="W2167" t="e">
        <f t="shared" si="271"/>
        <v>#VALUE!</v>
      </c>
    </row>
    <row r="2168" spans="1:23">
      <c r="A2168" s="16">
        <f t="shared" si="291"/>
        <v>2168</v>
      </c>
      <c r="B2168" s="15">
        <f t="shared" si="270"/>
        <v>2124</v>
      </c>
      <c r="C2168" s="18" t="s">
        <v>5462</v>
      </c>
      <c r="D2168" s="228" t="s">
        <v>5482</v>
      </c>
      <c r="E2168" s="91" t="s">
        <v>5531</v>
      </c>
      <c r="F2168" s="91" t="s">
        <v>5537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5481</v>
      </c>
      <c r="Q2168" s="192"/>
      <c r="R2168" s="1"/>
      <c r="S2168" s="1" t="str">
        <f t="shared" si="292"/>
        <v>NOT EQUAL</v>
      </c>
      <c r="T2168" s="1" t="str">
        <f>IF(ISNA(VLOOKUP(P2168,'NEW XEQM.c'!D:D,1,0)),"--",VLOOKUP(P2168,'NEW XEQM.c'!D:G,3,0))</f>
        <v>SEPRDOT</v>
      </c>
      <c r="U2168" s="1" t="s">
        <v>2137</v>
      </c>
      <c r="W2168" t="str">
        <f t="shared" si="271"/>
        <v/>
      </c>
    </row>
    <row r="2169" spans="1:23">
      <c r="A2169" s="16">
        <f t="shared" si="291"/>
        <v>2169</v>
      </c>
      <c r="B2169" s="15">
        <f t="shared" si="270"/>
        <v>2125</v>
      </c>
      <c r="C2169" s="18" t="s">
        <v>5462</v>
      </c>
      <c r="D2169" s="228" t="s">
        <v>5527</v>
      </c>
      <c r="E2169" s="91" t="s">
        <v>5590</v>
      </c>
      <c r="F2169" s="91" t="s">
        <v>5585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5547</v>
      </c>
      <c r="Q2169" s="192"/>
      <c r="R2169" s="1"/>
      <c r="S2169" s="1" t="str">
        <f t="shared" si="292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71"/>
        <v>FWDOT STD_SPACE_4_PER_EM STD_WDOT</v>
      </c>
    </row>
    <row r="2170" spans="1:23">
      <c r="A2170" s="16">
        <f t="shared" si="291"/>
        <v>2170</v>
      </c>
      <c r="B2170" s="15">
        <f t="shared" si="270"/>
        <v>2126</v>
      </c>
      <c r="C2170" s="18" t="s">
        <v>5462</v>
      </c>
      <c r="D2170" s="91" t="s">
        <v>5463</v>
      </c>
      <c r="E2170" s="91" t="s">
        <v>5532</v>
      </c>
      <c r="F2170" s="91" t="s">
        <v>5538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5445</v>
      </c>
      <c r="Q2170" s="192"/>
      <c r="R2170" s="1"/>
      <c r="S2170" s="1" t="str">
        <f t="shared" si="292"/>
        <v>NOT EQUAL</v>
      </c>
      <c r="T2170" s="1" t="str">
        <f>IF(ISNA(VLOOKUP(P2170,'NEW XEQM.c'!D:D,1,0)),"--",VLOOKUP(P2170,'NEW XEQM.c'!D:G,3,0))</f>
        <v>SEPRPER</v>
      </c>
      <c r="U2170" s="1" t="s">
        <v>2137</v>
      </c>
      <c r="W2170" t="e">
        <f t="shared" si="271"/>
        <v>#VALUE!</v>
      </c>
    </row>
    <row r="2171" spans="1:23">
      <c r="A2171" s="16">
        <f t="shared" si="291"/>
        <v>2171</v>
      </c>
      <c r="B2171" s="15">
        <f t="shared" si="270"/>
        <v>2127</v>
      </c>
      <c r="C2171" s="18" t="s">
        <v>5462</v>
      </c>
      <c r="D2171" s="91" t="s">
        <v>5528</v>
      </c>
      <c r="E2171" s="91" t="s">
        <v>5591</v>
      </c>
      <c r="F2171" s="91" t="s">
        <v>5587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5548</v>
      </c>
      <c r="Q2171" s="192"/>
      <c r="R2171" s="1"/>
      <c r="S2171" s="1" t="str">
        <f t="shared" si="292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71"/>
        <v>FWPER STD_SPACE_4_PER_EM STD_WPERIOD</v>
      </c>
    </row>
    <row r="2172" spans="1:23">
      <c r="A2172" s="16">
        <f t="shared" ref="A2172:A2187" si="299">IF(B2172=INT(B2172),ROW(),"")</f>
        <v>2172</v>
      </c>
      <c r="B2172" s="15">
        <f t="shared" si="270"/>
        <v>2128</v>
      </c>
      <c r="C2172" s="18" t="s">
        <v>5462</v>
      </c>
      <c r="D2172" s="91" t="s">
        <v>5464</v>
      </c>
      <c r="E2172" s="91" t="s">
        <v>5533</v>
      </c>
      <c r="F2172" s="91" t="s">
        <v>5539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5446</v>
      </c>
      <c r="Q2172" s="192"/>
      <c r="R2172" s="1"/>
      <c r="S2172" s="1" t="str">
        <f t="shared" ref="S2172:S2187" si="300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2137</v>
      </c>
      <c r="W2172" t="e">
        <f t="shared" si="271"/>
        <v>#VALUE!</v>
      </c>
    </row>
    <row r="2173" spans="1:23">
      <c r="A2173" s="16">
        <f t="shared" si="299"/>
        <v>2173</v>
      </c>
      <c r="B2173" s="15">
        <f t="shared" si="270"/>
        <v>2129</v>
      </c>
      <c r="C2173" s="18" t="s">
        <v>5462</v>
      </c>
      <c r="D2173" s="91" t="s">
        <v>5529</v>
      </c>
      <c r="E2173" s="91" t="s">
        <v>5592</v>
      </c>
      <c r="F2173" s="91" t="s">
        <v>5589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5549</v>
      </c>
      <c r="Q2173" s="192"/>
      <c r="R2173" s="1"/>
      <c r="S2173" s="1" t="str">
        <f t="shared" si="300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71"/>
        <v>FWCOM STD_SPACE_4_PER_EM STD_WCOMMA</v>
      </c>
    </row>
    <row r="2174" spans="1:23">
      <c r="A2174" s="16">
        <f t="shared" si="299"/>
        <v>2174</v>
      </c>
      <c r="B2174" s="15">
        <f t="shared" si="270"/>
        <v>2130</v>
      </c>
      <c r="C2174" s="18" t="s">
        <v>5462</v>
      </c>
      <c r="D2174" s="228" t="s">
        <v>5465</v>
      </c>
      <c r="E2174" s="230" t="s">
        <v>5597</v>
      </c>
      <c r="F2174" s="230" t="s">
        <v>5596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5447</v>
      </c>
      <c r="Q2174" s="192"/>
      <c r="R2174" s="1"/>
      <c r="S2174" s="1" t="str">
        <f t="shared" si="300"/>
        <v>NOT EQUAL</v>
      </c>
      <c r="T2174" s="1" t="str">
        <f>IF(ISNA(VLOOKUP(P2174,'NEW XEQM.c'!D:D,1,0)),"--",VLOOKUP(P2174,'NEW XEQM.c'!D:G,3,0))</f>
        <v>SEPRAPO</v>
      </c>
      <c r="U2174" s="1" t="s">
        <v>2137</v>
      </c>
      <c r="W2174" t="str">
        <f t="shared" si="271"/>
        <v/>
      </c>
    </row>
    <row r="2175" spans="1:23">
      <c r="A2175" s="16">
        <f t="shared" si="299"/>
        <v>2175</v>
      </c>
      <c r="B2175" s="15">
        <f t="shared" si="270"/>
        <v>2131</v>
      </c>
      <c r="C2175" s="18" t="s">
        <v>5462</v>
      </c>
      <c r="D2175" s="228" t="s">
        <v>5530</v>
      </c>
      <c r="E2175" s="230" t="s">
        <v>5599</v>
      </c>
      <c r="F2175" s="230" t="s">
        <v>5579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5550</v>
      </c>
      <c r="Q2175" s="192"/>
      <c r="R2175" s="1"/>
      <c r="S2175" s="1" t="str">
        <f t="shared" si="300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71"/>
        <v>FTICK STD_NQUOTE</v>
      </c>
    </row>
    <row r="2176" spans="1:23">
      <c r="A2176" s="16">
        <f t="shared" si="299"/>
        <v>2176</v>
      </c>
      <c r="B2176" s="15">
        <f t="shared" si="270"/>
        <v>2132</v>
      </c>
      <c r="C2176" s="18" t="s">
        <v>5462</v>
      </c>
      <c r="D2176" s="228" t="s">
        <v>5485</v>
      </c>
      <c r="E2176" s="91" t="s">
        <v>5534</v>
      </c>
      <c r="F2176" s="91" t="s">
        <v>5540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5448</v>
      </c>
      <c r="Q2176" s="192"/>
      <c r="R2176" s="1"/>
      <c r="S2176" s="1" t="str">
        <f t="shared" si="300"/>
        <v>NOT EQUAL</v>
      </c>
      <c r="T2176" s="1" t="str">
        <f>IF(ISNA(VLOOKUP(P2176,'NEW XEQM.c'!D:D,1,0)),"--",VLOOKUP(P2176,'NEW XEQM.c'!D:G,3,0))</f>
        <v>SEPRSPC</v>
      </c>
      <c r="U2176" s="1" t="s">
        <v>2137</v>
      </c>
      <c r="W2176" t="str">
        <f t="shared" si="271"/>
        <v/>
      </c>
    </row>
    <row r="2177" spans="1:23">
      <c r="A2177" s="16">
        <f t="shared" si="299"/>
        <v>2177</v>
      </c>
      <c r="B2177" s="15">
        <f t="shared" si="270"/>
        <v>2133</v>
      </c>
      <c r="C2177" s="18" t="s">
        <v>5462</v>
      </c>
      <c r="D2177" s="228" t="s">
        <v>5466</v>
      </c>
      <c r="E2177" s="91" t="s">
        <v>5576</v>
      </c>
      <c r="F2177" s="91" t="s">
        <v>5575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5484</v>
      </c>
      <c r="Q2177" s="192"/>
      <c r="R2177" s="1"/>
      <c r="S2177" s="1" t="str">
        <f t="shared" si="300"/>
        <v>NOT EQUAL</v>
      </c>
      <c r="T2177" s="1" t="str">
        <f>IF(ISNA(VLOOKUP(P2177,'NEW XEQM.c'!D:D,1,0)),"--",VLOOKUP(P2177,'NEW XEQM.c'!D:G,3,0))</f>
        <v>SEPRNSPC</v>
      </c>
      <c r="U2177" s="1" t="s">
        <v>2137</v>
      </c>
      <c r="W2177" t="str">
        <f t="shared" si="271"/>
        <v/>
      </c>
    </row>
    <row r="2178" spans="1:23">
      <c r="A2178" s="16">
        <f t="shared" si="299"/>
        <v>2178</v>
      </c>
      <c r="B2178" s="15">
        <f t="shared" si="270"/>
        <v>2134</v>
      </c>
      <c r="C2178" s="18" t="s">
        <v>5462</v>
      </c>
      <c r="D2178" s="228" t="s">
        <v>5514</v>
      </c>
      <c r="E2178" s="91" t="s">
        <v>5603</v>
      </c>
      <c r="F2178" s="91" t="s">
        <v>5602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5479</v>
      </c>
      <c r="Q2178" s="192"/>
      <c r="R2178" s="1"/>
      <c r="S2178" s="1" t="str">
        <f t="shared" si="300"/>
        <v>NOT EQUAL</v>
      </c>
      <c r="T2178" s="1" t="str">
        <f>IF(ISNA(VLOOKUP(P2178,'NEW XEQM.c'!D:D,1,0)),"--",VLOOKUP(P2178,'NEW XEQM.c'!D:G,3,0))</f>
        <v>SEPRDSPC</v>
      </c>
      <c r="U2178" s="1" t="s">
        <v>2137</v>
      </c>
      <c r="W2178" t="str">
        <f t="shared" si="271"/>
        <v/>
      </c>
    </row>
    <row r="2179" spans="1:23">
      <c r="A2179" s="16">
        <f t="shared" si="299"/>
        <v>2179</v>
      </c>
      <c r="B2179" s="15">
        <f t="shared" si="270"/>
        <v>2135</v>
      </c>
      <c r="C2179" s="18" t="s">
        <v>5462</v>
      </c>
      <c r="D2179" s="228" t="s">
        <v>5467</v>
      </c>
      <c r="E2179" s="91" t="s">
        <v>5535</v>
      </c>
      <c r="F2179" s="91" t="s">
        <v>5541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5449</v>
      </c>
      <c r="Q2179" s="192"/>
      <c r="R2179" s="1"/>
      <c r="S2179" s="1" t="str">
        <f t="shared" si="300"/>
        <v>NOT EQUAL</v>
      </c>
      <c r="T2179" s="1" t="str">
        <f>IF(ISNA(VLOOKUP(P2179,'NEW XEQM.c'!D:D,1,0)),"--",VLOOKUP(P2179,'NEW XEQM.c'!D:G,3,0))</f>
        <v>SEPRUND</v>
      </c>
      <c r="U2179" s="1" t="s">
        <v>2137</v>
      </c>
      <c r="W2179" t="str">
        <f t="shared" si="271"/>
        <v/>
      </c>
    </row>
    <row r="2180" spans="1:23">
      <c r="A2180" s="16">
        <f t="shared" si="299"/>
        <v>2180</v>
      </c>
      <c r="B2180" s="15">
        <f t="shared" ref="B2180:B2210" si="301">IF(AND(MID(C2180,2,1)&lt;&gt;"/",MID(C2180,1,1)="/"),INT(B2179)+1,B2179+0.01)</f>
        <v>2136</v>
      </c>
      <c r="C2180" s="18" t="s">
        <v>5462</v>
      </c>
      <c r="D2180" s="228" t="s">
        <v>5468</v>
      </c>
      <c r="E2180" s="91" t="s">
        <v>5536</v>
      </c>
      <c r="F2180" s="91" t="s">
        <v>5542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5450</v>
      </c>
      <c r="Q2180" s="192"/>
      <c r="R2180" s="1"/>
      <c r="S2180" s="1" t="str">
        <f t="shared" si="300"/>
        <v>NOT EQUAL</v>
      </c>
      <c r="T2180" s="1" t="str">
        <f>IF(ISNA(VLOOKUP(P2180,'NEW XEQM.c'!D:D,1,0)),"--",VLOOKUP(P2180,'NEW XEQM.c'!D:G,3,0))</f>
        <v>SEPRNO</v>
      </c>
      <c r="U2180" s="1" t="s">
        <v>2137</v>
      </c>
      <c r="W2180" t="e">
        <f t="shared" si="271"/>
        <v>#VALUE!</v>
      </c>
    </row>
    <row r="2181" spans="1:23">
      <c r="A2181" s="16">
        <f t="shared" si="299"/>
        <v>2181</v>
      </c>
      <c r="B2181" s="15">
        <f t="shared" si="301"/>
        <v>2137</v>
      </c>
      <c r="C2181" s="18" t="s">
        <v>5462</v>
      </c>
      <c r="D2181" s="227" t="s">
        <v>5564</v>
      </c>
      <c r="E2181" s="226" t="s">
        <v>5551</v>
      </c>
      <c r="F2181" s="226" t="s">
        <v>5537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5554</v>
      </c>
      <c r="Q2181" s="192"/>
      <c r="R2181" s="1"/>
      <c r="S2181" s="1" t="str">
        <f t="shared" si="300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44" si="302">SUBSTITUTE(IF(AND(T2181="--",FIND("STD",E2181),FIND("fn",C2181)&gt;0,FIND("ITM_",P2181),I2181="CAT_FNCT"),E2181,""),"""","")</f>
        <v>RDOT STD_DOT</v>
      </c>
    </row>
    <row r="2182" spans="1:23">
      <c r="A2182" s="16">
        <f t="shared" si="299"/>
        <v>2182</v>
      </c>
      <c r="B2182" s="15">
        <f t="shared" si="301"/>
        <v>2138</v>
      </c>
      <c r="C2182" s="18" t="s">
        <v>5462</v>
      </c>
      <c r="D2182" s="227" t="s">
        <v>5565</v>
      </c>
      <c r="E2182" s="226" t="s">
        <v>5593</v>
      </c>
      <c r="F2182" s="226" t="s">
        <v>5585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5555</v>
      </c>
      <c r="Q2182" s="192"/>
      <c r="R2182" s="1"/>
      <c r="S2182" s="1" t="str">
        <f t="shared" si="300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302"/>
        <v>RWDOT STD_SPACE_4_PER_EM STD_WDOT</v>
      </c>
    </row>
    <row r="2183" spans="1:23">
      <c r="A2183" s="16">
        <f t="shared" si="299"/>
        <v>2183</v>
      </c>
      <c r="B2183" s="15">
        <f t="shared" si="301"/>
        <v>2139</v>
      </c>
      <c r="C2183" s="18" t="s">
        <v>5462</v>
      </c>
      <c r="D2183" s="227" t="s">
        <v>5566</v>
      </c>
      <c r="E2183" s="226" t="s">
        <v>5552</v>
      </c>
      <c r="F2183" s="226" t="s">
        <v>5538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5556</v>
      </c>
      <c r="Q2183" s="192"/>
      <c r="R2183" s="1"/>
      <c r="S2183" s="1" t="str">
        <f t="shared" si="300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302"/>
        <v>#VALUE!</v>
      </c>
    </row>
    <row r="2184" spans="1:23">
      <c r="A2184" s="16">
        <f t="shared" si="299"/>
        <v>2184</v>
      </c>
      <c r="B2184" s="15">
        <f t="shared" si="301"/>
        <v>2140</v>
      </c>
      <c r="C2184" s="18" t="s">
        <v>5462</v>
      </c>
      <c r="D2184" s="227" t="s">
        <v>5567</v>
      </c>
      <c r="E2184" s="226" t="s">
        <v>5594</v>
      </c>
      <c r="F2184" s="226" t="s">
        <v>5587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5557</v>
      </c>
      <c r="Q2184" s="192"/>
      <c r="R2184" s="1"/>
      <c r="S2184" s="1" t="str">
        <f t="shared" si="300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302"/>
        <v>RWPER STD_SPACE_4_PER_EM STD_WPERIOD</v>
      </c>
    </row>
    <row r="2185" spans="1:23">
      <c r="A2185" s="16">
        <f t="shared" si="299"/>
        <v>2185</v>
      </c>
      <c r="B2185" s="15">
        <f t="shared" si="301"/>
        <v>2141</v>
      </c>
      <c r="C2185" s="18" t="s">
        <v>5462</v>
      </c>
      <c r="D2185" s="227" t="s">
        <v>5568</v>
      </c>
      <c r="E2185" s="226" t="s">
        <v>5553</v>
      </c>
      <c r="F2185" s="226" t="s">
        <v>5539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5558</v>
      </c>
      <c r="Q2185" s="192"/>
      <c r="R2185" s="1"/>
      <c r="S2185" s="1" t="str">
        <f t="shared" si="300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302"/>
        <v>#VALUE!</v>
      </c>
    </row>
    <row r="2186" spans="1:23">
      <c r="A2186" s="16">
        <f t="shared" si="299"/>
        <v>2186</v>
      </c>
      <c r="B2186" s="15">
        <f t="shared" si="301"/>
        <v>2142</v>
      </c>
      <c r="C2186" s="18" t="s">
        <v>5462</v>
      </c>
      <c r="D2186" s="227" t="s">
        <v>5569</v>
      </c>
      <c r="E2186" s="226" t="s">
        <v>5600</v>
      </c>
      <c r="F2186" s="226" t="s">
        <v>5589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5559</v>
      </c>
      <c r="Q2186" s="192"/>
      <c r="R2186" s="1"/>
      <c r="S2186" s="1" t="str">
        <f t="shared" si="300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302"/>
        <v>RWCOM STD_SPACE_4_PER_EM STD_WCOMMA</v>
      </c>
    </row>
    <row r="2187" spans="1:23">
      <c r="A2187" s="16">
        <f t="shared" si="299"/>
        <v>2187</v>
      </c>
      <c r="B2187" s="15">
        <f t="shared" si="301"/>
        <v>2143</v>
      </c>
      <c r="C2187" s="18" t="s">
        <v>3588</v>
      </c>
      <c r="D2187" s="23" t="s">
        <v>7</v>
      </c>
      <c r="E2187" s="140" t="s">
        <v>500</v>
      </c>
      <c r="F2187" s="140" t="s">
        <v>5572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5517</v>
      </c>
      <c r="Q2187" s="192"/>
      <c r="R2187" s="1"/>
      <c r="S2187" s="1" t="str">
        <f t="shared" si="300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302"/>
        <v>#VALUE!</v>
      </c>
    </row>
    <row r="2188" spans="1:23">
      <c r="A2188" s="16">
        <f t="shared" ref="A2188:A2190" si="303">IF(B2188=INT(B2188),ROW(),"")</f>
        <v>2188</v>
      </c>
      <c r="B2188" s="15">
        <f t="shared" si="301"/>
        <v>2144</v>
      </c>
      <c r="C2188" s="18" t="s">
        <v>3588</v>
      </c>
      <c r="D2188" s="23" t="s">
        <v>7</v>
      </c>
      <c r="E2188" s="140" t="s">
        <v>500</v>
      </c>
      <c r="F2188" s="140" t="s">
        <v>5570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5523</v>
      </c>
      <c r="Q2188" s="192"/>
      <c r="R2188" s="1"/>
      <c r="S2188" s="1" t="str">
        <f t="shared" ref="S2188:S2190" si="304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302"/>
        <v>#VALUE!</v>
      </c>
    </row>
    <row r="2189" spans="1:23">
      <c r="A2189" s="16">
        <f t="shared" si="303"/>
        <v>2189</v>
      </c>
      <c r="B2189" s="15">
        <f t="shared" si="301"/>
        <v>2145</v>
      </c>
      <c r="C2189" s="18" t="s">
        <v>3588</v>
      </c>
      <c r="D2189" s="23" t="s">
        <v>7</v>
      </c>
      <c r="E2189" s="140" t="s">
        <v>500</v>
      </c>
      <c r="F2189" s="140" t="s">
        <v>5571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5522</v>
      </c>
      <c r="Q2189" s="192"/>
      <c r="R2189" s="1"/>
      <c r="S2189" s="1" t="str">
        <f t="shared" si="304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302"/>
        <v>#VALUE!</v>
      </c>
    </row>
    <row r="2190" spans="1:23">
      <c r="A2190" s="16">
        <f t="shared" si="303"/>
        <v>2190</v>
      </c>
      <c r="B2190" s="15">
        <f t="shared" si="301"/>
        <v>2146</v>
      </c>
      <c r="C2190" s="18" t="s">
        <v>3588</v>
      </c>
      <c r="D2190" s="23" t="s">
        <v>7</v>
      </c>
      <c r="E2190" s="140" t="s">
        <v>500</v>
      </c>
      <c r="F2190" s="140" t="s">
        <v>5573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5524</v>
      </c>
      <c r="Q2190" s="192"/>
      <c r="R2190" s="1"/>
      <c r="S2190" s="1" t="str">
        <f t="shared" si="304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302"/>
        <v>#VALUE!</v>
      </c>
    </row>
    <row r="2191" spans="1:23">
      <c r="A2191" s="16">
        <f t="shared" ref="A2191:A2210" si="305">IF(B2191=INT(B2191),ROW(),"")</f>
        <v>2191</v>
      </c>
      <c r="B2191" s="15">
        <f t="shared" si="301"/>
        <v>2147</v>
      </c>
      <c r="C2191" s="18" t="s">
        <v>3850</v>
      </c>
      <c r="D2191" s="23" t="s">
        <v>5433</v>
      </c>
      <c r="E2191" s="23" t="s">
        <v>5435</v>
      </c>
      <c r="F2191" s="23" t="s">
        <v>5435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5433</v>
      </c>
      <c r="Q2191" s="192"/>
      <c r="R2191" s="1"/>
      <c r="S2191" s="1" t="str">
        <f t="shared" ref="S2191:S2210" si="306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302"/>
        <v>#VALUE!</v>
      </c>
    </row>
    <row r="2192" spans="1:23">
      <c r="A2192" s="16">
        <f t="shared" si="305"/>
        <v>2192</v>
      </c>
      <c r="B2192" s="15">
        <f t="shared" si="301"/>
        <v>2148</v>
      </c>
      <c r="C2192" s="18" t="s">
        <v>3850</v>
      </c>
      <c r="D2192" s="23" t="s">
        <v>5431</v>
      </c>
      <c r="E2192" s="23" t="s">
        <v>5436</v>
      </c>
      <c r="F2192" s="23" t="s">
        <v>5436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5431</v>
      </c>
      <c r="Q2192" s="192"/>
      <c r="R2192" s="1"/>
      <c r="S2192" s="1" t="str">
        <f t="shared" si="306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302"/>
        <v>#VALUE!</v>
      </c>
    </row>
    <row r="2193" spans="1:23">
      <c r="A2193" s="16">
        <f t="shared" si="305"/>
        <v>2193</v>
      </c>
      <c r="B2193" s="15">
        <f t="shared" si="301"/>
        <v>2149</v>
      </c>
      <c r="C2193" s="18" t="s">
        <v>3850</v>
      </c>
      <c r="D2193" s="23" t="s">
        <v>5434</v>
      </c>
      <c r="E2193" s="23" t="s">
        <v>5437</v>
      </c>
      <c r="F2193" s="23" t="s">
        <v>5437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5434</v>
      </c>
      <c r="Q2193" s="192"/>
      <c r="R2193" s="1"/>
      <c r="S2193" s="1" t="str">
        <f t="shared" si="306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302"/>
        <v>#VALUE!</v>
      </c>
    </row>
    <row r="2194" spans="1:23">
      <c r="A2194" s="16">
        <f t="shared" si="305"/>
        <v>2194</v>
      </c>
      <c r="B2194" s="15">
        <f t="shared" si="301"/>
        <v>2150</v>
      </c>
      <c r="C2194" s="18" t="s">
        <v>3850</v>
      </c>
      <c r="D2194" s="23" t="s">
        <v>5432</v>
      </c>
      <c r="E2194" s="23" t="s">
        <v>5438</v>
      </c>
      <c r="F2194" s="23" t="s">
        <v>5438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5432</v>
      </c>
      <c r="Q2194" s="192"/>
      <c r="R2194" s="1"/>
      <c r="S2194" s="1" t="str">
        <f t="shared" si="306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302"/>
        <v>#VALUE!</v>
      </c>
    </row>
    <row r="2195" spans="1:23">
      <c r="A2195" s="16">
        <f t="shared" si="305"/>
        <v>2195</v>
      </c>
      <c r="B2195" s="15">
        <f t="shared" si="301"/>
        <v>2151</v>
      </c>
      <c r="C2195" s="18" t="s">
        <v>3588</v>
      </c>
      <c r="D2195" s="23" t="s">
        <v>7</v>
      </c>
      <c r="E2195" s="23" t="s">
        <v>5577</v>
      </c>
      <c r="F2195" s="23" t="s">
        <v>5577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5451</v>
      </c>
      <c r="Q2195" s="192"/>
      <c r="R2195" s="1"/>
      <c r="S2195" s="1" t="str">
        <f t="shared" si="306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302"/>
        <v>#VALUE!</v>
      </c>
    </row>
    <row r="2196" spans="1:23">
      <c r="A2196" s="16">
        <f t="shared" ref="A2196" si="307">IF(B2196=INT(B2196),ROW(),"")</f>
        <v>2196</v>
      </c>
      <c r="B2196" s="15">
        <f t="shared" si="301"/>
        <v>2152</v>
      </c>
      <c r="C2196" s="18" t="s">
        <v>3588</v>
      </c>
      <c r="D2196" s="23" t="s">
        <v>7</v>
      </c>
      <c r="E2196" s="23" t="s">
        <v>5560</v>
      </c>
      <c r="F2196" s="23" t="s">
        <v>5560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5562</v>
      </c>
      <c r="Q2196" s="192"/>
      <c r="R2196" s="1"/>
      <c r="S2196" s="1" t="str">
        <f t="shared" ref="S2196" si="308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302"/>
        <v>#VALUE!</v>
      </c>
    </row>
    <row r="2197" spans="1:23">
      <c r="A2197" s="16">
        <f t="shared" si="305"/>
        <v>2197</v>
      </c>
      <c r="B2197" s="15">
        <f t="shared" si="301"/>
        <v>2153</v>
      </c>
      <c r="C2197" s="18" t="s">
        <v>3588</v>
      </c>
      <c r="D2197" s="23" t="s">
        <v>7</v>
      </c>
      <c r="E2197" s="23" t="s">
        <v>5578</v>
      </c>
      <c r="F2197" s="23" t="s">
        <v>5578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5452</v>
      </c>
      <c r="Q2197" s="192"/>
      <c r="R2197" s="1"/>
      <c r="S2197" s="1" t="str">
        <f t="shared" si="306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302"/>
        <v>#VALUE!</v>
      </c>
    </row>
    <row r="2198" spans="1:23">
      <c r="A2198" s="16">
        <f t="shared" si="305"/>
        <v>2198</v>
      </c>
      <c r="B2198" s="15">
        <f t="shared" si="301"/>
        <v>2154</v>
      </c>
      <c r="C2198" s="18" t="s">
        <v>3588</v>
      </c>
      <c r="D2198" s="23" t="s">
        <v>7</v>
      </c>
      <c r="E2198" s="23" t="s">
        <v>5477</v>
      </c>
      <c r="F2198" s="23" t="s">
        <v>5477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5453</v>
      </c>
      <c r="Q2198" s="192"/>
      <c r="R2198" s="1"/>
      <c r="S2198" s="1" t="str">
        <f t="shared" si="306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302"/>
        <v>#VALUE!</v>
      </c>
    </row>
    <row r="2199" spans="1:23">
      <c r="A2199" s="16">
        <f t="shared" si="305"/>
        <v>2199</v>
      </c>
      <c r="B2199" s="15">
        <f t="shared" si="301"/>
        <v>2155</v>
      </c>
      <c r="C2199" s="18" t="s">
        <v>5456</v>
      </c>
      <c r="D2199" s="18" t="s">
        <v>12</v>
      </c>
      <c r="E2199" s="23" t="s">
        <v>5474</v>
      </c>
      <c r="F2199" s="23" t="s">
        <v>5474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5457</v>
      </c>
      <c r="Q2199" s="192"/>
      <c r="R2199" s="1"/>
      <c r="S2199" s="1" t="str">
        <f t="shared" si="306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302"/>
        <v>#VALUE!</v>
      </c>
    </row>
    <row r="2200" spans="1:23">
      <c r="A2200" s="16">
        <f t="shared" si="305"/>
        <v>2200</v>
      </c>
      <c r="B2200" s="15">
        <f t="shared" si="301"/>
        <v>2156</v>
      </c>
      <c r="C2200" s="18" t="s">
        <v>5472</v>
      </c>
      <c r="D2200" s="18" t="s">
        <v>12</v>
      </c>
      <c r="E2200" s="23" t="s">
        <v>5476</v>
      </c>
      <c r="F2200" s="23" t="s">
        <v>5476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5473</v>
      </c>
      <c r="Q2200" s="192"/>
      <c r="R2200" s="1"/>
      <c r="S2200" s="1" t="str">
        <f t="shared" si="306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302"/>
        <v>#VALUE!</v>
      </c>
    </row>
    <row r="2201" spans="1:23">
      <c r="A2201" s="16">
        <f t="shared" si="305"/>
        <v>2201</v>
      </c>
      <c r="B2201" s="15">
        <f t="shared" si="301"/>
        <v>2157</v>
      </c>
      <c r="C2201" s="18" t="s">
        <v>5454</v>
      </c>
      <c r="D2201" s="18" t="s">
        <v>12</v>
      </c>
      <c r="E2201" s="23" t="s">
        <v>5475</v>
      </c>
      <c r="F2201" s="23" t="s">
        <v>5475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5458</v>
      </c>
      <c r="Q2201" s="192"/>
      <c r="R2201" s="1"/>
      <c r="S2201" s="1" t="str">
        <f t="shared" si="306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302"/>
        <v>#VALUE!</v>
      </c>
    </row>
    <row r="2202" spans="1:23">
      <c r="A2202" s="16">
        <f t="shared" si="305"/>
        <v>2202</v>
      </c>
      <c r="B2202" s="15">
        <f t="shared" si="301"/>
        <v>2158</v>
      </c>
      <c r="C2202" s="18" t="s">
        <v>5455</v>
      </c>
      <c r="D2202" s="18" t="s">
        <v>12</v>
      </c>
      <c r="E2202" s="23" t="s">
        <v>5471</v>
      </c>
      <c r="F2202" s="23" t="s">
        <v>5471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5459</v>
      </c>
      <c r="Q2202" s="192"/>
      <c r="R2202" s="1"/>
      <c r="S2202" s="1" t="str">
        <f t="shared" si="306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302"/>
        <v>#VALUE!</v>
      </c>
    </row>
    <row r="2203" spans="1:23">
      <c r="A2203" s="16">
        <f t="shared" si="305"/>
        <v>2203</v>
      </c>
      <c r="B2203" s="15">
        <f t="shared" si="301"/>
        <v>2159</v>
      </c>
      <c r="C2203" s="18" t="s">
        <v>5470</v>
      </c>
      <c r="D2203" s="23" t="s">
        <v>5451</v>
      </c>
      <c r="E2203" s="23" t="s">
        <v>5577</v>
      </c>
      <c r="F2203" s="23" t="s">
        <v>5577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5460</v>
      </c>
      <c r="Q2203" s="192"/>
      <c r="R2203" s="1"/>
      <c r="S2203" s="1" t="str">
        <f t="shared" si="306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302"/>
        <v>#VALUE!</v>
      </c>
    </row>
    <row r="2204" spans="1:23">
      <c r="A2204" s="16">
        <f t="shared" ref="A2204" si="309">IF(B2204=INT(B2204),ROW(),"")</f>
        <v>2204</v>
      </c>
      <c r="B2204" s="15">
        <f t="shared" si="301"/>
        <v>2160</v>
      </c>
      <c r="C2204" s="18" t="s">
        <v>5563</v>
      </c>
      <c r="D2204" s="23" t="s">
        <v>5562</v>
      </c>
      <c r="E2204" s="23" t="s">
        <v>5560</v>
      </c>
      <c r="F2204" s="23" t="s">
        <v>5560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5561</v>
      </c>
      <c r="Q2204" s="192"/>
      <c r="R2204" s="1"/>
      <c r="S2204" s="1" t="str">
        <f t="shared" ref="S2204" si="310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302"/>
        <v>#VALUE!</v>
      </c>
    </row>
    <row r="2205" spans="1:23">
      <c r="A2205" s="16">
        <f t="shared" si="305"/>
        <v>2205</v>
      </c>
      <c r="B2205" s="15">
        <f t="shared" si="301"/>
        <v>2161</v>
      </c>
      <c r="C2205" s="18" t="s">
        <v>5469</v>
      </c>
      <c r="D2205" s="23" t="s">
        <v>5452</v>
      </c>
      <c r="E2205" s="23" t="s">
        <v>5578</v>
      </c>
      <c r="F2205" s="23" t="s">
        <v>5578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5461</v>
      </c>
      <c r="Q2205" s="192"/>
      <c r="R2205" s="1"/>
      <c r="S2205" s="1" t="str">
        <f t="shared" si="306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302"/>
        <v>#VALUE!</v>
      </c>
    </row>
    <row r="2206" spans="1:23">
      <c r="A2206" s="16">
        <f t="shared" si="305"/>
        <v>2206</v>
      </c>
      <c r="B2206" s="15">
        <f t="shared" si="301"/>
        <v>2162</v>
      </c>
      <c r="C2206" s="45" t="s">
        <v>3589</v>
      </c>
      <c r="D2206" s="45" t="s">
        <v>5615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5615</v>
      </c>
      <c r="Q2206" s="192"/>
      <c r="R2206" s="1"/>
      <c r="S2206" s="1" t="str">
        <f t="shared" si="306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302"/>
        <v>#VALUE!</v>
      </c>
    </row>
    <row r="2207" spans="1:23">
      <c r="A2207" s="16">
        <f t="shared" si="305"/>
        <v>2207</v>
      </c>
      <c r="B2207" s="15">
        <f t="shared" si="301"/>
        <v>2163</v>
      </c>
      <c r="C2207" s="45" t="s">
        <v>3589</v>
      </c>
      <c r="D2207" s="45" t="s">
        <v>5616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5616</v>
      </c>
      <c r="Q2207" s="192"/>
      <c r="R2207" s="1"/>
      <c r="S2207" s="1" t="str">
        <f t="shared" si="306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302"/>
        <v>#VALUE!</v>
      </c>
    </row>
    <row r="2208" spans="1:23">
      <c r="A2208" s="16">
        <f t="shared" si="305"/>
        <v>2208</v>
      </c>
      <c r="B2208" s="15">
        <f t="shared" si="301"/>
        <v>2164</v>
      </c>
      <c r="C2208" s="45" t="s">
        <v>3589</v>
      </c>
      <c r="D2208" s="45" t="s">
        <v>5617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5617</v>
      </c>
      <c r="Q2208" s="192"/>
      <c r="R2208" s="1"/>
      <c r="S2208" s="1" t="str">
        <f t="shared" si="306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302"/>
        <v>#VALUE!</v>
      </c>
    </row>
    <row r="2209" spans="1:23">
      <c r="A2209" s="16">
        <f t="shared" si="305"/>
        <v>2209</v>
      </c>
      <c r="B2209" s="15">
        <f t="shared" si="301"/>
        <v>2165</v>
      </c>
      <c r="C2209" s="45" t="s">
        <v>3589</v>
      </c>
      <c r="D2209" s="45" t="s">
        <v>5618</v>
      </c>
      <c r="E2209" s="46" t="s">
        <v>5582</v>
      </c>
      <c r="F2209" s="46" t="s">
        <v>5583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5618</v>
      </c>
      <c r="Q2209" s="192"/>
      <c r="R2209" s="1"/>
      <c r="S2209" s="1" t="str">
        <f t="shared" si="306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302"/>
        <v>#VALUE!</v>
      </c>
    </row>
    <row r="2210" spans="1:23">
      <c r="A2210" s="16">
        <f t="shared" si="305"/>
        <v>2210</v>
      </c>
      <c r="B2210" s="15">
        <f t="shared" si="301"/>
        <v>2166</v>
      </c>
      <c r="C2210" s="45" t="s">
        <v>3589</v>
      </c>
      <c r="D2210" s="45" t="s">
        <v>5619</v>
      </c>
      <c r="E2210" s="46" t="s">
        <v>5620</v>
      </c>
      <c r="F2210" s="46" t="s">
        <v>5620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5619</v>
      </c>
      <c r="Q2210" s="192"/>
      <c r="R2210" s="1"/>
      <c r="S2210" s="1" t="str">
        <f t="shared" si="306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302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302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302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302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302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302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302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302"/>
        <v>#VALUE!</v>
      </c>
    </row>
    <row r="2218" spans="1:23">
      <c r="A2218" s="16">
        <f t="shared" ref="A2218" si="311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302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302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2137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302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2137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302"/>
        <v>#VALUE!</v>
      </c>
    </row>
    <row r="2222" spans="1:23">
      <c r="I2222" s="61"/>
      <c r="N2222" s="22" t="s">
        <v>2137</v>
      </c>
      <c r="R2222" s="1"/>
      <c r="S2222" s="1" t="str">
        <f t="shared" ref="S2222:S2285" si="312">IF(E2222=F2222,"","NOT EQUAL")</f>
        <v/>
      </c>
      <c r="T2222" s="1" t="str">
        <f>IF(ISNA(VLOOKUP(P2222,'NEW XEQM.c'!D:D,1,0)),"--",VLOOKUP(P2222,'NEW XEQM.c'!D:G,3,0))</f>
        <v>--</v>
      </c>
      <c r="W2222" t="e">
        <f t="shared" si="302"/>
        <v>#VALUE!</v>
      </c>
    </row>
    <row r="2223" spans="1:23">
      <c r="I2223" s="61"/>
      <c r="N2223" s="22" t="s">
        <v>2137</v>
      </c>
      <c r="R2223" s="1"/>
      <c r="S2223" s="1" t="str">
        <f t="shared" si="312"/>
        <v/>
      </c>
      <c r="T2223" s="1" t="str">
        <f>IF(ISNA(VLOOKUP(P2223,'NEW XEQM.c'!D:D,1,0)),"--",VLOOKUP(P2223,'NEW XEQM.c'!D:G,3,0))</f>
        <v>--</v>
      </c>
      <c r="W2223" t="e">
        <f t="shared" si="302"/>
        <v>#VALUE!</v>
      </c>
    </row>
    <row r="2224" spans="1:23">
      <c r="I2224" s="61"/>
      <c r="N2224" s="22" t="s">
        <v>2137</v>
      </c>
      <c r="R2224" s="1"/>
      <c r="S2224" s="1" t="str">
        <f t="shared" si="312"/>
        <v/>
      </c>
      <c r="T2224" s="1" t="str">
        <f>IF(ISNA(VLOOKUP(P2224,'NEW XEQM.c'!D:D,1,0)),"--",VLOOKUP(P2224,'NEW XEQM.c'!D:G,3,0))</f>
        <v>--</v>
      </c>
      <c r="W2224" t="e">
        <f t="shared" si="302"/>
        <v>#VALUE!</v>
      </c>
    </row>
    <row r="2225" spans="9:23">
      <c r="I2225" s="61"/>
      <c r="N2225" s="22" t="s">
        <v>2137</v>
      </c>
      <c r="R2225" s="1"/>
      <c r="S2225" s="1" t="str">
        <f t="shared" si="312"/>
        <v/>
      </c>
      <c r="T2225" s="1" t="str">
        <f>IF(ISNA(VLOOKUP(P2225,'NEW XEQM.c'!D:D,1,0)),"--",VLOOKUP(P2225,'NEW XEQM.c'!D:G,3,0))</f>
        <v>--</v>
      </c>
      <c r="W2225" t="e">
        <f t="shared" si="302"/>
        <v>#VALUE!</v>
      </c>
    </row>
    <row r="2226" spans="9:23">
      <c r="I2226" s="61"/>
      <c r="N2226" s="22" t="s">
        <v>2137</v>
      </c>
      <c r="R2226" s="1"/>
      <c r="S2226" s="1" t="str">
        <f t="shared" si="312"/>
        <v/>
      </c>
      <c r="T2226" s="1" t="str">
        <f>IF(ISNA(VLOOKUP(P2226,'NEW XEQM.c'!D:D,1,0)),"--",VLOOKUP(P2226,'NEW XEQM.c'!D:G,3,0))</f>
        <v>--</v>
      </c>
      <c r="W2226" t="e">
        <f t="shared" si="302"/>
        <v>#VALUE!</v>
      </c>
    </row>
    <row r="2227" spans="9:23">
      <c r="I2227" s="61"/>
      <c r="N2227" s="22" t="s">
        <v>2137</v>
      </c>
      <c r="R2227" s="1"/>
      <c r="S2227" s="1" t="str">
        <f t="shared" si="312"/>
        <v/>
      </c>
      <c r="T2227" s="1" t="str">
        <f>IF(ISNA(VLOOKUP(P2227,'NEW XEQM.c'!D:D,1,0)),"--",VLOOKUP(P2227,'NEW XEQM.c'!D:G,3,0))</f>
        <v>--</v>
      </c>
      <c r="W2227" t="e">
        <f t="shared" si="302"/>
        <v>#VALUE!</v>
      </c>
    </row>
    <row r="2228" spans="9:23">
      <c r="I2228" s="61"/>
      <c r="N2228" s="22" t="s">
        <v>2137</v>
      </c>
      <c r="R2228" s="1"/>
      <c r="S2228" s="1" t="str">
        <f t="shared" si="312"/>
        <v/>
      </c>
      <c r="T2228" s="1" t="str">
        <f>IF(ISNA(VLOOKUP(P2228,'NEW XEQM.c'!D:D,1,0)),"--",VLOOKUP(P2228,'NEW XEQM.c'!D:G,3,0))</f>
        <v>--</v>
      </c>
      <c r="W2228" t="e">
        <f t="shared" si="302"/>
        <v>#VALUE!</v>
      </c>
    </row>
    <row r="2229" spans="9:23">
      <c r="I2229" s="61"/>
      <c r="N2229" s="22" t="s">
        <v>2137</v>
      </c>
      <c r="R2229" s="1"/>
      <c r="S2229" s="1" t="str">
        <f t="shared" si="312"/>
        <v/>
      </c>
      <c r="T2229" s="1" t="str">
        <f>IF(ISNA(VLOOKUP(P2229,'NEW XEQM.c'!D:D,1,0)),"--",VLOOKUP(P2229,'NEW XEQM.c'!D:G,3,0))</f>
        <v>--</v>
      </c>
      <c r="W2229" t="e">
        <f t="shared" si="302"/>
        <v>#VALUE!</v>
      </c>
    </row>
    <row r="2230" spans="9:23">
      <c r="I2230" s="61"/>
      <c r="N2230" s="22" t="s">
        <v>2137</v>
      </c>
      <c r="R2230" s="1"/>
      <c r="S2230" s="1" t="str">
        <f t="shared" si="312"/>
        <v/>
      </c>
      <c r="T2230" s="1" t="str">
        <f>IF(ISNA(VLOOKUP(P2230,'NEW XEQM.c'!D:D,1,0)),"--",VLOOKUP(P2230,'NEW XEQM.c'!D:G,3,0))</f>
        <v>--</v>
      </c>
      <c r="W2230" t="e">
        <f t="shared" si="302"/>
        <v>#VALUE!</v>
      </c>
    </row>
    <row r="2231" spans="9:23">
      <c r="I2231" s="61"/>
      <c r="N2231" s="22" t="s">
        <v>2137</v>
      </c>
      <c r="R2231" s="1"/>
      <c r="S2231" s="1" t="str">
        <f t="shared" si="312"/>
        <v/>
      </c>
      <c r="T2231" s="1" t="str">
        <f>IF(ISNA(VLOOKUP(P2231,'NEW XEQM.c'!D:D,1,0)),"--",VLOOKUP(P2231,'NEW XEQM.c'!D:G,3,0))</f>
        <v>--</v>
      </c>
      <c r="W2231" t="e">
        <f t="shared" si="302"/>
        <v>#VALUE!</v>
      </c>
    </row>
    <row r="2232" spans="9:23">
      <c r="I2232" s="61"/>
      <c r="N2232" s="22" t="s">
        <v>2137</v>
      </c>
      <c r="R2232" s="1"/>
      <c r="S2232" s="1" t="str">
        <f t="shared" si="312"/>
        <v/>
      </c>
      <c r="T2232" s="1" t="str">
        <f>IF(ISNA(VLOOKUP(P2232,'NEW XEQM.c'!D:D,1,0)),"--",VLOOKUP(P2232,'NEW XEQM.c'!D:G,3,0))</f>
        <v>--</v>
      </c>
      <c r="W2232" t="e">
        <f t="shared" si="302"/>
        <v>#VALUE!</v>
      </c>
    </row>
    <row r="2233" spans="9:23">
      <c r="I2233" s="61"/>
      <c r="N2233" s="22" t="s">
        <v>2137</v>
      </c>
      <c r="R2233" s="1"/>
      <c r="S2233" s="1" t="str">
        <f t="shared" si="312"/>
        <v/>
      </c>
      <c r="T2233" s="1" t="str">
        <f>IF(ISNA(VLOOKUP(P2233,'NEW XEQM.c'!D:D,1,0)),"--",VLOOKUP(P2233,'NEW XEQM.c'!D:G,3,0))</f>
        <v>--</v>
      </c>
      <c r="W2233" t="e">
        <f t="shared" si="302"/>
        <v>#VALUE!</v>
      </c>
    </row>
    <row r="2234" spans="9:23">
      <c r="I2234" s="61"/>
      <c r="N2234" s="22" t="s">
        <v>2137</v>
      </c>
      <c r="R2234" s="1"/>
      <c r="S2234" s="1" t="str">
        <f t="shared" si="312"/>
        <v/>
      </c>
      <c r="T2234" s="1" t="str">
        <f>IF(ISNA(VLOOKUP(P2234,'NEW XEQM.c'!D:D,1,0)),"--",VLOOKUP(P2234,'NEW XEQM.c'!D:G,3,0))</f>
        <v>--</v>
      </c>
      <c r="W2234" t="e">
        <f t="shared" si="302"/>
        <v>#VALUE!</v>
      </c>
    </row>
    <row r="2235" spans="9:23">
      <c r="I2235" s="61"/>
      <c r="N2235" s="22" t="s">
        <v>2137</v>
      </c>
      <c r="R2235" s="1"/>
      <c r="S2235" s="1" t="str">
        <f t="shared" si="312"/>
        <v/>
      </c>
      <c r="T2235" s="1" t="str">
        <f>IF(ISNA(VLOOKUP(P2235,'NEW XEQM.c'!D:D,1,0)),"--",VLOOKUP(P2235,'NEW XEQM.c'!D:G,3,0))</f>
        <v>--</v>
      </c>
      <c r="W2235" t="e">
        <f t="shared" si="302"/>
        <v>#VALUE!</v>
      </c>
    </row>
    <row r="2236" spans="9:23">
      <c r="I2236" s="61"/>
      <c r="N2236" s="22" t="s">
        <v>2137</v>
      </c>
      <c r="R2236" s="1"/>
      <c r="S2236" s="1" t="str">
        <f t="shared" si="312"/>
        <v/>
      </c>
      <c r="T2236" s="1" t="str">
        <f>IF(ISNA(VLOOKUP(P2236,'NEW XEQM.c'!D:D,1,0)),"--",VLOOKUP(P2236,'NEW XEQM.c'!D:G,3,0))</f>
        <v>--</v>
      </c>
      <c r="W2236" t="e">
        <f t="shared" si="302"/>
        <v>#VALUE!</v>
      </c>
    </row>
    <row r="2237" spans="9:23">
      <c r="I2237" s="61"/>
      <c r="N2237" s="22" t="s">
        <v>2137</v>
      </c>
      <c r="R2237" s="1"/>
      <c r="S2237" s="1" t="str">
        <f t="shared" si="312"/>
        <v/>
      </c>
      <c r="T2237" s="1" t="str">
        <f>IF(ISNA(VLOOKUP(P2237,'NEW XEQM.c'!D:D,1,0)),"--",VLOOKUP(P2237,'NEW XEQM.c'!D:G,3,0))</f>
        <v>--</v>
      </c>
      <c r="W2237" t="e">
        <f t="shared" si="302"/>
        <v>#VALUE!</v>
      </c>
    </row>
    <row r="2238" spans="9:23">
      <c r="I2238" s="61"/>
      <c r="N2238" s="22" t="s">
        <v>2137</v>
      </c>
      <c r="R2238" s="1"/>
      <c r="S2238" s="1" t="str">
        <f t="shared" si="312"/>
        <v/>
      </c>
      <c r="T2238" s="1" t="str">
        <f>IF(ISNA(VLOOKUP(P2238,'NEW XEQM.c'!D:D,1,0)),"--",VLOOKUP(P2238,'NEW XEQM.c'!D:G,3,0))</f>
        <v>--</v>
      </c>
      <c r="W2238" t="e">
        <f t="shared" si="302"/>
        <v>#VALUE!</v>
      </c>
    </row>
    <row r="2239" spans="9:23">
      <c r="I2239" s="61"/>
      <c r="N2239" s="22" t="s">
        <v>2137</v>
      </c>
      <c r="R2239" s="1"/>
      <c r="S2239" s="1" t="str">
        <f t="shared" si="312"/>
        <v/>
      </c>
      <c r="T2239" s="1" t="str">
        <f>IF(ISNA(VLOOKUP(P2239,'NEW XEQM.c'!D:D,1,0)),"--",VLOOKUP(P2239,'NEW XEQM.c'!D:G,3,0))</f>
        <v>--</v>
      </c>
      <c r="W2239" t="e">
        <f t="shared" si="302"/>
        <v>#VALUE!</v>
      </c>
    </row>
    <row r="2240" spans="9:23">
      <c r="I2240" s="61"/>
      <c r="N2240" s="22" t="s">
        <v>2137</v>
      </c>
      <c r="R2240" s="1"/>
      <c r="S2240" s="1" t="str">
        <f t="shared" si="312"/>
        <v/>
      </c>
      <c r="T2240" s="1" t="str">
        <f>IF(ISNA(VLOOKUP(P2240,'NEW XEQM.c'!D:D,1,0)),"--",VLOOKUP(P2240,'NEW XEQM.c'!D:G,3,0))</f>
        <v>--</v>
      </c>
      <c r="W2240" t="e">
        <f t="shared" si="302"/>
        <v>#VALUE!</v>
      </c>
    </row>
    <row r="2241" spans="9:23">
      <c r="I2241" s="61"/>
      <c r="N2241" s="22" t="s">
        <v>2137</v>
      </c>
      <c r="R2241" s="1"/>
      <c r="S2241" s="1" t="str">
        <f t="shared" si="312"/>
        <v/>
      </c>
      <c r="T2241" s="1" t="str">
        <f>IF(ISNA(VLOOKUP(P2241,'NEW XEQM.c'!D:D,1,0)),"--",VLOOKUP(P2241,'NEW XEQM.c'!D:G,3,0))</f>
        <v>--</v>
      </c>
      <c r="W2241" t="e">
        <f t="shared" si="302"/>
        <v>#VALUE!</v>
      </c>
    </row>
    <row r="2242" spans="9:23">
      <c r="I2242" s="61"/>
      <c r="N2242" s="22" t="s">
        <v>2137</v>
      </c>
      <c r="R2242" s="1"/>
      <c r="S2242" s="1" t="str">
        <f t="shared" si="312"/>
        <v/>
      </c>
      <c r="T2242" s="1" t="str">
        <f>IF(ISNA(VLOOKUP(P2242,'NEW XEQM.c'!D:D,1,0)),"--",VLOOKUP(P2242,'NEW XEQM.c'!D:G,3,0))</f>
        <v>--</v>
      </c>
      <c r="W2242" t="e">
        <f t="shared" si="302"/>
        <v>#VALUE!</v>
      </c>
    </row>
    <row r="2243" spans="9:23">
      <c r="I2243" s="61"/>
      <c r="N2243" s="22" t="s">
        <v>2137</v>
      </c>
      <c r="R2243" s="1"/>
      <c r="S2243" s="1" t="str">
        <f t="shared" si="312"/>
        <v/>
      </c>
      <c r="T2243" s="1" t="str">
        <f>IF(ISNA(VLOOKUP(P2243,'NEW XEQM.c'!D:D,1,0)),"--",VLOOKUP(P2243,'NEW XEQM.c'!D:G,3,0))</f>
        <v>--</v>
      </c>
      <c r="W2243" t="e">
        <f t="shared" si="302"/>
        <v>#VALUE!</v>
      </c>
    </row>
    <row r="2244" spans="9:23">
      <c r="I2244" s="61"/>
      <c r="N2244" s="22" t="s">
        <v>2137</v>
      </c>
      <c r="R2244" s="1"/>
      <c r="S2244" s="1" t="str">
        <f t="shared" si="312"/>
        <v/>
      </c>
      <c r="T2244" s="1" t="str">
        <f>IF(ISNA(VLOOKUP(P2244,'NEW XEQM.c'!D:D,1,0)),"--",VLOOKUP(P2244,'NEW XEQM.c'!D:G,3,0))</f>
        <v>--</v>
      </c>
      <c r="W2244" t="e">
        <f t="shared" si="302"/>
        <v>#VALUE!</v>
      </c>
    </row>
    <row r="2245" spans="9:23">
      <c r="I2245" s="61"/>
      <c r="N2245" s="22" t="s">
        <v>2137</v>
      </c>
      <c r="R2245" s="1"/>
      <c r="S2245" s="1" t="str">
        <f t="shared" si="312"/>
        <v/>
      </c>
      <c r="T2245" s="1" t="str">
        <f>IF(ISNA(VLOOKUP(P2245,'NEW XEQM.c'!D:D,1,0)),"--",VLOOKUP(P2245,'NEW XEQM.c'!D:G,3,0))</f>
        <v>--</v>
      </c>
      <c r="W2245" t="e">
        <f t="shared" ref="W2245:W2308" si="313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2137</v>
      </c>
      <c r="R2246" s="1"/>
      <c r="S2246" s="1" t="str">
        <f t="shared" si="312"/>
        <v/>
      </c>
      <c r="T2246" s="1" t="str">
        <f>IF(ISNA(VLOOKUP(P2246,'NEW XEQM.c'!D:D,1,0)),"--",VLOOKUP(P2246,'NEW XEQM.c'!D:G,3,0))</f>
        <v>--</v>
      </c>
      <c r="W2246" t="e">
        <f t="shared" si="313"/>
        <v>#VALUE!</v>
      </c>
    </row>
    <row r="2247" spans="9:23">
      <c r="I2247" s="61"/>
      <c r="N2247" s="22" t="s">
        <v>2137</v>
      </c>
      <c r="R2247" s="1"/>
      <c r="S2247" s="1" t="str">
        <f t="shared" si="312"/>
        <v/>
      </c>
      <c r="T2247" s="1" t="str">
        <f>IF(ISNA(VLOOKUP(P2247,'NEW XEQM.c'!D:D,1,0)),"--",VLOOKUP(P2247,'NEW XEQM.c'!D:G,3,0))</f>
        <v>--</v>
      </c>
      <c r="W2247" t="e">
        <f t="shared" si="313"/>
        <v>#VALUE!</v>
      </c>
    </row>
    <row r="2248" spans="9:23">
      <c r="I2248" s="61"/>
      <c r="N2248" s="22" t="s">
        <v>2137</v>
      </c>
      <c r="R2248" s="1"/>
      <c r="S2248" s="1" t="str">
        <f t="shared" si="312"/>
        <v/>
      </c>
      <c r="T2248" s="1" t="str">
        <f>IF(ISNA(VLOOKUP(P2248,'NEW XEQM.c'!D:D,1,0)),"--",VLOOKUP(P2248,'NEW XEQM.c'!D:G,3,0))</f>
        <v>--</v>
      </c>
      <c r="W2248" t="e">
        <f t="shared" si="313"/>
        <v>#VALUE!</v>
      </c>
    </row>
    <row r="2249" spans="9:23">
      <c r="I2249" s="61"/>
      <c r="N2249" s="22" t="s">
        <v>2137</v>
      </c>
      <c r="R2249" s="1"/>
      <c r="S2249" s="1" t="str">
        <f t="shared" si="312"/>
        <v/>
      </c>
      <c r="T2249" s="1" t="str">
        <f>IF(ISNA(VLOOKUP(P2249,'NEW XEQM.c'!D:D,1,0)),"--",VLOOKUP(P2249,'NEW XEQM.c'!D:G,3,0))</f>
        <v>--</v>
      </c>
      <c r="W2249" t="e">
        <f t="shared" si="313"/>
        <v>#VALUE!</v>
      </c>
    </row>
    <row r="2250" spans="9:23">
      <c r="I2250" s="61"/>
      <c r="N2250" s="22" t="s">
        <v>2137</v>
      </c>
      <c r="R2250" s="1"/>
      <c r="S2250" s="1" t="str">
        <f t="shared" si="312"/>
        <v/>
      </c>
      <c r="T2250" s="1" t="str">
        <f>IF(ISNA(VLOOKUP(P2250,'NEW XEQM.c'!D:D,1,0)),"--",VLOOKUP(P2250,'NEW XEQM.c'!D:G,3,0))</f>
        <v>--</v>
      </c>
      <c r="W2250" t="e">
        <f t="shared" si="313"/>
        <v>#VALUE!</v>
      </c>
    </row>
    <row r="2251" spans="9:23">
      <c r="I2251" s="61"/>
      <c r="N2251" s="22" t="s">
        <v>2137</v>
      </c>
      <c r="R2251" s="1"/>
      <c r="S2251" s="1" t="str">
        <f t="shared" si="312"/>
        <v/>
      </c>
      <c r="T2251" s="1" t="str">
        <f>IF(ISNA(VLOOKUP(P2251,'NEW XEQM.c'!D:D,1,0)),"--",VLOOKUP(P2251,'NEW XEQM.c'!D:G,3,0))</f>
        <v>--</v>
      </c>
      <c r="W2251" t="e">
        <f t="shared" si="313"/>
        <v>#VALUE!</v>
      </c>
    </row>
    <row r="2252" spans="9:23">
      <c r="I2252" s="61"/>
      <c r="N2252" s="22" t="s">
        <v>2137</v>
      </c>
      <c r="R2252" s="1"/>
      <c r="S2252" s="1" t="str">
        <f t="shared" si="312"/>
        <v/>
      </c>
      <c r="T2252" s="1" t="str">
        <f>IF(ISNA(VLOOKUP(P2252,'NEW XEQM.c'!D:D,1,0)),"--",VLOOKUP(P2252,'NEW XEQM.c'!D:G,3,0))</f>
        <v>--</v>
      </c>
      <c r="W2252" t="e">
        <f t="shared" si="313"/>
        <v>#VALUE!</v>
      </c>
    </row>
    <row r="2253" spans="9:23">
      <c r="I2253" s="61"/>
      <c r="N2253" s="22" t="s">
        <v>2137</v>
      </c>
      <c r="R2253" s="1"/>
      <c r="S2253" s="1" t="str">
        <f t="shared" si="312"/>
        <v/>
      </c>
      <c r="T2253" s="1" t="str">
        <f>IF(ISNA(VLOOKUP(P2253,'NEW XEQM.c'!D:D,1,0)),"--",VLOOKUP(P2253,'NEW XEQM.c'!D:G,3,0))</f>
        <v>--</v>
      </c>
      <c r="W2253" t="e">
        <f t="shared" si="313"/>
        <v>#VALUE!</v>
      </c>
    </row>
    <row r="2254" spans="9:23">
      <c r="I2254" s="61"/>
      <c r="N2254" s="22" t="s">
        <v>2137</v>
      </c>
      <c r="R2254" s="1"/>
      <c r="S2254" s="1" t="str">
        <f t="shared" si="312"/>
        <v/>
      </c>
      <c r="T2254" s="1" t="str">
        <f>IF(ISNA(VLOOKUP(P2254,'NEW XEQM.c'!D:D,1,0)),"--",VLOOKUP(P2254,'NEW XEQM.c'!D:G,3,0))</f>
        <v>--</v>
      </c>
      <c r="W2254" t="e">
        <f t="shared" si="313"/>
        <v>#VALUE!</v>
      </c>
    </row>
    <row r="2255" spans="9:23">
      <c r="I2255" s="61"/>
      <c r="N2255" s="22" t="s">
        <v>2137</v>
      </c>
      <c r="R2255" s="1"/>
      <c r="S2255" s="1" t="str">
        <f t="shared" si="312"/>
        <v/>
      </c>
      <c r="T2255" s="1" t="str">
        <f>IF(ISNA(VLOOKUP(P2255,'NEW XEQM.c'!D:D,1,0)),"--",VLOOKUP(P2255,'NEW XEQM.c'!D:G,3,0))</f>
        <v>--</v>
      </c>
      <c r="W2255" t="e">
        <f t="shared" si="313"/>
        <v>#VALUE!</v>
      </c>
    </row>
    <row r="2256" spans="9:23">
      <c r="I2256" s="61"/>
      <c r="N2256" s="22" t="s">
        <v>2137</v>
      </c>
      <c r="R2256" s="1"/>
      <c r="S2256" s="1" t="str">
        <f t="shared" si="312"/>
        <v/>
      </c>
      <c r="T2256" s="1" t="str">
        <f>IF(ISNA(VLOOKUP(P2256,'NEW XEQM.c'!D:D,1,0)),"--",VLOOKUP(P2256,'NEW XEQM.c'!D:G,3,0))</f>
        <v>--</v>
      </c>
      <c r="W2256" t="e">
        <f t="shared" si="313"/>
        <v>#VALUE!</v>
      </c>
    </row>
    <row r="2257" spans="9:23">
      <c r="I2257" s="61"/>
      <c r="N2257" s="22" t="s">
        <v>2137</v>
      </c>
      <c r="R2257" s="1"/>
      <c r="S2257" s="1" t="str">
        <f t="shared" si="312"/>
        <v/>
      </c>
      <c r="T2257" s="1" t="str">
        <f>IF(ISNA(VLOOKUP(P2257,'NEW XEQM.c'!D:D,1,0)),"--",VLOOKUP(P2257,'NEW XEQM.c'!D:G,3,0))</f>
        <v>--</v>
      </c>
      <c r="W2257" t="e">
        <f t="shared" si="313"/>
        <v>#VALUE!</v>
      </c>
    </row>
    <row r="2258" spans="9:23">
      <c r="I2258" s="61"/>
      <c r="N2258" s="22" t="s">
        <v>2137</v>
      </c>
      <c r="R2258" s="1"/>
      <c r="S2258" s="1" t="str">
        <f t="shared" si="312"/>
        <v/>
      </c>
      <c r="T2258" s="1" t="str">
        <f>IF(ISNA(VLOOKUP(P2258,'NEW XEQM.c'!D:D,1,0)),"--",VLOOKUP(P2258,'NEW XEQM.c'!D:G,3,0))</f>
        <v>--</v>
      </c>
      <c r="W2258" t="e">
        <f t="shared" si="313"/>
        <v>#VALUE!</v>
      </c>
    </row>
    <row r="2259" spans="9:23">
      <c r="I2259" s="61"/>
      <c r="N2259" s="22" t="s">
        <v>2137</v>
      </c>
      <c r="R2259" s="1"/>
      <c r="S2259" s="1" t="str">
        <f t="shared" si="312"/>
        <v/>
      </c>
      <c r="T2259" s="1" t="str">
        <f>IF(ISNA(VLOOKUP(P2259,'NEW XEQM.c'!D:D,1,0)),"--",VLOOKUP(P2259,'NEW XEQM.c'!D:G,3,0))</f>
        <v>--</v>
      </c>
      <c r="W2259" t="e">
        <f t="shared" si="313"/>
        <v>#VALUE!</v>
      </c>
    </row>
    <row r="2260" spans="9:23">
      <c r="I2260" s="61"/>
      <c r="N2260" s="22" t="s">
        <v>2137</v>
      </c>
      <c r="R2260" s="1"/>
      <c r="S2260" s="1" t="str">
        <f t="shared" si="312"/>
        <v/>
      </c>
      <c r="T2260" s="1" t="str">
        <f>IF(ISNA(VLOOKUP(P2260,'NEW XEQM.c'!D:D,1,0)),"--",VLOOKUP(P2260,'NEW XEQM.c'!D:G,3,0))</f>
        <v>--</v>
      </c>
      <c r="W2260" t="e">
        <f t="shared" si="313"/>
        <v>#VALUE!</v>
      </c>
    </row>
    <row r="2261" spans="9:23">
      <c r="I2261" s="61"/>
      <c r="N2261" s="22" t="s">
        <v>2137</v>
      </c>
      <c r="R2261" s="1"/>
      <c r="S2261" s="1" t="str">
        <f t="shared" si="312"/>
        <v/>
      </c>
      <c r="T2261" s="1" t="str">
        <f>IF(ISNA(VLOOKUP(P2261,'NEW XEQM.c'!D:D,1,0)),"--",VLOOKUP(P2261,'NEW XEQM.c'!D:G,3,0))</f>
        <v>--</v>
      </c>
      <c r="W2261" t="e">
        <f t="shared" si="313"/>
        <v>#VALUE!</v>
      </c>
    </row>
    <row r="2262" spans="9:23">
      <c r="I2262" s="61"/>
      <c r="N2262" s="22" t="s">
        <v>2137</v>
      </c>
      <c r="R2262" s="1"/>
      <c r="S2262" s="1" t="str">
        <f t="shared" si="312"/>
        <v/>
      </c>
      <c r="T2262" s="1" t="str">
        <f>IF(ISNA(VLOOKUP(P2262,'NEW XEQM.c'!D:D,1,0)),"--",VLOOKUP(P2262,'NEW XEQM.c'!D:G,3,0))</f>
        <v>--</v>
      </c>
      <c r="W2262" t="e">
        <f t="shared" si="313"/>
        <v>#VALUE!</v>
      </c>
    </row>
    <row r="2263" spans="9:23">
      <c r="I2263" s="61"/>
      <c r="N2263" s="22" t="s">
        <v>2137</v>
      </c>
      <c r="R2263" s="1"/>
      <c r="S2263" s="1" t="str">
        <f t="shared" si="312"/>
        <v/>
      </c>
      <c r="T2263" s="1" t="str">
        <f>IF(ISNA(VLOOKUP(P2263,'NEW XEQM.c'!D:D,1,0)),"--",VLOOKUP(P2263,'NEW XEQM.c'!D:G,3,0))</f>
        <v>--</v>
      </c>
      <c r="W2263" t="e">
        <f t="shared" si="313"/>
        <v>#VALUE!</v>
      </c>
    </row>
    <row r="2264" spans="9:23">
      <c r="I2264" s="61"/>
      <c r="N2264" s="22" t="s">
        <v>2137</v>
      </c>
      <c r="R2264" s="1"/>
      <c r="S2264" s="1" t="str">
        <f t="shared" si="312"/>
        <v/>
      </c>
      <c r="T2264" s="1" t="str">
        <f>IF(ISNA(VLOOKUP(P2264,'NEW XEQM.c'!D:D,1,0)),"--",VLOOKUP(P2264,'NEW XEQM.c'!D:G,3,0))</f>
        <v>--</v>
      </c>
      <c r="W2264" t="e">
        <f t="shared" si="313"/>
        <v>#VALUE!</v>
      </c>
    </row>
    <row r="2265" spans="9:23">
      <c r="I2265" s="61"/>
      <c r="N2265" s="22" t="s">
        <v>2137</v>
      </c>
      <c r="R2265" s="1"/>
      <c r="S2265" s="1" t="str">
        <f t="shared" si="312"/>
        <v/>
      </c>
      <c r="T2265" s="1" t="str">
        <f>IF(ISNA(VLOOKUP(P2265,'NEW XEQM.c'!D:D,1,0)),"--",VLOOKUP(P2265,'NEW XEQM.c'!D:G,3,0))</f>
        <v>--</v>
      </c>
      <c r="W2265" t="e">
        <f t="shared" si="313"/>
        <v>#VALUE!</v>
      </c>
    </row>
    <row r="2266" spans="9:23">
      <c r="I2266" s="61"/>
      <c r="N2266" s="22" t="s">
        <v>2137</v>
      </c>
      <c r="R2266" s="1"/>
      <c r="S2266" s="1" t="str">
        <f t="shared" si="312"/>
        <v/>
      </c>
      <c r="T2266" s="1" t="str">
        <f>IF(ISNA(VLOOKUP(P2266,'NEW XEQM.c'!D:D,1,0)),"--",VLOOKUP(P2266,'NEW XEQM.c'!D:G,3,0))</f>
        <v>--</v>
      </c>
      <c r="W2266" t="e">
        <f t="shared" si="313"/>
        <v>#VALUE!</v>
      </c>
    </row>
    <row r="2267" spans="9:23">
      <c r="I2267" s="61"/>
      <c r="N2267" s="22" t="s">
        <v>2137</v>
      </c>
      <c r="R2267" s="1"/>
      <c r="S2267" s="1" t="str">
        <f t="shared" si="312"/>
        <v/>
      </c>
      <c r="T2267" s="1" t="str">
        <f>IF(ISNA(VLOOKUP(P2267,'NEW XEQM.c'!D:D,1,0)),"--",VLOOKUP(P2267,'NEW XEQM.c'!D:G,3,0))</f>
        <v>--</v>
      </c>
      <c r="W2267" t="e">
        <f t="shared" si="313"/>
        <v>#VALUE!</v>
      </c>
    </row>
    <row r="2268" spans="9:23">
      <c r="I2268" s="61"/>
      <c r="N2268" s="22" t="s">
        <v>2137</v>
      </c>
      <c r="R2268" s="1"/>
      <c r="S2268" s="1" t="str">
        <f t="shared" si="312"/>
        <v/>
      </c>
      <c r="T2268" s="1" t="str">
        <f>IF(ISNA(VLOOKUP(P2268,'NEW XEQM.c'!D:D,1,0)),"--",VLOOKUP(P2268,'NEW XEQM.c'!D:G,3,0))</f>
        <v>--</v>
      </c>
      <c r="W2268" t="e">
        <f t="shared" si="313"/>
        <v>#VALUE!</v>
      </c>
    </row>
    <row r="2269" spans="9:23">
      <c r="I2269" s="61"/>
      <c r="N2269" s="22" t="s">
        <v>2137</v>
      </c>
      <c r="R2269" s="1"/>
      <c r="S2269" s="1" t="str">
        <f t="shared" si="312"/>
        <v/>
      </c>
      <c r="T2269" s="1" t="str">
        <f>IF(ISNA(VLOOKUP(P2269,'NEW XEQM.c'!D:D,1,0)),"--",VLOOKUP(P2269,'NEW XEQM.c'!D:G,3,0))</f>
        <v>--</v>
      </c>
      <c r="W2269" t="e">
        <f t="shared" si="313"/>
        <v>#VALUE!</v>
      </c>
    </row>
    <row r="2270" spans="9:23">
      <c r="I2270" s="61"/>
      <c r="N2270" s="22" t="s">
        <v>2137</v>
      </c>
      <c r="R2270" s="1"/>
      <c r="S2270" s="1" t="str">
        <f t="shared" si="312"/>
        <v/>
      </c>
      <c r="T2270" s="1" t="str">
        <f>IF(ISNA(VLOOKUP(P2270,'NEW XEQM.c'!D:D,1,0)),"--",VLOOKUP(P2270,'NEW XEQM.c'!D:G,3,0))</f>
        <v>--</v>
      </c>
      <c r="W2270" t="e">
        <f t="shared" si="313"/>
        <v>#VALUE!</v>
      </c>
    </row>
    <row r="2271" spans="9:23">
      <c r="I2271" s="61"/>
      <c r="N2271" s="22" t="s">
        <v>2137</v>
      </c>
      <c r="R2271" s="1"/>
      <c r="S2271" s="1" t="str">
        <f t="shared" si="312"/>
        <v/>
      </c>
      <c r="T2271" s="1" t="str">
        <f>IF(ISNA(VLOOKUP(P2271,'NEW XEQM.c'!D:D,1,0)),"--",VLOOKUP(P2271,'NEW XEQM.c'!D:G,3,0))</f>
        <v>--</v>
      </c>
      <c r="W2271" t="e">
        <f t="shared" si="313"/>
        <v>#VALUE!</v>
      </c>
    </row>
    <row r="2272" spans="9:23">
      <c r="I2272" s="61"/>
      <c r="N2272" s="22" t="s">
        <v>2137</v>
      </c>
      <c r="R2272" s="1"/>
      <c r="S2272" s="1" t="str">
        <f t="shared" si="312"/>
        <v/>
      </c>
      <c r="T2272" s="1" t="str">
        <f>IF(ISNA(VLOOKUP(P2272,'NEW XEQM.c'!D:D,1,0)),"--",VLOOKUP(P2272,'NEW XEQM.c'!D:G,3,0))</f>
        <v>--</v>
      </c>
      <c r="W2272" t="e">
        <f t="shared" si="313"/>
        <v>#VALUE!</v>
      </c>
    </row>
    <row r="2273" spans="9:23">
      <c r="I2273" s="61"/>
      <c r="N2273" s="22" t="s">
        <v>2137</v>
      </c>
      <c r="R2273" s="1"/>
      <c r="S2273" s="1" t="str">
        <f t="shared" si="312"/>
        <v/>
      </c>
      <c r="T2273" s="1" t="str">
        <f>IF(ISNA(VLOOKUP(P2273,'NEW XEQM.c'!D:D,1,0)),"--",VLOOKUP(P2273,'NEW XEQM.c'!D:G,3,0))</f>
        <v>--</v>
      </c>
      <c r="W2273" t="e">
        <f t="shared" si="313"/>
        <v>#VALUE!</v>
      </c>
    </row>
    <row r="2274" spans="9:23">
      <c r="I2274" s="61"/>
      <c r="N2274" s="22" t="s">
        <v>2137</v>
      </c>
      <c r="R2274" s="1"/>
      <c r="S2274" s="1" t="str">
        <f t="shared" si="312"/>
        <v/>
      </c>
      <c r="T2274" s="1" t="str">
        <f>IF(ISNA(VLOOKUP(P2274,'NEW XEQM.c'!D:D,1,0)),"--",VLOOKUP(P2274,'NEW XEQM.c'!D:G,3,0))</f>
        <v>--</v>
      </c>
      <c r="W2274" t="e">
        <f t="shared" si="313"/>
        <v>#VALUE!</v>
      </c>
    </row>
    <row r="2275" spans="9:23">
      <c r="I2275" s="61"/>
      <c r="N2275" s="22" t="s">
        <v>2137</v>
      </c>
      <c r="R2275" s="1"/>
      <c r="S2275" s="1" t="str">
        <f t="shared" si="312"/>
        <v/>
      </c>
      <c r="T2275" s="1" t="str">
        <f>IF(ISNA(VLOOKUP(P2275,'NEW XEQM.c'!D:D,1,0)),"--",VLOOKUP(P2275,'NEW XEQM.c'!D:G,3,0))</f>
        <v>--</v>
      </c>
      <c r="W2275" t="e">
        <f t="shared" si="313"/>
        <v>#VALUE!</v>
      </c>
    </row>
    <row r="2276" spans="9:23">
      <c r="I2276" s="61"/>
      <c r="N2276" s="22" t="s">
        <v>2137</v>
      </c>
      <c r="R2276" s="1"/>
      <c r="S2276" s="1" t="str">
        <f t="shared" si="312"/>
        <v/>
      </c>
      <c r="T2276" s="1" t="str">
        <f>IF(ISNA(VLOOKUP(P2276,'NEW XEQM.c'!D:D,1,0)),"--",VLOOKUP(P2276,'NEW XEQM.c'!D:G,3,0))</f>
        <v>--</v>
      </c>
      <c r="W2276" t="e">
        <f t="shared" si="313"/>
        <v>#VALUE!</v>
      </c>
    </row>
    <row r="2277" spans="9:23">
      <c r="I2277" s="61"/>
      <c r="N2277" s="22" t="s">
        <v>2137</v>
      </c>
      <c r="R2277" s="1"/>
      <c r="S2277" s="1" t="str">
        <f t="shared" si="312"/>
        <v/>
      </c>
      <c r="T2277" s="1" t="str">
        <f>IF(ISNA(VLOOKUP(P2277,'NEW XEQM.c'!D:D,1,0)),"--",VLOOKUP(P2277,'NEW XEQM.c'!D:G,3,0))</f>
        <v>--</v>
      </c>
      <c r="W2277" t="e">
        <f t="shared" si="313"/>
        <v>#VALUE!</v>
      </c>
    </row>
    <row r="2278" spans="9:23">
      <c r="I2278" s="61"/>
      <c r="N2278" s="22" t="s">
        <v>2137</v>
      </c>
      <c r="R2278" s="1"/>
      <c r="S2278" s="1" t="str">
        <f t="shared" si="312"/>
        <v/>
      </c>
      <c r="T2278" s="1" t="str">
        <f>IF(ISNA(VLOOKUP(P2278,'NEW XEQM.c'!D:D,1,0)),"--",VLOOKUP(P2278,'NEW XEQM.c'!D:G,3,0))</f>
        <v>--</v>
      </c>
      <c r="W2278" t="e">
        <f t="shared" si="313"/>
        <v>#VALUE!</v>
      </c>
    </row>
    <row r="2279" spans="9:23">
      <c r="I2279" s="61"/>
      <c r="N2279" s="22" t="s">
        <v>2137</v>
      </c>
      <c r="R2279" s="1"/>
      <c r="S2279" s="1" t="str">
        <f t="shared" si="312"/>
        <v/>
      </c>
      <c r="T2279" s="1" t="str">
        <f>IF(ISNA(VLOOKUP(P2279,'NEW XEQM.c'!D:D,1,0)),"--",VLOOKUP(P2279,'NEW XEQM.c'!D:G,3,0))</f>
        <v>--</v>
      </c>
      <c r="W2279" t="e">
        <f t="shared" si="313"/>
        <v>#VALUE!</v>
      </c>
    </row>
    <row r="2280" spans="9:23">
      <c r="I2280" s="61"/>
      <c r="N2280" s="22" t="s">
        <v>2137</v>
      </c>
      <c r="R2280" s="1"/>
      <c r="S2280" s="1" t="str">
        <f t="shared" si="312"/>
        <v/>
      </c>
      <c r="T2280" s="1" t="str">
        <f>IF(ISNA(VLOOKUP(P2280,'NEW XEQM.c'!D:D,1,0)),"--",VLOOKUP(P2280,'NEW XEQM.c'!D:G,3,0))</f>
        <v>--</v>
      </c>
      <c r="W2280" t="e">
        <f t="shared" si="313"/>
        <v>#VALUE!</v>
      </c>
    </row>
    <row r="2281" spans="9:23">
      <c r="I2281" s="61"/>
      <c r="N2281" s="22" t="s">
        <v>2137</v>
      </c>
      <c r="R2281" s="1"/>
      <c r="S2281" s="1" t="str">
        <f t="shared" si="312"/>
        <v/>
      </c>
      <c r="T2281" s="1" t="str">
        <f>IF(ISNA(VLOOKUP(P2281,'NEW XEQM.c'!D:D,1,0)),"--",VLOOKUP(P2281,'NEW XEQM.c'!D:G,3,0))</f>
        <v>--</v>
      </c>
      <c r="W2281" t="e">
        <f t="shared" si="313"/>
        <v>#VALUE!</v>
      </c>
    </row>
    <row r="2282" spans="9:23">
      <c r="I2282" s="61"/>
      <c r="N2282" s="22" t="s">
        <v>2137</v>
      </c>
      <c r="R2282" s="1"/>
      <c r="S2282" s="1" t="str">
        <f t="shared" si="312"/>
        <v/>
      </c>
      <c r="T2282" s="1" t="str">
        <f>IF(ISNA(VLOOKUP(P2282,'NEW XEQM.c'!D:D,1,0)),"--",VLOOKUP(P2282,'NEW XEQM.c'!D:G,3,0))</f>
        <v>--</v>
      </c>
      <c r="W2282" t="e">
        <f t="shared" si="313"/>
        <v>#VALUE!</v>
      </c>
    </row>
    <row r="2283" spans="9:23">
      <c r="I2283" s="61"/>
      <c r="N2283" s="22" t="s">
        <v>2137</v>
      </c>
      <c r="R2283" s="1"/>
      <c r="S2283" s="1" t="str">
        <f t="shared" si="312"/>
        <v/>
      </c>
      <c r="T2283" s="1" t="str">
        <f>IF(ISNA(VLOOKUP(P2283,'NEW XEQM.c'!D:D,1,0)),"--",VLOOKUP(P2283,'NEW XEQM.c'!D:G,3,0))</f>
        <v>--</v>
      </c>
      <c r="W2283" t="e">
        <f t="shared" si="313"/>
        <v>#VALUE!</v>
      </c>
    </row>
    <row r="2284" spans="9:23">
      <c r="I2284" s="61"/>
      <c r="N2284" s="22" t="s">
        <v>2137</v>
      </c>
      <c r="R2284" s="1"/>
      <c r="S2284" s="1" t="str">
        <f t="shared" si="312"/>
        <v/>
      </c>
      <c r="T2284" s="1" t="str">
        <f>IF(ISNA(VLOOKUP(P2284,'NEW XEQM.c'!D:D,1,0)),"--",VLOOKUP(P2284,'NEW XEQM.c'!D:G,3,0))</f>
        <v>--</v>
      </c>
      <c r="W2284" t="e">
        <f t="shared" si="313"/>
        <v>#VALUE!</v>
      </c>
    </row>
    <row r="2285" spans="9:23">
      <c r="I2285" s="61"/>
      <c r="N2285" s="22" t="s">
        <v>2137</v>
      </c>
      <c r="R2285" s="1"/>
      <c r="S2285" s="1" t="str">
        <f t="shared" si="312"/>
        <v/>
      </c>
      <c r="T2285" s="1" t="str">
        <f>IF(ISNA(VLOOKUP(P2285,'NEW XEQM.c'!D:D,1,0)),"--",VLOOKUP(P2285,'NEW XEQM.c'!D:G,3,0))</f>
        <v>--</v>
      </c>
      <c r="W2285" t="e">
        <f t="shared" si="313"/>
        <v>#VALUE!</v>
      </c>
    </row>
    <row r="2286" spans="9:23">
      <c r="I2286" s="61"/>
      <c r="N2286" s="22" t="s">
        <v>2137</v>
      </c>
      <c r="R2286" s="1"/>
      <c r="S2286" s="1" t="str">
        <f t="shared" ref="S2286:S2349" si="314">IF(E2286=F2286,"","NOT EQUAL")</f>
        <v/>
      </c>
      <c r="T2286" s="1" t="str">
        <f>IF(ISNA(VLOOKUP(P2286,'NEW XEQM.c'!D:D,1,0)),"--",VLOOKUP(P2286,'NEW XEQM.c'!D:G,3,0))</f>
        <v>--</v>
      </c>
      <c r="W2286" t="e">
        <f t="shared" si="313"/>
        <v>#VALUE!</v>
      </c>
    </row>
    <row r="2287" spans="9:23">
      <c r="I2287" s="61"/>
      <c r="N2287" s="22" t="s">
        <v>2137</v>
      </c>
      <c r="R2287" s="1"/>
      <c r="S2287" s="1" t="str">
        <f t="shared" si="314"/>
        <v/>
      </c>
      <c r="T2287" s="1" t="str">
        <f>IF(ISNA(VLOOKUP(P2287,'NEW XEQM.c'!D:D,1,0)),"--",VLOOKUP(P2287,'NEW XEQM.c'!D:G,3,0))</f>
        <v>--</v>
      </c>
      <c r="W2287" t="e">
        <f t="shared" si="313"/>
        <v>#VALUE!</v>
      </c>
    </row>
    <row r="2288" spans="9:23">
      <c r="I2288" s="61"/>
      <c r="N2288" s="22" t="s">
        <v>2137</v>
      </c>
      <c r="R2288" s="1"/>
      <c r="S2288" s="1" t="str">
        <f t="shared" si="314"/>
        <v/>
      </c>
      <c r="T2288" s="1" t="str">
        <f>IF(ISNA(VLOOKUP(P2288,'NEW XEQM.c'!D:D,1,0)),"--",VLOOKUP(P2288,'NEW XEQM.c'!D:G,3,0))</f>
        <v>--</v>
      </c>
      <c r="W2288" t="e">
        <f t="shared" si="313"/>
        <v>#VALUE!</v>
      </c>
    </row>
    <row r="2289" spans="9:23">
      <c r="I2289" s="61"/>
      <c r="N2289" s="22" t="s">
        <v>2137</v>
      </c>
      <c r="R2289" s="1"/>
      <c r="S2289" s="1" t="str">
        <f t="shared" si="314"/>
        <v/>
      </c>
      <c r="T2289" s="1" t="str">
        <f>IF(ISNA(VLOOKUP(P2289,'NEW XEQM.c'!D:D,1,0)),"--",VLOOKUP(P2289,'NEW XEQM.c'!D:G,3,0))</f>
        <v>--</v>
      </c>
      <c r="W2289" t="e">
        <f t="shared" si="313"/>
        <v>#VALUE!</v>
      </c>
    </row>
    <row r="2290" spans="9:23">
      <c r="I2290" s="61"/>
      <c r="N2290" s="22" t="s">
        <v>2137</v>
      </c>
      <c r="R2290" s="1"/>
      <c r="S2290" s="1" t="str">
        <f t="shared" si="314"/>
        <v/>
      </c>
      <c r="T2290" s="1" t="str">
        <f>IF(ISNA(VLOOKUP(P2290,'NEW XEQM.c'!D:D,1,0)),"--",VLOOKUP(P2290,'NEW XEQM.c'!D:G,3,0))</f>
        <v>--</v>
      </c>
      <c r="W2290" t="e">
        <f t="shared" si="313"/>
        <v>#VALUE!</v>
      </c>
    </row>
    <row r="2291" spans="9:23">
      <c r="I2291" s="61"/>
      <c r="N2291" s="22" t="s">
        <v>2137</v>
      </c>
      <c r="R2291" s="1"/>
      <c r="S2291" s="1" t="str">
        <f t="shared" si="314"/>
        <v/>
      </c>
      <c r="T2291" s="1" t="str">
        <f>IF(ISNA(VLOOKUP(P2291,'NEW XEQM.c'!D:D,1,0)),"--",VLOOKUP(P2291,'NEW XEQM.c'!D:G,3,0))</f>
        <v>--</v>
      </c>
      <c r="W2291" t="e">
        <f t="shared" si="313"/>
        <v>#VALUE!</v>
      </c>
    </row>
    <row r="2292" spans="9:23">
      <c r="I2292" s="61"/>
      <c r="N2292" s="22" t="s">
        <v>2137</v>
      </c>
      <c r="R2292" s="1"/>
      <c r="S2292" s="1" t="str">
        <f t="shared" si="314"/>
        <v/>
      </c>
      <c r="T2292" s="1" t="str">
        <f>IF(ISNA(VLOOKUP(P2292,'NEW XEQM.c'!D:D,1,0)),"--",VLOOKUP(P2292,'NEW XEQM.c'!D:G,3,0))</f>
        <v>--</v>
      </c>
      <c r="W2292" t="e">
        <f t="shared" si="313"/>
        <v>#VALUE!</v>
      </c>
    </row>
    <row r="2293" spans="9:23">
      <c r="I2293" s="61"/>
      <c r="N2293" s="22" t="s">
        <v>2137</v>
      </c>
      <c r="R2293" s="1"/>
      <c r="S2293" s="1" t="str">
        <f t="shared" si="314"/>
        <v/>
      </c>
      <c r="T2293" s="1" t="str">
        <f>IF(ISNA(VLOOKUP(P2293,'NEW XEQM.c'!D:D,1,0)),"--",VLOOKUP(P2293,'NEW XEQM.c'!D:G,3,0))</f>
        <v>--</v>
      </c>
      <c r="W2293" t="e">
        <f t="shared" si="313"/>
        <v>#VALUE!</v>
      </c>
    </row>
    <row r="2294" spans="9:23">
      <c r="I2294" s="61"/>
      <c r="N2294" s="22" t="s">
        <v>2137</v>
      </c>
      <c r="R2294" s="1"/>
      <c r="S2294" s="1" t="str">
        <f t="shared" si="314"/>
        <v/>
      </c>
      <c r="T2294" s="1" t="str">
        <f>IF(ISNA(VLOOKUP(P2294,'NEW XEQM.c'!D:D,1,0)),"--",VLOOKUP(P2294,'NEW XEQM.c'!D:G,3,0))</f>
        <v>--</v>
      </c>
      <c r="W2294" t="e">
        <f t="shared" si="313"/>
        <v>#VALUE!</v>
      </c>
    </row>
    <row r="2295" spans="9:23">
      <c r="I2295" s="61"/>
      <c r="N2295" s="22" t="s">
        <v>2137</v>
      </c>
      <c r="R2295" s="1"/>
      <c r="S2295" s="1" t="str">
        <f t="shared" si="314"/>
        <v/>
      </c>
      <c r="T2295" s="1" t="str">
        <f>IF(ISNA(VLOOKUP(P2295,'NEW XEQM.c'!D:D,1,0)),"--",VLOOKUP(P2295,'NEW XEQM.c'!D:G,3,0))</f>
        <v>--</v>
      </c>
      <c r="W2295" t="e">
        <f t="shared" si="313"/>
        <v>#VALUE!</v>
      </c>
    </row>
    <row r="2296" spans="9:23">
      <c r="I2296" s="61"/>
      <c r="N2296" s="22" t="s">
        <v>2137</v>
      </c>
      <c r="R2296" s="1"/>
      <c r="S2296" s="1" t="str">
        <f t="shared" si="314"/>
        <v/>
      </c>
      <c r="T2296" s="1" t="str">
        <f>IF(ISNA(VLOOKUP(P2296,'NEW XEQM.c'!D:D,1,0)),"--",VLOOKUP(P2296,'NEW XEQM.c'!D:G,3,0))</f>
        <v>--</v>
      </c>
      <c r="W2296" t="e">
        <f t="shared" si="313"/>
        <v>#VALUE!</v>
      </c>
    </row>
    <row r="2297" spans="9:23">
      <c r="I2297" s="61"/>
      <c r="N2297" s="22" t="s">
        <v>2137</v>
      </c>
      <c r="R2297" s="1"/>
      <c r="S2297" s="1" t="str">
        <f t="shared" si="314"/>
        <v/>
      </c>
      <c r="T2297" s="1" t="str">
        <f>IF(ISNA(VLOOKUP(P2297,'NEW XEQM.c'!D:D,1,0)),"--",VLOOKUP(P2297,'NEW XEQM.c'!D:G,3,0))</f>
        <v>--</v>
      </c>
      <c r="W2297" t="e">
        <f t="shared" si="313"/>
        <v>#VALUE!</v>
      </c>
    </row>
    <row r="2298" spans="9:23">
      <c r="I2298" s="61"/>
      <c r="N2298" s="22" t="s">
        <v>2137</v>
      </c>
      <c r="R2298" s="1"/>
      <c r="S2298" s="1" t="str">
        <f t="shared" si="314"/>
        <v/>
      </c>
      <c r="T2298" s="1" t="str">
        <f>IF(ISNA(VLOOKUP(P2298,'NEW XEQM.c'!D:D,1,0)),"--",VLOOKUP(P2298,'NEW XEQM.c'!D:G,3,0))</f>
        <v>--</v>
      </c>
      <c r="W2298" t="e">
        <f t="shared" si="313"/>
        <v>#VALUE!</v>
      </c>
    </row>
    <row r="2299" spans="9:23">
      <c r="I2299" s="61"/>
      <c r="N2299" s="22" t="s">
        <v>2137</v>
      </c>
      <c r="R2299" s="1"/>
      <c r="S2299" s="1" t="str">
        <f t="shared" si="314"/>
        <v/>
      </c>
      <c r="T2299" s="1" t="str">
        <f>IF(ISNA(VLOOKUP(P2299,'NEW XEQM.c'!D:D,1,0)),"--",VLOOKUP(P2299,'NEW XEQM.c'!D:G,3,0))</f>
        <v>--</v>
      </c>
      <c r="W2299" t="e">
        <f t="shared" si="313"/>
        <v>#VALUE!</v>
      </c>
    </row>
    <row r="2300" spans="9:23">
      <c r="I2300" s="61"/>
      <c r="N2300" s="22" t="s">
        <v>2137</v>
      </c>
      <c r="R2300" s="1"/>
      <c r="S2300" s="1" t="str">
        <f t="shared" si="314"/>
        <v/>
      </c>
      <c r="T2300" s="1" t="str">
        <f>IF(ISNA(VLOOKUP(P2300,'NEW XEQM.c'!D:D,1,0)),"--",VLOOKUP(P2300,'NEW XEQM.c'!D:G,3,0))</f>
        <v>--</v>
      </c>
      <c r="W2300" t="e">
        <f t="shared" si="313"/>
        <v>#VALUE!</v>
      </c>
    </row>
    <row r="2301" spans="9:23">
      <c r="I2301" s="61"/>
      <c r="N2301" s="22" t="s">
        <v>2137</v>
      </c>
      <c r="R2301" s="1"/>
      <c r="S2301" s="1" t="str">
        <f t="shared" si="314"/>
        <v/>
      </c>
      <c r="T2301" s="1" t="str">
        <f>IF(ISNA(VLOOKUP(P2301,'NEW XEQM.c'!D:D,1,0)),"--",VLOOKUP(P2301,'NEW XEQM.c'!D:G,3,0))</f>
        <v>--</v>
      </c>
      <c r="W2301" t="e">
        <f t="shared" si="313"/>
        <v>#VALUE!</v>
      </c>
    </row>
    <row r="2302" spans="9:23">
      <c r="I2302" s="61"/>
      <c r="N2302" s="22" t="s">
        <v>2137</v>
      </c>
      <c r="R2302" s="1"/>
      <c r="S2302" s="1" t="str">
        <f t="shared" si="314"/>
        <v/>
      </c>
      <c r="T2302" s="1" t="str">
        <f>IF(ISNA(VLOOKUP(P2302,'NEW XEQM.c'!D:D,1,0)),"--",VLOOKUP(P2302,'NEW XEQM.c'!D:G,3,0))</f>
        <v>--</v>
      </c>
      <c r="W2302" t="e">
        <f t="shared" si="313"/>
        <v>#VALUE!</v>
      </c>
    </row>
    <row r="2303" spans="9:23">
      <c r="I2303" s="61"/>
      <c r="N2303" s="22" t="s">
        <v>2137</v>
      </c>
      <c r="R2303" s="1"/>
      <c r="S2303" s="1" t="str">
        <f t="shared" si="314"/>
        <v/>
      </c>
      <c r="T2303" s="1" t="str">
        <f>IF(ISNA(VLOOKUP(P2303,'NEW XEQM.c'!D:D,1,0)),"--",VLOOKUP(P2303,'NEW XEQM.c'!D:G,3,0))</f>
        <v>--</v>
      </c>
      <c r="W2303" t="e">
        <f t="shared" si="313"/>
        <v>#VALUE!</v>
      </c>
    </row>
    <row r="2304" spans="9:23">
      <c r="I2304" s="61"/>
      <c r="N2304" s="22" t="s">
        <v>2137</v>
      </c>
      <c r="R2304" s="1"/>
      <c r="S2304" s="1" t="str">
        <f t="shared" si="314"/>
        <v/>
      </c>
      <c r="T2304" s="1" t="str">
        <f>IF(ISNA(VLOOKUP(P2304,'NEW XEQM.c'!D:D,1,0)),"--",VLOOKUP(P2304,'NEW XEQM.c'!D:G,3,0))</f>
        <v>--</v>
      </c>
      <c r="W2304" t="e">
        <f t="shared" si="313"/>
        <v>#VALUE!</v>
      </c>
    </row>
    <row r="2305" spans="9:23">
      <c r="I2305" s="61"/>
      <c r="N2305" s="22" t="s">
        <v>2137</v>
      </c>
      <c r="R2305" s="1"/>
      <c r="S2305" s="1" t="str">
        <f t="shared" si="314"/>
        <v/>
      </c>
      <c r="T2305" s="1" t="str">
        <f>IF(ISNA(VLOOKUP(P2305,'NEW XEQM.c'!D:D,1,0)),"--",VLOOKUP(P2305,'NEW XEQM.c'!D:G,3,0))</f>
        <v>--</v>
      </c>
      <c r="W2305" t="e">
        <f t="shared" si="313"/>
        <v>#VALUE!</v>
      </c>
    </row>
    <row r="2306" spans="9:23">
      <c r="I2306" s="61"/>
      <c r="N2306" s="22" t="s">
        <v>2137</v>
      </c>
      <c r="R2306" s="1"/>
      <c r="S2306" s="1" t="str">
        <f t="shared" si="314"/>
        <v/>
      </c>
      <c r="T2306" s="1" t="str">
        <f>IF(ISNA(VLOOKUP(P2306,'NEW XEQM.c'!D:D,1,0)),"--",VLOOKUP(P2306,'NEW XEQM.c'!D:G,3,0))</f>
        <v>--</v>
      </c>
      <c r="W2306" t="e">
        <f t="shared" si="313"/>
        <v>#VALUE!</v>
      </c>
    </row>
    <row r="2307" spans="9:23">
      <c r="I2307" s="61"/>
      <c r="N2307" s="22" t="s">
        <v>2137</v>
      </c>
      <c r="R2307" s="1"/>
      <c r="S2307" s="1" t="str">
        <f t="shared" si="314"/>
        <v/>
      </c>
      <c r="T2307" s="1" t="str">
        <f>IF(ISNA(VLOOKUP(P2307,'NEW XEQM.c'!D:D,1,0)),"--",VLOOKUP(P2307,'NEW XEQM.c'!D:G,3,0))</f>
        <v>--</v>
      </c>
      <c r="W2307" t="e">
        <f t="shared" si="313"/>
        <v>#VALUE!</v>
      </c>
    </row>
    <row r="2308" spans="9:23">
      <c r="I2308" s="61"/>
      <c r="N2308" s="22" t="s">
        <v>2137</v>
      </c>
      <c r="R2308" s="1"/>
      <c r="S2308" s="1" t="str">
        <f t="shared" si="314"/>
        <v/>
      </c>
      <c r="T2308" s="1" t="str">
        <f>IF(ISNA(VLOOKUP(P2308,'NEW XEQM.c'!D:D,1,0)),"--",VLOOKUP(P2308,'NEW XEQM.c'!D:G,3,0))</f>
        <v>--</v>
      </c>
      <c r="W2308" t="e">
        <f t="shared" si="313"/>
        <v>#VALUE!</v>
      </c>
    </row>
    <row r="2309" spans="9:23">
      <c r="I2309" s="61"/>
      <c r="N2309" s="22" t="s">
        <v>2137</v>
      </c>
      <c r="R2309" s="1"/>
      <c r="S2309" s="1" t="str">
        <f t="shared" si="314"/>
        <v/>
      </c>
      <c r="T2309" s="1" t="str">
        <f>IF(ISNA(VLOOKUP(P2309,'NEW XEQM.c'!D:D,1,0)),"--",VLOOKUP(P2309,'NEW XEQM.c'!D:G,3,0))</f>
        <v>--</v>
      </c>
      <c r="W2309" t="e">
        <f t="shared" ref="W2309:W2372" si="315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2137</v>
      </c>
      <c r="R2310" s="1"/>
      <c r="S2310" s="1" t="str">
        <f t="shared" si="314"/>
        <v/>
      </c>
      <c r="T2310" s="1" t="str">
        <f>IF(ISNA(VLOOKUP(P2310,'NEW XEQM.c'!D:D,1,0)),"--",VLOOKUP(P2310,'NEW XEQM.c'!D:G,3,0))</f>
        <v>--</v>
      </c>
      <c r="W2310" t="e">
        <f t="shared" si="315"/>
        <v>#VALUE!</v>
      </c>
    </row>
    <row r="2311" spans="9:23">
      <c r="I2311" s="61"/>
      <c r="N2311" s="22" t="s">
        <v>2137</v>
      </c>
      <c r="R2311" s="1"/>
      <c r="S2311" s="1" t="str">
        <f t="shared" si="314"/>
        <v/>
      </c>
      <c r="T2311" s="1" t="str">
        <f>IF(ISNA(VLOOKUP(P2311,'NEW XEQM.c'!D:D,1,0)),"--",VLOOKUP(P2311,'NEW XEQM.c'!D:G,3,0))</f>
        <v>--</v>
      </c>
      <c r="W2311" t="e">
        <f t="shared" si="315"/>
        <v>#VALUE!</v>
      </c>
    </row>
    <row r="2312" spans="9:23">
      <c r="I2312" s="61"/>
      <c r="N2312" s="22" t="s">
        <v>2137</v>
      </c>
      <c r="R2312" s="1"/>
      <c r="S2312" s="1" t="str">
        <f t="shared" si="314"/>
        <v/>
      </c>
      <c r="T2312" s="1" t="str">
        <f>IF(ISNA(VLOOKUP(P2312,'NEW XEQM.c'!D:D,1,0)),"--",VLOOKUP(P2312,'NEW XEQM.c'!D:G,3,0))</f>
        <v>--</v>
      </c>
      <c r="W2312" t="e">
        <f t="shared" si="315"/>
        <v>#VALUE!</v>
      </c>
    </row>
    <row r="2313" spans="9:23">
      <c r="I2313" s="61"/>
      <c r="N2313" s="22" t="s">
        <v>2137</v>
      </c>
      <c r="R2313" s="1"/>
      <c r="S2313" s="1" t="str">
        <f t="shared" si="314"/>
        <v/>
      </c>
      <c r="T2313" s="1" t="str">
        <f>IF(ISNA(VLOOKUP(P2313,'NEW XEQM.c'!D:D,1,0)),"--",VLOOKUP(P2313,'NEW XEQM.c'!D:G,3,0))</f>
        <v>--</v>
      </c>
      <c r="W2313" t="e">
        <f t="shared" si="315"/>
        <v>#VALUE!</v>
      </c>
    </row>
    <row r="2314" spans="9:23">
      <c r="I2314" s="61"/>
      <c r="N2314" s="22" t="s">
        <v>2137</v>
      </c>
      <c r="R2314" s="1"/>
      <c r="S2314" s="1" t="str">
        <f t="shared" si="314"/>
        <v/>
      </c>
      <c r="T2314" s="1" t="str">
        <f>IF(ISNA(VLOOKUP(P2314,'NEW XEQM.c'!D:D,1,0)),"--",VLOOKUP(P2314,'NEW XEQM.c'!D:G,3,0))</f>
        <v>--</v>
      </c>
      <c r="W2314" t="e">
        <f t="shared" si="315"/>
        <v>#VALUE!</v>
      </c>
    </row>
    <row r="2315" spans="9:23">
      <c r="I2315" s="61"/>
      <c r="N2315" s="22" t="s">
        <v>2137</v>
      </c>
      <c r="R2315" s="1"/>
      <c r="S2315" s="1" t="str">
        <f t="shared" si="314"/>
        <v/>
      </c>
      <c r="T2315" s="1" t="str">
        <f>IF(ISNA(VLOOKUP(P2315,'NEW XEQM.c'!D:D,1,0)),"--",VLOOKUP(P2315,'NEW XEQM.c'!D:G,3,0))</f>
        <v>--</v>
      </c>
      <c r="W2315" t="e">
        <f t="shared" si="315"/>
        <v>#VALUE!</v>
      </c>
    </row>
    <row r="2316" spans="9:23">
      <c r="I2316" s="61"/>
      <c r="N2316" s="22" t="s">
        <v>2137</v>
      </c>
      <c r="R2316" s="1"/>
      <c r="S2316" s="1" t="str">
        <f t="shared" si="314"/>
        <v/>
      </c>
      <c r="T2316" s="1" t="str">
        <f>IF(ISNA(VLOOKUP(P2316,'NEW XEQM.c'!D:D,1,0)),"--",VLOOKUP(P2316,'NEW XEQM.c'!D:G,3,0))</f>
        <v>--</v>
      </c>
      <c r="W2316" t="e">
        <f t="shared" si="315"/>
        <v>#VALUE!</v>
      </c>
    </row>
    <row r="2317" spans="9:23">
      <c r="I2317" s="61"/>
      <c r="N2317" s="22" t="s">
        <v>2137</v>
      </c>
      <c r="R2317" s="1"/>
      <c r="S2317" s="1" t="str">
        <f t="shared" si="314"/>
        <v/>
      </c>
      <c r="T2317" s="1" t="str">
        <f>IF(ISNA(VLOOKUP(P2317,'NEW XEQM.c'!D:D,1,0)),"--",VLOOKUP(P2317,'NEW XEQM.c'!D:G,3,0))</f>
        <v>--</v>
      </c>
      <c r="W2317" t="e">
        <f t="shared" si="315"/>
        <v>#VALUE!</v>
      </c>
    </row>
    <row r="2318" spans="9:23">
      <c r="I2318" s="61"/>
      <c r="N2318" s="22" t="s">
        <v>2137</v>
      </c>
      <c r="R2318" s="1"/>
      <c r="S2318" s="1" t="str">
        <f t="shared" si="314"/>
        <v/>
      </c>
      <c r="T2318" s="1" t="str">
        <f>IF(ISNA(VLOOKUP(P2318,'NEW XEQM.c'!D:D,1,0)),"--",VLOOKUP(P2318,'NEW XEQM.c'!D:G,3,0))</f>
        <v>--</v>
      </c>
      <c r="W2318" t="e">
        <f t="shared" si="315"/>
        <v>#VALUE!</v>
      </c>
    </row>
    <row r="2319" spans="9:23">
      <c r="I2319" s="61"/>
      <c r="N2319" s="22" t="s">
        <v>2137</v>
      </c>
      <c r="R2319" s="1"/>
      <c r="S2319" s="1" t="str">
        <f t="shared" si="314"/>
        <v/>
      </c>
      <c r="T2319" s="1" t="str">
        <f>IF(ISNA(VLOOKUP(P2319,'NEW XEQM.c'!D:D,1,0)),"--",VLOOKUP(P2319,'NEW XEQM.c'!D:G,3,0))</f>
        <v>--</v>
      </c>
      <c r="W2319" t="e">
        <f t="shared" si="315"/>
        <v>#VALUE!</v>
      </c>
    </row>
    <row r="2320" spans="9:23">
      <c r="I2320" s="61"/>
      <c r="N2320" s="22" t="s">
        <v>2137</v>
      </c>
      <c r="R2320" s="1"/>
      <c r="S2320" s="1" t="str">
        <f t="shared" si="314"/>
        <v/>
      </c>
      <c r="T2320" s="1" t="str">
        <f>IF(ISNA(VLOOKUP(P2320,'NEW XEQM.c'!D:D,1,0)),"--",VLOOKUP(P2320,'NEW XEQM.c'!D:G,3,0))</f>
        <v>--</v>
      </c>
      <c r="W2320" t="e">
        <f t="shared" si="315"/>
        <v>#VALUE!</v>
      </c>
    </row>
    <row r="2321" spans="9:23">
      <c r="I2321" s="61"/>
      <c r="N2321" s="22" t="s">
        <v>2137</v>
      </c>
      <c r="R2321" s="1"/>
      <c r="S2321" s="1" t="str">
        <f t="shared" si="314"/>
        <v/>
      </c>
      <c r="T2321" s="1" t="str">
        <f>IF(ISNA(VLOOKUP(P2321,'NEW XEQM.c'!D:D,1,0)),"--",VLOOKUP(P2321,'NEW XEQM.c'!D:G,3,0))</f>
        <v>--</v>
      </c>
      <c r="W2321" t="e">
        <f t="shared" si="315"/>
        <v>#VALUE!</v>
      </c>
    </row>
    <row r="2322" spans="9:23">
      <c r="I2322" s="61"/>
      <c r="N2322" s="22" t="s">
        <v>2137</v>
      </c>
      <c r="R2322" s="1"/>
      <c r="S2322" s="1" t="str">
        <f t="shared" si="314"/>
        <v/>
      </c>
      <c r="T2322" s="1" t="str">
        <f>IF(ISNA(VLOOKUP(P2322,'NEW XEQM.c'!D:D,1,0)),"--",VLOOKUP(P2322,'NEW XEQM.c'!D:G,3,0))</f>
        <v>--</v>
      </c>
      <c r="W2322" t="e">
        <f t="shared" si="315"/>
        <v>#VALUE!</v>
      </c>
    </row>
    <row r="2323" spans="9:23">
      <c r="I2323" s="61"/>
      <c r="N2323" s="22" t="s">
        <v>2137</v>
      </c>
      <c r="R2323" s="1"/>
      <c r="S2323" s="1" t="str">
        <f t="shared" si="314"/>
        <v/>
      </c>
      <c r="T2323" s="1" t="str">
        <f>IF(ISNA(VLOOKUP(P2323,'NEW XEQM.c'!D:D,1,0)),"--",VLOOKUP(P2323,'NEW XEQM.c'!D:G,3,0))</f>
        <v>--</v>
      </c>
      <c r="W2323" t="e">
        <f t="shared" si="315"/>
        <v>#VALUE!</v>
      </c>
    </row>
    <row r="2324" spans="9:23">
      <c r="I2324" s="61"/>
      <c r="N2324" s="22" t="s">
        <v>2137</v>
      </c>
      <c r="R2324" s="1"/>
      <c r="S2324" s="1" t="str">
        <f t="shared" si="314"/>
        <v/>
      </c>
      <c r="T2324" s="1" t="str">
        <f>IF(ISNA(VLOOKUP(P2324,'NEW XEQM.c'!D:D,1,0)),"--",VLOOKUP(P2324,'NEW XEQM.c'!D:G,3,0))</f>
        <v>--</v>
      </c>
      <c r="W2324" t="e">
        <f t="shared" si="315"/>
        <v>#VALUE!</v>
      </c>
    </row>
    <row r="2325" spans="9:23">
      <c r="I2325" s="61"/>
      <c r="N2325" s="22" t="s">
        <v>2137</v>
      </c>
      <c r="R2325" s="1"/>
      <c r="S2325" s="1" t="str">
        <f t="shared" si="314"/>
        <v/>
      </c>
      <c r="T2325" s="1" t="str">
        <f>IF(ISNA(VLOOKUP(P2325,'NEW XEQM.c'!D:D,1,0)),"--",VLOOKUP(P2325,'NEW XEQM.c'!D:G,3,0))</f>
        <v>--</v>
      </c>
      <c r="W2325" t="e">
        <f t="shared" si="315"/>
        <v>#VALUE!</v>
      </c>
    </row>
    <row r="2326" spans="9:23">
      <c r="I2326" s="61"/>
      <c r="N2326" s="22" t="s">
        <v>2137</v>
      </c>
      <c r="R2326" s="1"/>
      <c r="S2326" s="1" t="str">
        <f t="shared" si="314"/>
        <v/>
      </c>
      <c r="T2326" s="1" t="str">
        <f>IF(ISNA(VLOOKUP(P2326,'NEW XEQM.c'!D:D,1,0)),"--",VLOOKUP(P2326,'NEW XEQM.c'!D:G,3,0))</f>
        <v>--</v>
      </c>
      <c r="W2326" t="e">
        <f t="shared" si="315"/>
        <v>#VALUE!</v>
      </c>
    </row>
    <row r="2327" spans="9:23">
      <c r="I2327" s="61"/>
      <c r="N2327" s="22" t="s">
        <v>2137</v>
      </c>
      <c r="R2327" s="1"/>
      <c r="S2327" s="1" t="str">
        <f t="shared" si="314"/>
        <v/>
      </c>
      <c r="T2327" s="1" t="str">
        <f>IF(ISNA(VLOOKUP(P2327,'NEW XEQM.c'!D:D,1,0)),"--",VLOOKUP(P2327,'NEW XEQM.c'!D:G,3,0))</f>
        <v>--</v>
      </c>
      <c r="W2327" t="e">
        <f t="shared" si="315"/>
        <v>#VALUE!</v>
      </c>
    </row>
    <row r="2328" spans="9:23">
      <c r="I2328" s="61"/>
      <c r="N2328" s="22" t="s">
        <v>2137</v>
      </c>
      <c r="R2328" s="1"/>
      <c r="S2328" s="1" t="str">
        <f t="shared" si="314"/>
        <v/>
      </c>
      <c r="T2328" s="1" t="str">
        <f>IF(ISNA(VLOOKUP(P2328,'NEW XEQM.c'!D:D,1,0)),"--",VLOOKUP(P2328,'NEW XEQM.c'!D:G,3,0))</f>
        <v>--</v>
      </c>
      <c r="W2328" t="e">
        <f t="shared" si="315"/>
        <v>#VALUE!</v>
      </c>
    </row>
    <row r="2329" spans="9:23">
      <c r="I2329" s="61"/>
      <c r="N2329" s="22" t="s">
        <v>2137</v>
      </c>
      <c r="R2329" s="1"/>
      <c r="S2329" s="1" t="str">
        <f t="shared" si="314"/>
        <v/>
      </c>
      <c r="T2329" s="1" t="str">
        <f>IF(ISNA(VLOOKUP(P2329,'NEW XEQM.c'!D:D,1,0)),"--",VLOOKUP(P2329,'NEW XEQM.c'!D:G,3,0))</f>
        <v>--</v>
      </c>
      <c r="W2329" t="e">
        <f t="shared" si="315"/>
        <v>#VALUE!</v>
      </c>
    </row>
    <row r="2330" spans="9:23">
      <c r="I2330" s="61"/>
      <c r="N2330" s="22" t="s">
        <v>2137</v>
      </c>
      <c r="R2330" s="1"/>
      <c r="S2330" s="1" t="str">
        <f t="shared" si="314"/>
        <v/>
      </c>
      <c r="T2330" s="1" t="str">
        <f>IF(ISNA(VLOOKUP(P2330,'NEW XEQM.c'!D:D,1,0)),"--",VLOOKUP(P2330,'NEW XEQM.c'!D:G,3,0))</f>
        <v>--</v>
      </c>
      <c r="W2330" t="e">
        <f t="shared" si="315"/>
        <v>#VALUE!</v>
      </c>
    </row>
    <row r="2331" spans="9:23">
      <c r="I2331" s="61"/>
      <c r="N2331" s="22" t="s">
        <v>2137</v>
      </c>
      <c r="R2331" s="1"/>
      <c r="S2331" s="1" t="str">
        <f t="shared" si="314"/>
        <v/>
      </c>
      <c r="T2331" s="1" t="str">
        <f>IF(ISNA(VLOOKUP(P2331,'NEW XEQM.c'!D:D,1,0)),"--",VLOOKUP(P2331,'NEW XEQM.c'!D:G,3,0))</f>
        <v>--</v>
      </c>
      <c r="W2331" t="e">
        <f t="shared" si="315"/>
        <v>#VALUE!</v>
      </c>
    </row>
    <row r="2332" spans="9:23">
      <c r="I2332" s="61"/>
      <c r="N2332" s="22" t="s">
        <v>2137</v>
      </c>
      <c r="R2332" s="1"/>
      <c r="S2332" s="1" t="str">
        <f t="shared" si="314"/>
        <v/>
      </c>
      <c r="T2332" s="1" t="str">
        <f>IF(ISNA(VLOOKUP(P2332,'NEW XEQM.c'!D:D,1,0)),"--",VLOOKUP(P2332,'NEW XEQM.c'!D:G,3,0))</f>
        <v>--</v>
      </c>
      <c r="W2332" t="e">
        <f t="shared" si="315"/>
        <v>#VALUE!</v>
      </c>
    </row>
    <row r="2333" spans="9:23">
      <c r="I2333" s="61"/>
      <c r="N2333" s="22" t="s">
        <v>2137</v>
      </c>
      <c r="R2333" s="1"/>
      <c r="S2333" s="1" t="str">
        <f t="shared" si="314"/>
        <v/>
      </c>
      <c r="T2333" s="1" t="str">
        <f>IF(ISNA(VLOOKUP(P2333,'NEW XEQM.c'!D:D,1,0)),"--",VLOOKUP(P2333,'NEW XEQM.c'!D:G,3,0))</f>
        <v>--</v>
      </c>
      <c r="W2333" t="e">
        <f t="shared" si="315"/>
        <v>#VALUE!</v>
      </c>
    </row>
    <row r="2334" spans="9:23">
      <c r="I2334" s="61"/>
      <c r="N2334" s="22" t="s">
        <v>2137</v>
      </c>
      <c r="R2334" s="1"/>
      <c r="S2334" s="1" t="str">
        <f t="shared" si="314"/>
        <v/>
      </c>
      <c r="T2334" s="1" t="str">
        <f>IF(ISNA(VLOOKUP(P2334,'NEW XEQM.c'!D:D,1,0)),"--",VLOOKUP(P2334,'NEW XEQM.c'!D:G,3,0))</f>
        <v>--</v>
      </c>
      <c r="W2334" t="e">
        <f t="shared" si="315"/>
        <v>#VALUE!</v>
      </c>
    </row>
    <row r="2335" spans="9:23">
      <c r="I2335" s="61"/>
      <c r="N2335" s="22" t="s">
        <v>2137</v>
      </c>
      <c r="R2335" s="1"/>
      <c r="S2335" s="1" t="str">
        <f t="shared" si="314"/>
        <v/>
      </c>
      <c r="T2335" s="1" t="str">
        <f>IF(ISNA(VLOOKUP(P2335,'NEW XEQM.c'!D:D,1,0)),"--",VLOOKUP(P2335,'NEW XEQM.c'!D:G,3,0))</f>
        <v>--</v>
      </c>
      <c r="W2335" t="e">
        <f t="shared" si="315"/>
        <v>#VALUE!</v>
      </c>
    </row>
    <row r="2336" spans="9:23">
      <c r="I2336" s="61"/>
      <c r="N2336" s="22" t="s">
        <v>2137</v>
      </c>
      <c r="R2336" s="1"/>
      <c r="S2336" s="1" t="str">
        <f t="shared" si="314"/>
        <v/>
      </c>
      <c r="T2336" s="1" t="str">
        <f>IF(ISNA(VLOOKUP(P2336,'NEW XEQM.c'!D:D,1,0)),"--",VLOOKUP(P2336,'NEW XEQM.c'!D:G,3,0))</f>
        <v>--</v>
      </c>
      <c r="W2336" t="e">
        <f t="shared" si="315"/>
        <v>#VALUE!</v>
      </c>
    </row>
    <row r="2337" spans="9:23">
      <c r="I2337" s="61"/>
      <c r="N2337" s="22" t="s">
        <v>2137</v>
      </c>
      <c r="R2337" s="1"/>
      <c r="S2337" s="1" t="str">
        <f t="shared" si="314"/>
        <v/>
      </c>
      <c r="T2337" s="1" t="str">
        <f>IF(ISNA(VLOOKUP(P2337,'NEW XEQM.c'!D:D,1,0)),"--",VLOOKUP(P2337,'NEW XEQM.c'!D:G,3,0))</f>
        <v>--</v>
      </c>
      <c r="W2337" t="e">
        <f t="shared" si="315"/>
        <v>#VALUE!</v>
      </c>
    </row>
    <row r="2338" spans="9:23">
      <c r="I2338" s="61"/>
      <c r="N2338" s="22" t="s">
        <v>2137</v>
      </c>
      <c r="R2338" s="1"/>
      <c r="S2338" s="1" t="str">
        <f t="shared" si="314"/>
        <v/>
      </c>
      <c r="T2338" s="1" t="str">
        <f>IF(ISNA(VLOOKUP(P2338,'NEW XEQM.c'!D:D,1,0)),"--",VLOOKUP(P2338,'NEW XEQM.c'!D:G,3,0))</f>
        <v>--</v>
      </c>
      <c r="W2338" t="e">
        <f t="shared" si="315"/>
        <v>#VALUE!</v>
      </c>
    </row>
    <row r="2339" spans="9:23">
      <c r="I2339" s="61"/>
      <c r="N2339" s="22" t="s">
        <v>2137</v>
      </c>
      <c r="R2339" s="1"/>
      <c r="S2339" s="1" t="str">
        <f t="shared" si="314"/>
        <v/>
      </c>
      <c r="T2339" s="1" t="str">
        <f>IF(ISNA(VLOOKUP(P2339,'NEW XEQM.c'!D:D,1,0)),"--",VLOOKUP(P2339,'NEW XEQM.c'!D:G,3,0))</f>
        <v>--</v>
      </c>
      <c r="W2339" t="e">
        <f t="shared" si="315"/>
        <v>#VALUE!</v>
      </c>
    </row>
    <row r="2340" spans="9:23">
      <c r="I2340" s="61"/>
      <c r="N2340" s="22" t="s">
        <v>2137</v>
      </c>
      <c r="R2340" s="1"/>
      <c r="S2340" s="1" t="str">
        <f t="shared" si="314"/>
        <v/>
      </c>
      <c r="T2340" s="1" t="str">
        <f>IF(ISNA(VLOOKUP(P2340,'NEW XEQM.c'!D:D,1,0)),"--",VLOOKUP(P2340,'NEW XEQM.c'!D:G,3,0))</f>
        <v>--</v>
      </c>
      <c r="W2340" t="e">
        <f t="shared" si="315"/>
        <v>#VALUE!</v>
      </c>
    </row>
    <row r="2341" spans="9:23">
      <c r="I2341" s="61"/>
      <c r="N2341" s="22" t="s">
        <v>2137</v>
      </c>
      <c r="R2341" s="1"/>
      <c r="S2341" s="1" t="str">
        <f t="shared" si="314"/>
        <v/>
      </c>
      <c r="T2341" s="1" t="str">
        <f>IF(ISNA(VLOOKUP(P2341,'NEW XEQM.c'!D:D,1,0)),"--",VLOOKUP(P2341,'NEW XEQM.c'!D:G,3,0))</f>
        <v>--</v>
      </c>
      <c r="W2341" t="e">
        <f t="shared" si="315"/>
        <v>#VALUE!</v>
      </c>
    </row>
    <row r="2342" spans="9:23">
      <c r="I2342" s="61"/>
      <c r="N2342" s="22" t="s">
        <v>2137</v>
      </c>
      <c r="R2342" s="1"/>
      <c r="S2342" s="1" t="str">
        <f t="shared" si="314"/>
        <v/>
      </c>
      <c r="T2342" s="1" t="str">
        <f>IF(ISNA(VLOOKUP(P2342,'NEW XEQM.c'!D:D,1,0)),"--",VLOOKUP(P2342,'NEW XEQM.c'!D:G,3,0))</f>
        <v>--</v>
      </c>
      <c r="W2342" t="e">
        <f t="shared" si="315"/>
        <v>#VALUE!</v>
      </c>
    </row>
    <row r="2343" spans="9:23">
      <c r="I2343" s="61"/>
      <c r="N2343" s="22" t="s">
        <v>2137</v>
      </c>
      <c r="R2343" s="1"/>
      <c r="S2343" s="1" t="str">
        <f t="shared" si="314"/>
        <v/>
      </c>
      <c r="T2343" s="1" t="str">
        <f>IF(ISNA(VLOOKUP(P2343,'NEW XEQM.c'!D:D,1,0)),"--",VLOOKUP(P2343,'NEW XEQM.c'!D:G,3,0))</f>
        <v>--</v>
      </c>
      <c r="W2343" t="e">
        <f t="shared" si="315"/>
        <v>#VALUE!</v>
      </c>
    </row>
    <row r="2344" spans="9:23">
      <c r="I2344" s="61"/>
      <c r="N2344" s="22" t="s">
        <v>2137</v>
      </c>
      <c r="R2344" s="1"/>
      <c r="S2344" s="1" t="str">
        <f t="shared" si="314"/>
        <v/>
      </c>
      <c r="T2344" s="1" t="str">
        <f>IF(ISNA(VLOOKUP(P2344,'NEW XEQM.c'!D:D,1,0)),"--",VLOOKUP(P2344,'NEW XEQM.c'!D:G,3,0))</f>
        <v>--</v>
      </c>
      <c r="W2344" t="e">
        <f t="shared" si="315"/>
        <v>#VALUE!</v>
      </c>
    </row>
    <row r="2345" spans="9:23">
      <c r="I2345" s="61"/>
      <c r="N2345" s="22" t="s">
        <v>2137</v>
      </c>
      <c r="R2345" s="1"/>
      <c r="S2345" s="1" t="str">
        <f t="shared" si="314"/>
        <v/>
      </c>
      <c r="T2345" s="1" t="str">
        <f>IF(ISNA(VLOOKUP(P2345,'NEW XEQM.c'!D:D,1,0)),"--",VLOOKUP(P2345,'NEW XEQM.c'!D:G,3,0))</f>
        <v>--</v>
      </c>
      <c r="W2345" t="e">
        <f t="shared" si="315"/>
        <v>#VALUE!</v>
      </c>
    </row>
    <row r="2346" spans="9:23">
      <c r="I2346" s="61"/>
      <c r="N2346" s="22" t="s">
        <v>2137</v>
      </c>
      <c r="R2346" s="1"/>
      <c r="S2346" s="1" t="str">
        <f t="shared" si="314"/>
        <v/>
      </c>
      <c r="T2346" s="1" t="str">
        <f>IF(ISNA(VLOOKUP(P2346,'NEW XEQM.c'!D:D,1,0)),"--",VLOOKUP(P2346,'NEW XEQM.c'!D:G,3,0))</f>
        <v>--</v>
      </c>
      <c r="W2346" t="e">
        <f t="shared" si="315"/>
        <v>#VALUE!</v>
      </c>
    </row>
    <row r="2347" spans="9:23">
      <c r="I2347" s="61"/>
      <c r="N2347" s="22" t="s">
        <v>2137</v>
      </c>
      <c r="R2347" s="1"/>
      <c r="S2347" s="1" t="str">
        <f t="shared" si="314"/>
        <v/>
      </c>
      <c r="T2347" s="1" t="str">
        <f>IF(ISNA(VLOOKUP(P2347,'NEW XEQM.c'!D:D,1,0)),"--",VLOOKUP(P2347,'NEW XEQM.c'!D:G,3,0))</f>
        <v>--</v>
      </c>
      <c r="W2347" t="e">
        <f t="shared" si="315"/>
        <v>#VALUE!</v>
      </c>
    </row>
    <row r="2348" spans="9:23">
      <c r="I2348" s="61"/>
      <c r="N2348" s="22" t="s">
        <v>2137</v>
      </c>
      <c r="R2348" s="1"/>
      <c r="S2348" s="1" t="str">
        <f t="shared" si="314"/>
        <v/>
      </c>
      <c r="T2348" s="1" t="str">
        <f>IF(ISNA(VLOOKUP(P2348,'NEW XEQM.c'!D:D,1,0)),"--",VLOOKUP(P2348,'NEW XEQM.c'!D:G,3,0))</f>
        <v>--</v>
      </c>
      <c r="W2348" t="e">
        <f t="shared" si="315"/>
        <v>#VALUE!</v>
      </c>
    </row>
    <row r="2349" spans="9:23">
      <c r="I2349" s="61"/>
      <c r="N2349" s="22" t="s">
        <v>2137</v>
      </c>
      <c r="R2349" s="1"/>
      <c r="S2349" s="1" t="str">
        <f t="shared" si="314"/>
        <v/>
      </c>
      <c r="T2349" s="1" t="str">
        <f>IF(ISNA(VLOOKUP(P2349,'NEW XEQM.c'!D:D,1,0)),"--",VLOOKUP(P2349,'NEW XEQM.c'!D:G,3,0))</f>
        <v>--</v>
      </c>
      <c r="W2349" t="e">
        <f t="shared" si="315"/>
        <v>#VALUE!</v>
      </c>
    </row>
    <row r="2350" spans="9:23">
      <c r="I2350" s="61"/>
      <c r="N2350" s="22" t="s">
        <v>2137</v>
      </c>
      <c r="R2350" s="1"/>
      <c r="S2350" s="1" t="str">
        <f t="shared" ref="S2350:S2413" si="316">IF(E2350=F2350,"","NOT EQUAL")</f>
        <v/>
      </c>
      <c r="T2350" s="1" t="str">
        <f>IF(ISNA(VLOOKUP(P2350,'NEW XEQM.c'!D:D,1,0)),"--",VLOOKUP(P2350,'NEW XEQM.c'!D:G,3,0))</f>
        <v>--</v>
      </c>
      <c r="W2350" t="e">
        <f t="shared" si="315"/>
        <v>#VALUE!</v>
      </c>
    </row>
    <row r="2351" spans="9:23">
      <c r="I2351" s="61"/>
      <c r="N2351" s="22" t="s">
        <v>2137</v>
      </c>
      <c r="R2351" s="1"/>
      <c r="S2351" s="1" t="str">
        <f t="shared" si="316"/>
        <v/>
      </c>
      <c r="T2351" s="1" t="str">
        <f>IF(ISNA(VLOOKUP(P2351,'NEW XEQM.c'!D:D,1,0)),"--",VLOOKUP(P2351,'NEW XEQM.c'!D:G,3,0))</f>
        <v>--</v>
      </c>
      <c r="W2351" t="e">
        <f t="shared" si="315"/>
        <v>#VALUE!</v>
      </c>
    </row>
    <row r="2352" spans="9:23">
      <c r="I2352" s="61"/>
      <c r="N2352" s="22" t="s">
        <v>2137</v>
      </c>
      <c r="R2352" s="1"/>
      <c r="S2352" s="1" t="str">
        <f t="shared" si="316"/>
        <v/>
      </c>
      <c r="T2352" s="1" t="str">
        <f>IF(ISNA(VLOOKUP(P2352,'NEW XEQM.c'!D:D,1,0)),"--",VLOOKUP(P2352,'NEW XEQM.c'!D:G,3,0))</f>
        <v>--</v>
      </c>
      <c r="W2352" t="e">
        <f t="shared" si="315"/>
        <v>#VALUE!</v>
      </c>
    </row>
    <row r="2353" spans="9:23">
      <c r="I2353" s="61"/>
      <c r="N2353" s="22" t="s">
        <v>2137</v>
      </c>
      <c r="R2353" s="1"/>
      <c r="S2353" s="1" t="str">
        <f t="shared" si="316"/>
        <v/>
      </c>
      <c r="T2353" s="1" t="str">
        <f>IF(ISNA(VLOOKUP(P2353,'NEW XEQM.c'!D:D,1,0)),"--",VLOOKUP(P2353,'NEW XEQM.c'!D:G,3,0))</f>
        <v>--</v>
      </c>
      <c r="W2353" t="e">
        <f t="shared" si="315"/>
        <v>#VALUE!</v>
      </c>
    </row>
    <row r="2354" spans="9:23">
      <c r="I2354" s="61"/>
      <c r="N2354" s="22" t="s">
        <v>2137</v>
      </c>
      <c r="R2354" s="1"/>
      <c r="S2354" s="1" t="str">
        <f t="shared" si="316"/>
        <v/>
      </c>
      <c r="T2354" s="1" t="str">
        <f>IF(ISNA(VLOOKUP(P2354,'NEW XEQM.c'!D:D,1,0)),"--",VLOOKUP(P2354,'NEW XEQM.c'!D:G,3,0))</f>
        <v>--</v>
      </c>
      <c r="W2354" t="e">
        <f t="shared" si="315"/>
        <v>#VALUE!</v>
      </c>
    </row>
    <row r="2355" spans="9:23">
      <c r="I2355" s="61"/>
      <c r="N2355" s="22" t="s">
        <v>2137</v>
      </c>
      <c r="R2355" s="1"/>
      <c r="S2355" s="1" t="str">
        <f t="shared" si="316"/>
        <v/>
      </c>
      <c r="T2355" s="1" t="str">
        <f>IF(ISNA(VLOOKUP(P2355,'NEW XEQM.c'!D:D,1,0)),"--",VLOOKUP(P2355,'NEW XEQM.c'!D:G,3,0))</f>
        <v>--</v>
      </c>
      <c r="W2355" t="e">
        <f t="shared" si="315"/>
        <v>#VALUE!</v>
      </c>
    </row>
    <row r="2356" spans="9:23">
      <c r="I2356" s="61"/>
      <c r="N2356" s="22" t="s">
        <v>2137</v>
      </c>
      <c r="R2356" s="1"/>
      <c r="S2356" s="1" t="str">
        <f t="shared" si="316"/>
        <v/>
      </c>
      <c r="T2356" s="1" t="str">
        <f>IF(ISNA(VLOOKUP(P2356,'NEW XEQM.c'!D:D,1,0)),"--",VLOOKUP(P2356,'NEW XEQM.c'!D:G,3,0))</f>
        <v>--</v>
      </c>
      <c r="W2356" t="e">
        <f t="shared" si="315"/>
        <v>#VALUE!</v>
      </c>
    </row>
    <row r="2357" spans="9:23">
      <c r="I2357" s="61"/>
      <c r="N2357" s="22" t="s">
        <v>2137</v>
      </c>
      <c r="R2357" s="1"/>
      <c r="S2357" s="1" t="str">
        <f t="shared" si="316"/>
        <v/>
      </c>
      <c r="T2357" s="1" t="str">
        <f>IF(ISNA(VLOOKUP(P2357,'NEW XEQM.c'!D:D,1,0)),"--",VLOOKUP(P2357,'NEW XEQM.c'!D:G,3,0))</f>
        <v>--</v>
      </c>
      <c r="W2357" t="e">
        <f t="shared" si="315"/>
        <v>#VALUE!</v>
      </c>
    </row>
    <row r="2358" spans="9:23">
      <c r="I2358" s="61"/>
      <c r="N2358" s="22" t="s">
        <v>2137</v>
      </c>
      <c r="R2358" s="1"/>
      <c r="S2358" s="1" t="str">
        <f t="shared" si="316"/>
        <v/>
      </c>
      <c r="T2358" s="1" t="str">
        <f>IF(ISNA(VLOOKUP(P2358,'NEW XEQM.c'!D:D,1,0)),"--",VLOOKUP(P2358,'NEW XEQM.c'!D:G,3,0))</f>
        <v>--</v>
      </c>
      <c r="W2358" t="e">
        <f t="shared" si="315"/>
        <v>#VALUE!</v>
      </c>
    </row>
    <row r="2359" spans="9:23">
      <c r="I2359" s="61"/>
      <c r="N2359" s="22" t="s">
        <v>2137</v>
      </c>
      <c r="R2359" s="1"/>
      <c r="S2359" s="1" t="str">
        <f t="shared" si="316"/>
        <v/>
      </c>
      <c r="T2359" s="1" t="str">
        <f>IF(ISNA(VLOOKUP(P2359,'NEW XEQM.c'!D:D,1,0)),"--",VLOOKUP(P2359,'NEW XEQM.c'!D:G,3,0))</f>
        <v>--</v>
      </c>
      <c r="W2359" t="e">
        <f t="shared" si="315"/>
        <v>#VALUE!</v>
      </c>
    </row>
    <row r="2360" spans="9:23">
      <c r="I2360" s="61"/>
      <c r="N2360" s="22" t="s">
        <v>2137</v>
      </c>
      <c r="R2360" s="1"/>
      <c r="S2360" s="1" t="str">
        <f t="shared" si="316"/>
        <v/>
      </c>
      <c r="T2360" s="1" t="str">
        <f>IF(ISNA(VLOOKUP(P2360,'NEW XEQM.c'!D:D,1,0)),"--",VLOOKUP(P2360,'NEW XEQM.c'!D:G,3,0))</f>
        <v>--</v>
      </c>
      <c r="W2360" t="e">
        <f t="shared" si="315"/>
        <v>#VALUE!</v>
      </c>
    </row>
    <row r="2361" spans="9:23">
      <c r="I2361" s="61"/>
      <c r="N2361" s="22" t="s">
        <v>2137</v>
      </c>
      <c r="R2361" s="1"/>
      <c r="S2361" s="1" t="str">
        <f t="shared" si="316"/>
        <v/>
      </c>
      <c r="T2361" s="1" t="str">
        <f>IF(ISNA(VLOOKUP(P2361,'NEW XEQM.c'!D:D,1,0)),"--",VLOOKUP(P2361,'NEW XEQM.c'!D:G,3,0))</f>
        <v>--</v>
      </c>
      <c r="W2361" t="e">
        <f t="shared" si="315"/>
        <v>#VALUE!</v>
      </c>
    </row>
    <row r="2362" spans="9:23">
      <c r="I2362" s="61"/>
      <c r="N2362" s="22" t="s">
        <v>2137</v>
      </c>
      <c r="R2362" s="1"/>
      <c r="S2362" s="1" t="str">
        <f t="shared" si="316"/>
        <v/>
      </c>
      <c r="T2362" s="1" t="str">
        <f>IF(ISNA(VLOOKUP(P2362,'NEW XEQM.c'!D:D,1,0)),"--",VLOOKUP(P2362,'NEW XEQM.c'!D:G,3,0))</f>
        <v>--</v>
      </c>
      <c r="W2362" t="e">
        <f t="shared" si="315"/>
        <v>#VALUE!</v>
      </c>
    </row>
    <row r="2363" spans="9:23">
      <c r="I2363" s="61"/>
      <c r="N2363" s="22" t="s">
        <v>2137</v>
      </c>
      <c r="R2363" s="1"/>
      <c r="S2363" s="1" t="str">
        <f t="shared" si="316"/>
        <v/>
      </c>
      <c r="T2363" s="1" t="str">
        <f>IF(ISNA(VLOOKUP(P2363,'NEW XEQM.c'!D:D,1,0)),"--",VLOOKUP(P2363,'NEW XEQM.c'!D:G,3,0))</f>
        <v>--</v>
      </c>
      <c r="W2363" t="e">
        <f t="shared" si="315"/>
        <v>#VALUE!</v>
      </c>
    </row>
    <row r="2364" spans="9:23">
      <c r="I2364" s="61"/>
      <c r="N2364" s="22" t="s">
        <v>2137</v>
      </c>
      <c r="R2364" s="1"/>
      <c r="S2364" s="1" t="str">
        <f t="shared" si="316"/>
        <v/>
      </c>
      <c r="T2364" s="1" t="str">
        <f>IF(ISNA(VLOOKUP(P2364,'NEW XEQM.c'!D:D,1,0)),"--",VLOOKUP(P2364,'NEW XEQM.c'!D:G,3,0))</f>
        <v>--</v>
      </c>
      <c r="W2364" t="e">
        <f t="shared" si="315"/>
        <v>#VALUE!</v>
      </c>
    </row>
    <row r="2365" spans="9:23">
      <c r="I2365" s="61"/>
      <c r="N2365" s="22" t="s">
        <v>2137</v>
      </c>
      <c r="R2365" s="1"/>
      <c r="S2365" s="1" t="str">
        <f t="shared" si="316"/>
        <v/>
      </c>
      <c r="T2365" s="1" t="str">
        <f>IF(ISNA(VLOOKUP(P2365,'NEW XEQM.c'!D:D,1,0)),"--",VLOOKUP(P2365,'NEW XEQM.c'!D:G,3,0))</f>
        <v>--</v>
      </c>
      <c r="W2365" t="e">
        <f t="shared" si="315"/>
        <v>#VALUE!</v>
      </c>
    </row>
    <row r="2366" spans="9:23">
      <c r="I2366" s="61"/>
      <c r="N2366" s="22" t="s">
        <v>2137</v>
      </c>
      <c r="R2366" s="1"/>
      <c r="S2366" s="1" t="str">
        <f t="shared" si="316"/>
        <v/>
      </c>
      <c r="T2366" s="1" t="str">
        <f>IF(ISNA(VLOOKUP(P2366,'NEW XEQM.c'!D:D,1,0)),"--",VLOOKUP(P2366,'NEW XEQM.c'!D:G,3,0))</f>
        <v>--</v>
      </c>
      <c r="W2366" t="e">
        <f t="shared" si="315"/>
        <v>#VALUE!</v>
      </c>
    </row>
    <row r="2367" spans="9:23">
      <c r="I2367" s="61"/>
      <c r="N2367" s="22" t="s">
        <v>2137</v>
      </c>
      <c r="R2367" s="1"/>
      <c r="S2367" s="1" t="str">
        <f t="shared" si="316"/>
        <v/>
      </c>
      <c r="T2367" s="1" t="str">
        <f>IF(ISNA(VLOOKUP(P2367,'NEW XEQM.c'!D:D,1,0)),"--",VLOOKUP(P2367,'NEW XEQM.c'!D:G,3,0))</f>
        <v>--</v>
      </c>
      <c r="W2367" t="e">
        <f t="shared" si="315"/>
        <v>#VALUE!</v>
      </c>
    </row>
    <row r="2368" spans="9:23">
      <c r="I2368" s="61"/>
      <c r="N2368" s="22" t="s">
        <v>2137</v>
      </c>
      <c r="R2368" s="1"/>
      <c r="S2368" s="1" t="str">
        <f t="shared" si="316"/>
        <v/>
      </c>
      <c r="T2368" s="1" t="str">
        <f>IF(ISNA(VLOOKUP(P2368,'NEW XEQM.c'!D:D,1,0)),"--",VLOOKUP(P2368,'NEW XEQM.c'!D:G,3,0))</f>
        <v>--</v>
      </c>
      <c r="W2368" t="e">
        <f t="shared" si="315"/>
        <v>#VALUE!</v>
      </c>
    </row>
    <row r="2369" spans="9:23">
      <c r="I2369" s="61"/>
      <c r="N2369" s="22" t="s">
        <v>2137</v>
      </c>
      <c r="R2369" s="1"/>
      <c r="S2369" s="1" t="str">
        <f t="shared" si="316"/>
        <v/>
      </c>
      <c r="T2369" s="1" t="str">
        <f>IF(ISNA(VLOOKUP(P2369,'NEW XEQM.c'!D:D,1,0)),"--",VLOOKUP(P2369,'NEW XEQM.c'!D:G,3,0))</f>
        <v>--</v>
      </c>
      <c r="W2369" t="e">
        <f t="shared" si="315"/>
        <v>#VALUE!</v>
      </c>
    </row>
    <row r="2370" spans="9:23">
      <c r="I2370" s="61"/>
      <c r="N2370" s="22" t="s">
        <v>2137</v>
      </c>
      <c r="R2370" s="1"/>
      <c r="S2370" s="1" t="str">
        <f t="shared" si="316"/>
        <v/>
      </c>
      <c r="T2370" s="1" t="str">
        <f>IF(ISNA(VLOOKUP(P2370,'NEW XEQM.c'!D:D,1,0)),"--",VLOOKUP(P2370,'NEW XEQM.c'!D:G,3,0))</f>
        <v>--</v>
      </c>
      <c r="W2370" t="e">
        <f t="shared" si="315"/>
        <v>#VALUE!</v>
      </c>
    </row>
    <row r="2371" spans="9:23">
      <c r="I2371" s="61"/>
      <c r="N2371" s="22" t="s">
        <v>2137</v>
      </c>
      <c r="R2371" s="1"/>
      <c r="S2371" s="1" t="str">
        <f t="shared" si="316"/>
        <v/>
      </c>
      <c r="T2371" s="1" t="str">
        <f>IF(ISNA(VLOOKUP(P2371,'NEW XEQM.c'!D:D,1,0)),"--",VLOOKUP(P2371,'NEW XEQM.c'!D:G,3,0))</f>
        <v>--</v>
      </c>
      <c r="W2371" t="e">
        <f t="shared" si="315"/>
        <v>#VALUE!</v>
      </c>
    </row>
    <row r="2372" spans="9:23">
      <c r="I2372" s="61"/>
      <c r="N2372" s="22" t="s">
        <v>2137</v>
      </c>
      <c r="R2372" s="1"/>
      <c r="S2372" s="1" t="str">
        <f t="shared" si="316"/>
        <v/>
      </c>
      <c r="T2372" s="1" t="str">
        <f>IF(ISNA(VLOOKUP(P2372,'NEW XEQM.c'!D:D,1,0)),"--",VLOOKUP(P2372,'NEW XEQM.c'!D:G,3,0))</f>
        <v>--</v>
      </c>
      <c r="W2372" t="e">
        <f t="shared" si="315"/>
        <v>#VALUE!</v>
      </c>
    </row>
    <row r="2373" spans="9:23">
      <c r="I2373" s="61"/>
      <c r="N2373" s="22" t="s">
        <v>2137</v>
      </c>
      <c r="R2373" s="1"/>
      <c r="S2373" s="1" t="str">
        <f t="shared" si="316"/>
        <v/>
      </c>
      <c r="T2373" s="1" t="str">
        <f>IF(ISNA(VLOOKUP(P2373,'NEW XEQM.c'!D:D,1,0)),"--",VLOOKUP(P2373,'NEW XEQM.c'!D:G,3,0))</f>
        <v>--</v>
      </c>
      <c r="W2373" t="e">
        <f t="shared" ref="W2373:W2436" si="317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2137</v>
      </c>
      <c r="R2374" s="1"/>
      <c r="S2374" s="1" t="str">
        <f t="shared" si="316"/>
        <v/>
      </c>
      <c r="T2374" s="1" t="str">
        <f>IF(ISNA(VLOOKUP(P2374,'NEW XEQM.c'!D:D,1,0)),"--",VLOOKUP(P2374,'NEW XEQM.c'!D:G,3,0))</f>
        <v>--</v>
      </c>
      <c r="W2374" t="e">
        <f t="shared" si="317"/>
        <v>#VALUE!</v>
      </c>
    </row>
    <row r="2375" spans="9:23">
      <c r="I2375" s="61"/>
      <c r="N2375" s="22" t="s">
        <v>2137</v>
      </c>
      <c r="R2375" s="1"/>
      <c r="S2375" s="1" t="str">
        <f t="shared" si="316"/>
        <v/>
      </c>
      <c r="T2375" s="1" t="str">
        <f>IF(ISNA(VLOOKUP(P2375,'NEW XEQM.c'!D:D,1,0)),"--",VLOOKUP(P2375,'NEW XEQM.c'!D:G,3,0))</f>
        <v>--</v>
      </c>
      <c r="W2375" t="e">
        <f t="shared" si="317"/>
        <v>#VALUE!</v>
      </c>
    </row>
    <row r="2376" spans="9:23">
      <c r="I2376" s="61"/>
      <c r="N2376" s="22" t="s">
        <v>2137</v>
      </c>
      <c r="R2376" s="1"/>
      <c r="S2376" s="1" t="str">
        <f t="shared" si="316"/>
        <v/>
      </c>
      <c r="T2376" s="1" t="str">
        <f>IF(ISNA(VLOOKUP(P2376,'NEW XEQM.c'!D:D,1,0)),"--",VLOOKUP(P2376,'NEW XEQM.c'!D:G,3,0))</f>
        <v>--</v>
      </c>
      <c r="W2376" t="e">
        <f t="shared" si="317"/>
        <v>#VALUE!</v>
      </c>
    </row>
    <row r="2377" spans="9:23">
      <c r="I2377" s="61"/>
      <c r="N2377" s="22" t="s">
        <v>2137</v>
      </c>
      <c r="R2377" s="1"/>
      <c r="S2377" s="1" t="str">
        <f t="shared" si="316"/>
        <v/>
      </c>
      <c r="T2377" s="1" t="str">
        <f>IF(ISNA(VLOOKUP(P2377,'NEW XEQM.c'!D:D,1,0)),"--",VLOOKUP(P2377,'NEW XEQM.c'!D:G,3,0))</f>
        <v>--</v>
      </c>
      <c r="W2377" t="e">
        <f t="shared" si="317"/>
        <v>#VALUE!</v>
      </c>
    </row>
    <row r="2378" spans="9:23">
      <c r="I2378" s="61"/>
      <c r="N2378" s="22" t="s">
        <v>2137</v>
      </c>
      <c r="R2378" s="1"/>
      <c r="S2378" s="1" t="str">
        <f t="shared" si="316"/>
        <v/>
      </c>
      <c r="T2378" s="1" t="str">
        <f>IF(ISNA(VLOOKUP(P2378,'NEW XEQM.c'!D:D,1,0)),"--",VLOOKUP(P2378,'NEW XEQM.c'!D:G,3,0))</f>
        <v>--</v>
      </c>
      <c r="W2378" t="e">
        <f t="shared" si="317"/>
        <v>#VALUE!</v>
      </c>
    </row>
    <row r="2379" spans="9:23">
      <c r="I2379" s="61"/>
      <c r="N2379" s="22" t="s">
        <v>2137</v>
      </c>
      <c r="R2379" s="1"/>
      <c r="S2379" s="1" t="str">
        <f t="shared" si="316"/>
        <v/>
      </c>
      <c r="T2379" s="1" t="str">
        <f>IF(ISNA(VLOOKUP(P2379,'NEW XEQM.c'!D:D,1,0)),"--",VLOOKUP(P2379,'NEW XEQM.c'!D:G,3,0))</f>
        <v>--</v>
      </c>
      <c r="W2379" t="e">
        <f t="shared" si="317"/>
        <v>#VALUE!</v>
      </c>
    </row>
    <row r="2380" spans="9:23">
      <c r="I2380" s="61"/>
      <c r="N2380" s="22" t="s">
        <v>2137</v>
      </c>
      <c r="R2380" s="1"/>
      <c r="S2380" s="1" t="str">
        <f t="shared" si="316"/>
        <v/>
      </c>
      <c r="T2380" s="1" t="str">
        <f>IF(ISNA(VLOOKUP(P2380,'NEW XEQM.c'!D:D,1,0)),"--",VLOOKUP(P2380,'NEW XEQM.c'!D:G,3,0))</f>
        <v>--</v>
      </c>
      <c r="W2380" t="e">
        <f t="shared" si="317"/>
        <v>#VALUE!</v>
      </c>
    </row>
    <row r="2381" spans="9:23">
      <c r="I2381" s="61"/>
      <c r="N2381" s="22" t="s">
        <v>2137</v>
      </c>
      <c r="R2381" s="1"/>
      <c r="S2381" s="1" t="str">
        <f t="shared" si="316"/>
        <v/>
      </c>
      <c r="T2381" s="1" t="str">
        <f>IF(ISNA(VLOOKUP(P2381,'NEW XEQM.c'!D:D,1,0)),"--",VLOOKUP(P2381,'NEW XEQM.c'!D:G,3,0))</f>
        <v>--</v>
      </c>
      <c r="W2381" t="e">
        <f t="shared" si="317"/>
        <v>#VALUE!</v>
      </c>
    </row>
    <row r="2382" spans="9:23">
      <c r="I2382" s="61"/>
      <c r="N2382" s="22" t="s">
        <v>2137</v>
      </c>
      <c r="R2382" s="1"/>
      <c r="S2382" s="1" t="str">
        <f t="shared" si="316"/>
        <v/>
      </c>
      <c r="T2382" s="1" t="str">
        <f>IF(ISNA(VLOOKUP(P2382,'NEW XEQM.c'!D:D,1,0)),"--",VLOOKUP(P2382,'NEW XEQM.c'!D:G,3,0))</f>
        <v>--</v>
      </c>
      <c r="W2382" t="e">
        <f t="shared" si="317"/>
        <v>#VALUE!</v>
      </c>
    </row>
    <row r="2383" spans="9:23">
      <c r="I2383" s="61"/>
      <c r="N2383" s="22" t="s">
        <v>2137</v>
      </c>
      <c r="R2383" s="1"/>
      <c r="S2383" s="1" t="str">
        <f t="shared" si="316"/>
        <v/>
      </c>
      <c r="T2383" s="1" t="str">
        <f>IF(ISNA(VLOOKUP(P2383,'NEW XEQM.c'!D:D,1,0)),"--",VLOOKUP(P2383,'NEW XEQM.c'!D:G,3,0))</f>
        <v>--</v>
      </c>
      <c r="W2383" t="e">
        <f t="shared" si="317"/>
        <v>#VALUE!</v>
      </c>
    </row>
    <row r="2384" spans="9:23">
      <c r="I2384" s="61"/>
      <c r="N2384" s="22" t="s">
        <v>2137</v>
      </c>
      <c r="R2384" s="1"/>
      <c r="S2384" s="1" t="str">
        <f t="shared" si="316"/>
        <v/>
      </c>
      <c r="T2384" s="1" t="str">
        <f>IF(ISNA(VLOOKUP(P2384,'NEW XEQM.c'!D:D,1,0)),"--",VLOOKUP(P2384,'NEW XEQM.c'!D:G,3,0))</f>
        <v>--</v>
      </c>
      <c r="W2384" t="e">
        <f t="shared" si="317"/>
        <v>#VALUE!</v>
      </c>
    </row>
    <row r="2385" spans="9:23">
      <c r="I2385" s="61"/>
      <c r="N2385" s="22" t="s">
        <v>2137</v>
      </c>
      <c r="R2385" s="1"/>
      <c r="S2385" s="1" t="str">
        <f t="shared" si="316"/>
        <v/>
      </c>
      <c r="T2385" s="1" t="str">
        <f>IF(ISNA(VLOOKUP(P2385,'NEW XEQM.c'!D:D,1,0)),"--",VLOOKUP(P2385,'NEW XEQM.c'!D:G,3,0))</f>
        <v>--</v>
      </c>
      <c r="W2385" t="e">
        <f t="shared" si="317"/>
        <v>#VALUE!</v>
      </c>
    </row>
    <row r="2386" spans="9:23">
      <c r="I2386" s="61"/>
      <c r="N2386" s="22" t="s">
        <v>2137</v>
      </c>
      <c r="R2386" s="1"/>
      <c r="S2386" s="1" t="str">
        <f t="shared" si="316"/>
        <v/>
      </c>
      <c r="T2386" s="1" t="str">
        <f>IF(ISNA(VLOOKUP(P2386,'NEW XEQM.c'!D:D,1,0)),"--",VLOOKUP(P2386,'NEW XEQM.c'!D:G,3,0))</f>
        <v>--</v>
      </c>
      <c r="W2386" t="e">
        <f t="shared" si="317"/>
        <v>#VALUE!</v>
      </c>
    </row>
    <row r="2387" spans="9:23">
      <c r="I2387" s="61"/>
      <c r="N2387" s="22" t="s">
        <v>2137</v>
      </c>
      <c r="R2387" s="1"/>
      <c r="S2387" s="1" t="str">
        <f t="shared" si="316"/>
        <v/>
      </c>
      <c r="T2387" s="1" t="str">
        <f>IF(ISNA(VLOOKUP(P2387,'NEW XEQM.c'!D:D,1,0)),"--",VLOOKUP(P2387,'NEW XEQM.c'!D:G,3,0))</f>
        <v>--</v>
      </c>
      <c r="W2387" t="e">
        <f t="shared" si="317"/>
        <v>#VALUE!</v>
      </c>
    </row>
    <row r="2388" spans="9:23">
      <c r="I2388" s="61"/>
      <c r="N2388" s="22" t="s">
        <v>2137</v>
      </c>
      <c r="R2388" s="1"/>
      <c r="S2388" s="1" t="str">
        <f t="shared" si="316"/>
        <v/>
      </c>
      <c r="T2388" s="1" t="str">
        <f>IF(ISNA(VLOOKUP(P2388,'NEW XEQM.c'!D:D,1,0)),"--",VLOOKUP(P2388,'NEW XEQM.c'!D:G,3,0))</f>
        <v>--</v>
      </c>
      <c r="W2388" t="e">
        <f t="shared" si="317"/>
        <v>#VALUE!</v>
      </c>
    </row>
    <row r="2389" spans="9:23">
      <c r="I2389" s="61"/>
      <c r="N2389" s="22" t="s">
        <v>2137</v>
      </c>
      <c r="R2389" s="1"/>
      <c r="S2389" s="1" t="str">
        <f t="shared" si="316"/>
        <v/>
      </c>
      <c r="T2389" s="1" t="str">
        <f>IF(ISNA(VLOOKUP(P2389,'NEW XEQM.c'!D:D,1,0)),"--",VLOOKUP(P2389,'NEW XEQM.c'!D:G,3,0))</f>
        <v>--</v>
      </c>
      <c r="W2389" t="e">
        <f t="shared" si="317"/>
        <v>#VALUE!</v>
      </c>
    </row>
    <row r="2390" spans="9:23">
      <c r="I2390" s="61"/>
      <c r="N2390" s="22" t="s">
        <v>2137</v>
      </c>
      <c r="R2390" s="1"/>
      <c r="S2390" s="1" t="str">
        <f t="shared" si="316"/>
        <v/>
      </c>
      <c r="T2390" s="1" t="str">
        <f>IF(ISNA(VLOOKUP(P2390,'NEW XEQM.c'!D:D,1,0)),"--",VLOOKUP(P2390,'NEW XEQM.c'!D:G,3,0))</f>
        <v>--</v>
      </c>
      <c r="W2390" t="e">
        <f t="shared" si="317"/>
        <v>#VALUE!</v>
      </c>
    </row>
    <row r="2391" spans="9:23">
      <c r="I2391" s="61"/>
      <c r="N2391" s="22" t="s">
        <v>2137</v>
      </c>
      <c r="R2391" s="1"/>
      <c r="S2391" s="1" t="str">
        <f t="shared" si="316"/>
        <v/>
      </c>
      <c r="T2391" s="1" t="str">
        <f>IF(ISNA(VLOOKUP(P2391,'NEW XEQM.c'!D:D,1,0)),"--",VLOOKUP(P2391,'NEW XEQM.c'!D:G,3,0))</f>
        <v>--</v>
      </c>
      <c r="W2391" t="e">
        <f t="shared" si="317"/>
        <v>#VALUE!</v>
      </c>
    </row>
    <row r="2392" spans="9:23">
      <c r="I2392" s="61"/>
      <c r="N2392" s="22" t="s">
        <v>2137</v>
      </c>
      <c r="R2392" s="1"/>
      <c r="S2392" s="1" t="str">
        <f t="shared" si="316"/>
        <v/>
      </c>
      <c r="T2392" s="1" t="str">
        <f>IF(ISNA(VLOOKUP(P2392,'NEW XEQM.c'!D:D,1,0)),"--",VLOOKUP(P2392,'NEW XEQM.c'!D:G,3,0))</f>
        <v>--</v>
      </c>
      <c r="W2392" t="e">
        <f t="shared" si="317"/>
        <v>#VALUE!</v>
      </c>
    </row>
    <row r="2393" spans="9:23">
      <c r="I2393" s="61"/>
      <c r="N2393" s="22" t="s">
        <v>2137</v>
      </c>
      <c r="R2393" s="1"/>
      <c r="S2393" s="1" t="str">
        <f t="shared" si="316"/>
        <v/>
      </c>
      <c r="T2393" s="1" t="str">
        <f>IF(ISNA(VLOOKUP(P2393,'NEW XEQM.c'!D:D,1,0)),"--",VLOOKUP(P2393,'NEW XEQM.c'!D:G,3,0))</f>
        <v>--</v>
      </c>
      <c r="W2393" t="e">
        <f t="shared" si="317"/>
        <v>#VALUE!</v>
      </c>
    </row>
    <row r="2394" spans="9:23">
      <c r="I2394" s="61"/>
      <c r="N2394" s="22" t="s">
        <v>2137</v>
      </c>
      <c r="R2394" s="1"/>
      <c r="S2394" s="1" t="str">
        <f t="shared" si="316"/>
        <v/>
      </c>
      <c r="T2394" s="1" t="str">
        <f>IF(ISNA(VLOOKUP(P2394,'NEW XEQM.c'!D:D,1,0)),"--",VLOOKUP(P2394,'NEW XEQM.c'!D:G,3,0))</f>
        <v>--</v>
      </c>
      <c r="W2394" t="e">
        <f t="shared" si="317"/>
        <v>#VALUE!</v>
      </c>
    </row>
    <row r="2395" spans="9:23">
      <c r="I2395" s="61"/>
      <c r="N2395" s="22" t="s">
        <v>2137</v>
      </c>
      <c r="R2395" s="1"/>
      <c r="S2395" s="1" t="str">
        <f t="shared" si="316"/>
        <v/>
      </c>
      <c r="T2395" s="1" t="str">
        <f>IF(ISNA(VLOOKUP(P2395,'NEW XEQM.c'!D:D,1,0)),"--",VLOOKUP(P2395,'NEW XEQM.c'!D:G,3,0))</f>
        <v>--</v>
      </c>
      <c r="W2395" t="e">
        <f t="shared" si="317"/>
        <v>#VALUE!</v>
      </c>
    </row>
    <row r="2396" spans="9:23">
      <c r="I2396" s="61"/>
      <c r="N2396" s="22" t="s">
        <v>2137</v>
      </c>
      <c r="R2396" s="1"/>
      <c r="S2396" s="1" t="str">
        <f t="shared" si="316"/>
        <v/>
      </c>
      <c r="T2396" s="1" t="str">
        <f>IF(ISNA(VLOOKUP(P2396,'NEW XEQM.c'!D:D,1,0)),"--",VLOOKUP(P2396,'NEW XEQM.c'!D:G,3,0))</f>
        <v>--</v>
      </c>
      <c r="W2396" t="e">
        <f t="shared" si="317"/>
        <v>#VALUE!</v>
      </c>
    </row>
    <row r="2397" spans="9:23">
      <c r="I2397" s="61"/>
      <c r="N2397" s="22" t="s">
        <v>2137</v>
      </c>
      <c r="R2397" s="1"/>
      <c r="S2397" s="1" t="str">
        <f t="shared" si="316"/>
        <v/>
      </c>
      <c r="T2397" s="1" t="str">
        <f>IF(ISNA(VLOOKUP(P2397,'NEW XEQM.c'!D:D,1,0)),"--",VLOOKUP(P2397,'NEW XEQM.c'!D:G,3,0))</f>
        <v>--</v>
      </c>
      <c r="W2397" t="e">
        <f t="shared" si="317"/>
        <v>#VALUE!</v>
      </c>
    </row>
    <row r="2398" spans="9:23">
      <c r="I2398" s="61"/>
      <c r="N2398" s="22" t="s">
        <v>2137</v>
      </c>
      <c r="R2398" s="1"/>
      <c r="S2398" s="1" t="str">
        <f t="shared" si="316"/>
        <v/>
      </c>
      <c r="T2398" s="1" t="str">
        <f>IF(ISNA(VLOOKUP(P2398,'NEW XEQM.c'!D:D,1,0)),"--",VLOOKUP(P2398,'NEW XEQM.c'!D:G,3,0))</f>
        <v>--</v>
      </c>
      <c r="W2398" t="e">
        <f t="shared" si="317"/>
        <v>#VALUE!</v>
      </c>
    </row>
    <row r="2399" spans="9:23">
      <c r="I2399" s="61"/>
      <c r="N2399" s="22" t="s">
        <v>2137</v>
      </c>
      <c r="R2399" s="1"/>
      <c r="S2399" s="1" t="str">
        <f t="shared" si="316"/>
        <v/>
      </c>
      <c r="T2399" s="1" t="str">
        <f>IF(ISNA(VLOOKUP(P2399,'NEW XEQM.c'!D:D,1,0)),"--",VLOOKUP(P2399,'NEW XEQM.c'!D:G,3,0))</f>
        <v>--</v>
      </c>
      <c r="W2399" t="e">
        <f t="shared" si="317"/>
        <v>#VALUE!</v>
      </c>
    </row>
    <row r="2400" spans="9:23">
      <c r="I2400" s="61"/>
      <c r="N2400" s="22" t="s">
        <v>2137</v>
      </c>
      <c r="R2400" s="1"/>
      <c r="S2400" s="1" t="str">
        <f t="shared" si="316"/>
        <v/>
      </c>
      <c r="T2400" s="1" t="str">
        <f>IF(ISNA(VLOOKUP(P2400,'NEW XEQM.c'!D:D,1,0)),"--",VLOOKUP(P2400,'NEW XEQM.c'!D:G,3,0))</f>
        <v>--</v>
      </c>
      <c r="W2400" t="e">
        <f t="shared" si="317"/>
        <v>#VALUE!</v>
      </c>
    </row>
    <row r="2401" spans="9:23">
      <c r="I2401" s="61"/>
      <c r="N2401" s="22" t="s">
        <v>2137</v>
      </c>
      <c r="R2401" s="1"/>
      <c r="S2401" s="1" t="str">
        <f t="shared" si="316"/>
        <v/>
      </c>
      <c r="T2401" s="1" t="str">
        <f>IF(ISNA(VLOOKUP(P2401,'NEW XEQM.c'!D:D,1,0)),"--",VLOOKUP(P2401,'NEW XEQM.c'!D:G,3,0))</f>
        <v>--</v>
      </c>
      <c r="W2401" t="e">
        <f t="shared" si="317"/>
        <v>#VALUE!</v>
      </c>
    </row>
    <row r="2402" spans="9:23">
      <c r="I2402" s="61"/>
      <c r="N2402" s="22" t="s">
        <v>2137</v>
      </c>
      <c r="R2402" s="1"/>
      <c r="S2402" s="1" t="str">
        <f t="shared" si="316"/>
        <v/>
      </c>
      <c r="T2402" s="1" t="str">
        <f>IF(ISNA(VLOOKUP(P2402,'NEW XEQM.c'!D:D,1,0)),"--",VLOOKUP(P2402,'NEW XEQM.c'!D:G,3,0))</f>
        <v>--</v>
      </c>
      <c r="W2402" t="e">
        <f t="shared" si="317"/>
        <v>#VALUE!</v>
      </c>
    </row>
    <row r="2403" spans="9:23">
      <c r="I2403" s="61"/>
      <c r="N2403" s="22" t="s">
        <v>2137</v>
      </c>
      <c r="R2403" s="1"/>
      <c r="S2403" s="1" t="str">
        <f t="shared" si="316"/>
        <v/>
      </c>
      <c r="T2403" s="1" t="str">
        <f>IF(ISNA(VLOOKUP(P2403,'NEW XEQM.c'!D:D,1,0)),"--",VLOOKUP(P2403,'NEW XEQM.c'!D:G,3,0))</f>
        <v>--</v>
      </c>
      <c r="W2403" t="e">
        <f t="shared" si="317"/>
        <v>#VALUE!</v>
      </c>
    </row>
    <row r="2404" spans="9:23">
      <c r="I2404" s="61"/>
      <c r="N2404" s="22" t="s">
        <v>2137</v>
      </c>
      <c r="R2404" s="1"/>
      <c r="S2404" s="1" t="str">
        <f t="shared" si="316"/>
        <v/>
      </c>
      <c r="T2404" s="1" t="str">
        <f>IF(ISNA(VLOOKUP(P2404,'NEW XEQM.c'!D:D,1,0)),"--",VLOOKUP(P2404,'NEW XEQM.c'!D:G,3,0))</f>
        <v>--</v>
      </c>
      <c r="W2404" t="e">
        <f t="shared" si="317"/>
        <v>#VALUE!</v>
      </c>
    </row>
    <row r="2405" spans="9:23">
      <c r="I2405" s="61"/>
      <c r="N2405" s="22" t="s">
        <v>2137</v>
      </c>
      <c r="R2405" s="1"/>
      <c r="S2405" s="1" t="str">
        <f t="shared" si="316"/>
        <v/>
      </c>
      <c r="T2405" s="1" t="str">
        <f>IF(ISNA(VLOOKUP(P2405,'NEW XEQM.c'!D:D,1,0)),"--",VLOOKUP(P2405,'NEW XEQM.c'!D:G,3,0))</f>
        <v>--</v>
      </c>
      <c r="W2405" t="e">
        <f t="shared" si="317"/>
        <v>#VALUE!</v>
      </c>
    </row>
    <row r="2406" spans="9:23">
      <c r="I2406" s="61"/>
      <c r="N2406" s="22" t="s">
        <v>2137</v>
      </c>
      <c r="R2406" s="1"/>
      <c r="S2406" s="1" t="str">
        <f t="shared" si="316"/>
        <v/>
      </c>
      <c r="T2406" s="1" t="str">
        <f>IF(ISNA(VLOOKUP(P2406,'NEW XEQM.c'!D:D,1,0)),"--",VLOOKUP(P2406,'NEW XEQM.c'!D:G,3,0))</f>
        <v>--</v>
      </c>
      <c r="W2406" t="e">
        <f t="shared" si="317"/>
        <v>#VALUE!</v>
      </c>
    </row>
    <row r="2407" spans="9:23">
      <c r="I2407" s="61"/>
      <c r="N2407" s="22" t="s">
        <v>2137</v>
      </c>
      <c r="R2407" s="1"/>
      <c r="S2407" s="1" t="str">
        <f t="shared" si="316"/>
        <v/>
      </c>
      <c r="T2407" s="1" t="str">
        <f>IF(ISNA(VLOOKUP(P2407,'NEW XEQM.c'!D:D,1,0)),"--",VLOOKUP(P2407,'NEW XEQM.c'!D:G,3,0))</f>
        <v>--</v>
      </c>
      <c r="W2407" t="e">
        <f t="shared" si="317"/>
        <v>#VALUE!</v>
      </c>
    </row>
    <row r="2408" spans="9:23">
      <c r="I2408" s="61"/>
      <c r="N2408" s="22" t="s">
        <v>2137</v>
      </c>
      <c r="R2408" s="1"/>
      <c r="S2408" s="1" t="str">
        <f t="shared" si="316"/>
        <v/>
      </c>
      <c r="T2408" s="1" t="str">
        <f>IF(ISNA(VLOOKUP(P2408,'NEW XEQM.c'!D:D,1,0)),"--",VLOOKUP(P2408,'NEW XEQM.c'!D:G,3,0))</f>
        <v>--</v>
      </c>
      <c r="W2408" t="e">
        <f t="shared" si="317"/>
        <v>#VALUE!</v>
      </c>
    </row>
    <row r="2409" spans="9:23">
      <c r="I2409" s="61"/>
      <c r="N2409" s="22" t="s">
        <v>2137</v>
      </c>
      <c r="R2409" s="1"/>
      <c r="S2409" s="1" t="str">
        <f t="shared" si="316"/>
        <v/>
      </c>
      <c r="T2409" s="1" t="str">
        <f>IF(ISNA(VLOOKUP(P2409,'NEW XEQM.c'!D:D,1,0)),"--",VLOOKUP(P2409,'NEW XEQM.c'!D:G,3,0))</f>
        <v>--</v>
      </c>
      <c r="W2409" t="e">
        <f t="shared" si="317"/>
        <v>#VALUE!</v>
      </c>
    </row>
    <row r="2410" spans="9:23">
      <c r="I2410" s="61"/>
      <c r="N2410" s="22" t="s">
        <v>2137</v>
      </c>
      <c r="R2410" s="1"/>
      <c r="S2410" s="1" t="str">
        <f t="shared" si="316"/>
        <v/>
      </c>
      <c r="T2410" s="1" t="str">
        <f>IF(ISNA(VLOOKUP(P2410,'NEW XEQM.c'!D:D,1,0)),"--",VLOOKUP(P2410,'NEW XEQM.c'!D:G,3,0))</f>
        <v>--</v>
      </c>
      <c r="W2410" t="e">
        <f t="shared" si="317"/>
        <v>#VALUE!</v>
      </c>
    </row>
    <row r="2411" spans="9:23">
      <c r="I2411" s="61"/>
      <c r="N2411" s="22" t="s">
        <v>2137</v>
      </c>
      <c r="R2411" s="1"/>
      <c r="S2411" s="1" t="str">
        <f t="shared" si="316"/>
        <v/>
      </c>
      <c r="T2411" s="1" t="str">
        <f>IF(ISNA(VLOOKUP(P2411,'NEW XEQM.c'!D:D,1,0)),"--",VLOOKUP(P2411,'NEW XEQM.c'!D:G,3,0))</f>
        <v>--</v>
      </c>
      <c r="W2411" t="e">
        <f t="shared" si="317"/>
        <v>#VALUE!</v>
      </c>
    </row>
    <row r="2412" spans="9:23">
      <c r="I2412" s="61"/>
      <c r="N2412" s="22" t="s">
        <v>2137</v>
      </c>
      <c r="R2412" s="1"/>
      <c r="S2412" s="1" t="str">
        <f t="shared" si="316"/>
        <v/>
      </c>
      <c r="T2412" s="1" t="str">
        <f>IF(ISNA(VLOOKUP(P2412,'NEW XEQM.c'!D:D,1,0)),"--",VLOOKUP(P2412,'NEW XEQM.c'!D:G,3,0))</f>
        <v>--</v>
      </c>
      <c r="W2412" t="e">
        <f t="shared" si="317"/>
        <v>#VALUE!</v>
      </c>
    </row>
    <row r="2413" spans="9:23">
      <c r="I2413" s="61"/>
      <c r="N2413" s="22" t="s">
        <v>2137</v>
      </c>
      <c r="R2413" s="1"/>
      <c r="S2413" s="1" t="str">
        <f t="shared" si="316"/>
        <v/>
      </c>
      <c r="T2413" s="1" t="str">
        <f>IF(ISNA(VLOOKUP(P2413,'NEW XEQM.c'!D:D,1,0)),"--",VLOOKUP(P2413,'NEW XEQM.c'!D:G,3,0))</f>
        <v>--</v>
      </c>
      <c r="W2413" t="e">
        <f t="shared" si="317"/>
        <v>#VALUE!</v>
      </c>
    </row>
    <row r="2414" spans="9:23">
      <c r="I2414" s="61"/>
      <c r="N2414" s="22" t="s">
        <v>2137</v>
      </c>
      <c r="R2414" s="1"/>
      <c r="S2414" s="1" t="str">
        <f t="shared" ref="S2414:S2456" si="318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7"/>
        <v>#VALUE!</v>
      </c>
    </row>
    <row r="2415" spans="9:23">
      <c r="I2415" s="61"/>
      <c r="N2415" s="22" t="s">
        <v>2137</v>
      </c>
      <c r="R2415" s="1"/>
      <c r="S2415" s="1" t="str">
        <f t="shared" si="318"/>
        <v/>
      </c>
      <c r="T2415" s="1" t="str">
        <f>IF(ISNA(VLOOKUP(P2415,'NEW XEQM.c'!D:D,1,0)),"--",VLOOKUP(P2415,'NEW XEQM.c'!D:G,3,0))</f>
        <v>--</v>
      </c>
      <c r="W2415" t="e">
        <f t="shared" si="317"/>
        <v>#VALUE!</v>
      </c>
    </row>
    <row r="2416" spans="9:23">
      <c r="I2416" s="61"/>
      <c r="N2416" s="22" t="s">
        <v>2137</v>
      </c>
      <c r="R2416" s="1"/>
      <c r="S2416" s="1" t="str">
        <f t="shared" si="318"/>
        <v/>
      </c>
      <c r="T2416" s="1" t="str">
        <f>IF(ISNA(VLOOKUP(P2416,'NEW XEQM.c'!D:D,1,0)),"--",VLOOKUP(P2416,'NEW XEQM.c'!D:G,3,0))</f>
        <v>--</v>
      </c>
      <c r="W2416" t="e">
        <f t="shared" si="317"/>
        <v>#VALUE!</v>
      </c>
    </row>
    <row r="2417" spans="9:23">
      <c r="I2417" s="61"/>
      <c r="N2417" s="22" t="s">
        <v>2137</v>
      </c>
      <c r="R2417" s="1"/>
      <c r="S2417" s="1" t="str">
        <f t="shared" si="318"/>
        <v/>
      </c>
      <c r="T2417" s="1" t="str">
        <f>IF(ISNA(VLOOKUP(P2417,'NEW XEQM.c'!D:D,1,0)),"--",VLOOKUP(P2417,'NEW XEQM.c'!D:G,3,0))</f>
        <v>--</v>
      </c>
      <c r="W2417" t="e">
        <f t="shared" si="317"/>
        <v>#VALUE!</v>
      </c>
    </row>
    <row r="2418" spans="9:23">
      <c r="I2418" s="61"/>
      <c r="N2418" s="22" t="s">
        <v>2137</v>
      </c>
      <c r="R2418" s="1"/>
      <c r="S2418" s="1" t="str">
        <f t="shared" si="318"/>
        <v/>
      </c>
      <c r="T2418" s="1" t="str">
        <f>IF(ISNA(VLOOKUP(P2418,'NEW XEQM.c'!D:D,1,0)),"--",VLOOKUP(P2418,'NEW XEQM.c'!D:G,3,0))</f>
        <v>--</v>
      </c>
      <c r="W2418" t="e">
        <f t="shared" si="317"/>
        <v>#VALUE!</v>
      </c>
    </row>
    <row r="2419" spans="9:23">
      <c r="I2419" s="61"/>
      <c r="N2419" s="22" t="s">
        <v>2137</v>
      </c>
      <c r="R2419" s="1"/>
      <c r="S2419" s="1" t="str">
        <f t="shared" si="318"/>
        <v/>
      </c>
      <c r="T2419" s="1" t="str">
        <f>IF(ISNA(VLOOKUP(P2419,'NEW XEQM.c'!D:D,1,0)),"--",VLOOKUP(P2419,'NEW XEQM.c'!D:G,3,0))</f>
        <v>--</v>
      </c>
      <c r="W2419" t="e">
        <f t="shared" si="317"/>
        <v>#VALUE!</v>
      </c>
    </row>
    <row r="2420" spans="9:23">
      <c r="I2420" s="61"/>
      <c r="N2420" s="22" t="s">
        <v>2137</v>
      </c>
      <c r="R2420" s="1"/>
      <c r="S2420" s="1" t="str">
        <f t="shared" si="318"/>
        <v/>
      </c>
      <c r="T2420" s="1" t="str">
        <f>IF(ISNA(VLOOKUP(P2420,'NEW XEQM.c'!D:D,1,0)),"--",VLOOKUP(P2420,'NEW XEQM.c'!D:G,3,0))</f>
        <v>--</v>
      </c>
      <c r="W2420" t="e">
        <f t="shared" si="317"/>
        <v>#VALUE!</v>
      </c>
    </row>
    <row r="2421" spans="9:23">
      <c r="I2421" s="61"/>
      <c r="N2421" s="22" t="s">
        <v>2137</v>
      </c>
      <c r="R2421" s="1"/>
      <c r="S2421" s="1" t="str">
        <f t="shared" si="318"/>
        <v/>
      </c>
      <c r="T2421" s="1" t="str">
        <f>IF(ISNA(VLOOKUP(P2421,'NEW XEQM.c'!D:D,1,0)),"--",VLOOKUP(P2421,'NEW XEQM.c'!D:G,3,0))</f>
        <v>--</v>
      </c>
      <c r="W2421" t="e">
        <f t="shared" si="317"/>
        <v>#VALUE!</v>
      </c>
    </row>
    <row r="2422" spans="9:23">
      <c r="I2422" s="61"/>
      <c r="N2422" s="22" t="s">
        <v>2137</v>
      </c>
      <c r="R2422" s="1"/>
      <c r="S2422" s="1" t="str">
        <f t="shared" si="318"/>
        <v/>
      </c>
      <c r="T2422" s="1" t="str">
        <f>IF(ISNA(VLOOKUP(P2422,'NEW XEQM.c'!D:D,1,0)),"--",VLOOKUP(P2422,'NEW XEQM.c'!D:G,3,0))</f>
        <v>--</v>
      </c>
      <c r="W2422" t="e">
        <f t="shared" si="317"/>
        <v>#VALUE!</v>
      </c>
    </row>
    <row r="2423" spans="9:23">
      <c r="I2423" s="61"/>
      <c r="N2423" s="22" t="s">
        <v>2137</v>
      </c>
      <c r="R2423" s="1"/>
      <c r="S2423" s="1" t="str">
        <f t="shared" si="318"/>
        <v/>
      </c>
      <c r="T2423" s="1" t="str">
        <f>IF(ISNA(VLOOKUP(P2423,'NEW XEQM.c'!D:D,1,0)),"--",VLOOKUP(P2423,'NEW XEQM.c'!D:G,3,0))</f>
        <v>--</v>
      </c>
      <c r="W2423" t="e">
        <f t="shared" si="317"/>
        <v>#VALUE!</v>
      </c>
    </row>
    <row r="2424" spans="9:23">
      <c r="I2424" s="61"/>
      <c r="N2424" s="22" t="s">
        <v>2137</v>
      </c>
      <c r="R2424" s="1"/>
      <c r="S2424" s="1" t="str">
        <f t="shared" si="318"/>
        <v/>
      </c>
      <c r="T2424" s="1" t="str">
        <f>IF(ISNA(VLOOKUP(P2424,'NEW XEQM.c'!D:D,1,0)),"--",VLOOKUP(P2424,'NEW XEQM.c'!D:G,3,0))</f>
        <v>--</v>
      </c>
      <c r="W2424" t="e">
        <f t="shared" si="317"/>
        <v>#VALUE!</v>
      </c>
    </row>
    <row r="2425" spans="9:23">
      <c r="I2425" s="61"/>
      <c r="N2425" s="22" t="s">
        <v>2137</v>
      </c>
      <c r="R2425" s="1"/>
      <c r="S2425" s="1" t="str">
        <f t="shared" si="318"/>
        <v/>
      </c>
      <c r="T2425" s="1" t="str">
        <f>IF(ISNA(VLOOKUP(P2425,'NEW XEQM.c'!D:D,1,0)),"--",VLOOKUP(P2425,'NEW XEQM.c'!D:G,3,0))</f>
        <v>--</v>
      </c>
      <c r="W2425" t="e">
        <f t="shared" si="317"/>
        <v>#VALUE!</v>
      </c>
    </row>
    <row r="2426" spans="9:23">
      <c r="I2426" s="61"/>
      <c r="N2426" s="22" t="s">
        <v>2137</v>
      </c>
      <c r="R2426" s="1"/>
      <c r="S2426" s="1" t="str">
        <f t="shared" si="318"/>
        <v/>
      </c>
      <c r="T2426" s="1" t="str">
        <f>IF(ISNA(VLOOKUP(P2426,'NEW XEQM.c'!D:D,1,0)),"--",VLOOKUP(P2426,'NEW XEQM.c'!D:G,3,0))</f>
        <v>--</v>
      </c>
      <c r="W2426" t="e">
        <f t="shared" si="317"/>
        <v>#VALUE!</v>
      </c>
    </row>
    <row r="2427" spans="9:23">
      <c r="I2427" s="61"/>
      <c r="N2427" s="22" t="s">
        <v>2137</v>
      </c>
      <c r="R2427" s="1"/>
      <c r="S2427" s="1" t="str">
        <f t="shared" si="318"/>
        <v/>
      </c>
      <c r="T2427" s="1" t="str">
        <f>IF(ISNA(VLOOKUP(P2427,'NEW XEQM.c'!D:D,1,0)),"--",VLOOKUP(P2427,'NEW XEQM.c'!D:G,3,0))</f>
        <v>--</v>
      </c>
      <c r="W2427" t="e">
        <f t="shared" si="317"/>
        <v>#VALUE!</v>
      </c>
    </row>
    <row r="2428" spans="9:23">
      <c r="I2428" s="61"/>
      <c r="N2428" s="22" t="s">
        <v>2137</v>
      </c>
      <c r="R2428" s="1"/>
      <c r="S2428" s="1" t="str">
        <f t="shared" si="318"/>
        <v/>
      </c>
      <c r="T2428" s="1" t="str">
        <f>IF(ISNA(VLOOKUP(P2428,'NEW XEQM.c'!D:D,1,0)),"--",VLOOKUP(P2428,'NEW XEQM.c'!D:G,3,0))</f>
        <v>--</v>
      </c>
      <c r="W2428" t="e">
        <f t="shared" si="317"/>
        <v>#VALUE!</v>
      </c>
    </row>
    <row r="2429" spans="9:23">
      <c r="I2429" s="61"/>
      <c r="N2429" s="22" t="s">
        <v>2137</v>
      </c>
      <c r="R2429" s="1"/>
      <c r="S2429" s="1" t="str">
        <f t="shared" si="318"/>
        <v/>
      </c>
      <c r="T2429" s="1" t="str">
        <f>IF(ISNA(VLOOKUP(P2429,'NEW XEQM.c'!D:D,1,0)),"--",VLOOKUP(P2429,'NEW XEQM.c'!D:G,3,0))</f>
        <v>--</v>
      </c>
      <c r="W2429" t="e">
        <f t="shared" si="317"/>
        <v>#VALUE!</v>
      </c>
    </row>
    <row r="2430" spans="9:23">
      <c r="I2430" s="61"/>
      <c r="N2430" s="22" t="s">
        <v>2137</v>
      </c>
      <c r="R2430" s="1"/>
      <c r="S2430" s="1" t="str">
        <f t="shared" si="318"/>
        <v/>
      </c>
      <c r="T2430" s="1" t="str">
        <f>IF(ISNA(VLOOKUP(P2430,'NEW XEQM.c'!D:D,1,0)),"--",VLOOKUP(P2430,'NEW XEQM.c'!D:G,3,0))</f>
        <v>--</v>
      </c>
      <c r="W2430" t="e">
        <f t="shared" si="317"/>
        <v>#VALUE!</v>
      </c>
    </row>
    <row r="2431" spans="9:23">
      <c r="I2431" s="61"/>
      <c r="N2431" s="22" t="s">
        <v>2137</v>
      </c>
      <c r="R2431" s="1"/>
      <c r="S2431" s="1" t="str">
        <f t="shared" si="318"/>
        <v/>
      </c>
      <c r="T2431" s="1" t="str">
        <f>IF(ISNA(VLOOKUP(P2431,'NEW XEQM.c'!D:D,1,0)),"--",VLOOKUP(P2431,'NEW XEQM.c'!D:G,3,0))</f>
        <v>--</v>
      </c>
      <c r="W2431" t="e">
        <f t="shared" si="317"/>
        <v>#VALUE!</v>
      </c>
    </row>
    <row r="2432" spans="9:23">
      <c r="I2432" s="61"/>
      <c r="N2432" s="22" t="s">
        <v>2137</v>
      </c>
      <c r="R2432" s="1"/>
      <c r="S2432" s="1" t="str">
        <f t="shared" si="318"/>
        <v/>
      </c>
      <c r="T2432" s="1" t="str">
        <f>IF(ISNA(VLOOKUP(P2432,'NEW XEQM.c'!D:D,1,0)),"--",VLOOKUP(P2432,'NEW XEQM.c'!D:G,3,0))</f>
        <v>--</v>
      </c>
      <c r="W2432" t="e">
        <f t="shared" si="317"/>
        <v>#VALUE!</v>
      </c>
    </row>
    <row r="2433" spans="9:23">
      <c r="I2433" s="61"/>
      <c r="N2433" s="22" t="s">
        <v>2137</v>
      </c>
      <c r="R2433" s="1"/>
      <c r="S2433" s="1" t="str">
        <f t="shared" si="318"/>
        <v/>
      </c>
      <c r="T2433" s="1" t="str">
        <f>IF(ISNA(VLOOKUP(P2433,'NEW XEQM.c'!D:D,1,0)),"--",VLOOKUP(P2433,'NEW XEQM.c'!D:G,3,0))</f>
        <v>--</v>
      </c>
      <c r="W2433" t="e">
        <f t="shared" si="317"/>
        <v>#VALUE!</v>
      </c>
    </row>
    <row r="2434" spans="9:23">
      <c r="I2434" s="61"/>
      <c r="N2434" s="22" t="s">
        <v>2137</v>
      </c>
      <c r="R2434" s="1"/>
      <c r="S2434" s="1" t="str">
        <f t="shared" si="318"/>
        <v/>
      </c>
      <c r="T2434" s="1" t="str">
        <f>IF(ISNA(VLOOKUP(P2434,'NEW XEQM.c'!D:D,1,0)),"--",VLOOKUP(P2434,'NEW XEQM.c'!D:G,3,0))</f>
        <v>--</v>
      </c>
      <c r="W2434" t="e">
        <f t="shared" si="317"/>
        <v>#VALUE!</v>
      </c>
    </row>
    <row r="2435" spans="9:23">
      <c r="I2435" s="61"/>
      <c r="N2435" s="22" t="s">
        <v>2137</v>
      </c>
      <c r="R2435" s="1"/>
      <c r="S2435" s="1" t="str">
        <f t="shared" si="318"/>
        <v/>
      </c>
      <c r="T2435" s="1" t="str">
        <f>IF(ISNA(VLOOKUP(P2435,'NEW XEQM.c'!D:D,1,0)),"--",VLOOKUP(P2435,'NEW XEQM.c'!D:G,3,0))</f>
        <v>--</v>
      </c>
      <c r="W2435" t="e">
        <f t="shared" si="317"/>
        <v>#VALUE!</v>
      </c>
    </row>
    <row r="2436" spans="9:23">
      <c r="I2436" s="61"/>
      <c r="N2436" s="22" t="s">
        <v>2137</v>
      </c>
      <c r="R2436" s="1"/>
      <c r="S2436" s="1" t="str">
        <f t="shared" si="318"/>
        <v/>
      </c>
      <c r="T2436" s="1" t="str">
        <f>IF(ISNA(VLOOKUP(P2436,'NEW XEQM.c'!D:D,1,0)),"--",VLOOKUP(P2436,'NEW XEQM.c'!D:G,3,0))</f>
        <v>--</v>
      </c>
      <c r="W2436" t="e">
        <f t="shared" si="317"/>
        <v>#VALUE!</v>
      </c>
    </row>
    <row r="2437" spans="9:23">
      <c r="I2437" s="61"/>
      <c r="N2437" s="22" t="s">
        <v>2137</v>
      </c>
      <c r="R2437" s="1"/>
      <c r="S2437" s="1" t="str">
        <f t="shared" si="318"/>
        <v/>
      </c>
      <c r="T2437" s="1" t="str">
        <f>IF(ISNA(VLOOKUP(P2437,'NEW XEQM.c'!D:D,1,0)),"--",VLOOKUP(P2437,'NEW XEQM.c'!D:G,3,0))</f>
        <v>--</v>
      </c>
      <c r="W2437" t="e">
        <f t="shared" ref="W2437:W2460" si="319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2137</v>
      </c>
      <c r="R2438" s="1"/>
      <c r="S2438" s="1" t="str">
        <f t="shared" si="318"/>
        <v/>
      </c>
      <c r="T2438" s="1" t="str">
        <f>IF(ISNA(VLOOKUP(P2438,'NEW XEQM.c'!D:D,1,0)),"--",VLOOKUP(P2438,'NEW XEQM.c'!D:G,3,0))</f>
        <v>--</v>
      </c>
      <c r="W2438" t="e">
        <f t="shared" si="319"/>
        <v>#VALUE!</v>
      </c>
    </row>
    <row r="2439" spans="9:23">
      <c r="I2439" s="61"/>
      <c r="N2439" s="22" t="s">
        <v>2137</v>
      </c>
      <c r="R2439" s="1"/>
      <c r="S2439" s="1" t="str">
        <f t="shared" si="318"/>
        <v/>
      </c>
      <c r="T2439" s="1" t="str">
        <f>IF(ISNA(VLOOKUP(P2439,'NEW XEQM.c'!D:D,1,0)),"--",VLOOKUP(P2439,'NEW XEQM.c'!D:G,3,0))</f>
        <v>--</v>
      </c>
      <c r="W2439" t="e">
        <f t="shared" si="319"/>
        <v>#VALUE!</v>
      </c>
    </row>
    <row r="2440" spans="9:23">
      <c r="I2440" s="61"/>
      <c r="N2440" s="22" t="s">
        <v>2137</v>
      </c>
      <c r="R2440" s="1"/>
      <c r="S2440" s="1" t="str">
        <f t="shared" si="318"/>
        <v/>
      </c>
      <c r="T2440" s="1" t="str">
        <f>IF(ISNA(VLOOKUP(P2440,'NEW XEQM.c'!D:D,1,0)),"--",VLOOKUP(P2440,'NEW XEQM.c'!D:G,3,0))</f>
        <v>--</v>
      </c>
      <c r="W2440" t="e">
        <f t="shared" si="319"/>
        <v>#VALUE!</v>
      </c>
    </row>
    <row r="2441" spans="9:23">
      <c r="I2441" s="61"/>
      <c r="N2441" s="22" t="s">
        <v>2137</v>
      </c>
      <c r="R2441" s="1"/>
      <c r="S2441" s="1" t="str">
        <f t="shared" si="318"/>
        <v/>
      </c>
      <c r="T2441" s="1" t="str">
        <f>IF(ISNA(VLOOKUP(P2441,'NEW XEQM.c'!D:D,1,0)),"--",VLOOKUP(P2441,'NEW XEQM.c'!D:G,3,0))</f>
        <v>--</v>
      </c>
      <c r="W2441" t="e">
        <f t="shared" si="319"/>
        <v>#VALUE!</v>
      </c>
    </row>
    <row r="2442" spans="9:23">
      <c r="I2442" s="61"/>
      <c r="N2442" s="22" t="s">
        <v>2137</v>
      </c>
      <c r="R2442" s="1"/>
      <c r="S2442" s="1" t="str">
        <f t="shared" si="318"/>
        <v/>
      </c>
      <c r="T2442" s="1" t="str">
        <f>IF(ISNA(VLOOKUP(P2442,'NEW XEQM.c'!D:D,1,0)),"--",VLOOKUP(P2442,'NEW XEQM.c'!D:G,3,0))</f>
        <v>--</v>
      </c>
      <c r="W2442" t="e">
        <f t="shared" si="319"/>
        <v>#VALUE!</v>
      </c>
    </row>
    <row r="2443" spans="9:23">
      <c r="I2443" s="61"/>
      <c r="N2443" s="22" t="s">
        <v>2137</v>
      </c>
      <c r="R2443" s="1"/>
      <c r="S2443" s="1" t="str">
        <f t="shared" si="318"/>
        <v/>
      </c>
      <c r="T2443" s="1" t="str">
        <f>IF(ISNA(VLOOKUP(P2443,'NEW XEQM.c'!D:D,1,0)),"--",VLOOKUP(P2443,'NEW XEQM.c'!D:G,3,0))</f>
        <v>--</v>
      </c>
      <c r="W2443" t="e">
        <f t="shared" si="319"/>
        <v>#VALUE!</v>
      </c>
    </row>
    <row r="2444" spans="9:23">
      <c r="I2444" s="61"/>
      <c r="N2444" s="22" t="s">
        <v>2137</v>
      </c>
      <c r="R2444" s="1"/>
      <c r="S2444" s="1" t="str">
        <f t="shared" si="318"/>
        <v/>
      </c>
      <c r="T2444" s="1" t="str">
        <f>IF(ISNA(VLOOKUP(P2444,'NEW XEQM.c'!D:D,1,0)),"--",VLOOKUP(P2444,'NEW XEQM.c'!D:G,3,0))</f>
        <v>--</v>
      </c>
      <c r="W2444" t="e">
        <f t="shared" si="319"/>
        <v>#VALUE!</v>
      </c>
    </row>
    <row r="2445" spans="9:23">
      <c r="I2445" s="61"/>
      <c r="N2445" s="22" t="s">
        <v>2137</v>
      </c>
      <c r="R2445" s="1"/>
      <c r="S2445" s="1" t="str">
        <f t="shared" si="318"/>
        <v/>
      </c>
      <c r="T2445" s="1" t="str">
        <f>IF(ISNA(VLOOKUP(P2445,'NEW XEQM.c'!D:D,1,0)),"--",VLOOKUP(P2445,'NEW XEQM.c'!D:G,3,0))</f>
        <v>--</v>
      </c>
      <c r="W2445" t="e">
        <f t="shared" si="319"/>
        <v>#VALUE!</v>
      </c>
    </row>
    <row r="2446" spans="9:23">
      <c r="I2446" s="61"/>
      <c r="N2446" s="22" t="s">
        <v>2137</v>
      </c>
      <c r="R2446" s="1"/>
      <c r="S2446" s="1" t="str">
        <f t="shared" si="318"/>
        <v/>
      </c>
      <c r="T2446" s="1" t="str">
        <f>IF(ISNA(VLOOKUP(P2446,'NEW XEQM.c'!D:D,1,0)),"--",VLOOKUP(P2446,'NEW XEQM.c'!D:G,3,0))</f>
        <v>--</v>
      </c>
      <c r="W2446" t="e">
        <f t="shared" si="319"/>
        <v>#VALUE!</v>
      </c>
    </row>
    <row r="2447" spans="9:23">
      <c r="I2447" s="61"/>
      <c r="N2447" s="22" t="s">
        <v>2137</v>
      </c>
      <c r="R2447" s="1"/>
      <c r="S2447" s="1" t="str">
        <f t="shared" si="318"/>
        <v/>
      </c>
      <c r="T2447" s="1" t="str">
        <f>IF(ISNA(VLOOKUP(P2447,'NEW XEQM.c'!D:D,1,0)),"--",VLOOKUP(P2447,'NEW XEQM.c'!D:G,3,0))</f>
        <v>--</v>
      </c>
      <c r="W2447" t="e">
        <f t="shared" si="319"/>
        <v>#VALUE!</v>
      </c>
    </row>
    <row r="2448" spans="9:23">
      <c r="I2448" s="61"/>
      <c r="N2448" s="22" t="s">
        <v>2137</v>
      </c>
      <c r="R2448" s="1"/>
      <c r="S2448" s="1" t="str">
        <f t="shared" si="318"/>
        <v/>
      </c>
      <c r="T2448" s="1" t="str">
        <f>IF(ISNA(VLOOKUP(P2448,'NEW XEQM.c'!D:D,1,0)),"--",VLOOKUP(P2448,'NEW XEQM.c'!D:G,3,0))</f>
        <v>--</v>
      </c>
      <c r="W2448" t="e">
        <f t="shared" si="319"/>
        <v>#VALUE!</v>
      </c>
    </row>
    <row r="2449" spans="9:23">
      <c r="I2449" s="61"/>
      <c r="N2449" s="22" t="s">
        <v>2137</v>
      </c>
      <c r="R2449" s="1"/>
      <c r="S2449" s="1" t="str">
        <f t="shared" si="318"/>
        <v/>
      </c>
      <c r="T2449" s="1" t="str">
        <f>IF(ISNA(VLOOKUP(P2449,'NEW XEQM.c'!D:D,1,0)),"--",VLOOKUP(P2449,'NEW XEQM.c'!D:G,3,0))</f>
        <v>--</v>
      </c>
      <c r="W2449" t="e">
        <f t="shared" si="319"/>
        <v>#VALUE!</v>
      </c>
    </row>
    <row r="2450" spans="9:23">
      <c r="I2450" s="61"/>
      <c r="N2450" s="22" t="s">
        <v>2137</v>
      </c>
      <c r="R2450" s="1"/>
      <c r="S2450" s="1" t="str">
        <f t="shared" si="318"/>
        <v/>
      </c>
      <c r="T2450" s="1" t="str">
        <f>IF(ISNA(VLOOKUP(P2450,'NEW XEQM.c'!D:D,1,0)),"--",VLOOKUP(P2450,'NEW XEQM.c'!D:G,3,0))</f>
        <v>--</v>
      </c>
      <c r="W2450" t="e">
        <f t="shared" si="319"/>
        <v>#VALUE!</v>
      </c>
    </row>
    <row r="2451" spans="9:23">
      <c r="I2451" s="61"/>
      <c r="N2451" s="22" t="s">
        <v>2137</v>
      </c>
      <c r="R2451" s="1"/>
      <c r="S2451" s="1" t="str">
        <f t="shared" si="318"/>
        <v/>
      </c>
      <c r="T2451" s="1" t="str">
        <f>IF(ISNA(VLOOKUP(P2451,'NEW XEQM.c'!D:D,1,0)),"--",VLOOKUP(P2451,'NEW XEQM.c'!D:G,3,0))</f>
        <v>--</v>
      </c>
      <c r="W2451" t="e">
        <f t="shared" si="319"/>
        <v>#VALUE!</v>
      </c>
    </row>
    <row r="2452" spans="9:23">
      <c r="I2452" s="61"/>
      <c r="N2452" s="22" t="s">
        <v>2137</v>
      </c>
      <c r="R2452" s="1"/>
      <c r="S2452" s="1" t="str">
        <f t="shared" si="318"/>
        <v/>
      </c>
      <c r="T2452" s="1" t="str">
        <f>IF(ISNA(VLOOKUP(P2452,'NEW XEQM.c'!D:D,1,0)),"--",VLOOKUP(P2452,'NEW XEQM.c'!D:G,3,0))</f>
        <v>--</v>
      </c>
      <c r="W2452" t="e">
        <f t="shared" si="319"/>
        <v>#VALUE!</v>
      </c>
    </row>
    <row r="2453" spans="9:23">
      <c r="I2453" s="61"/>
      <c r="N2453" s="22" t="s">
        <v>2137</v>
      </c>
      <c r="R2453" s="1"/>
      <c r="S2453" s="1" t="str">
        <f t="shared" si="318"/>
        <v/>
      </c>
      <c r="T2453" s="1" t="str">
        <f>IF(ISNA(VLOOKUP(P2453,'NEW XEQM.c'!D:D,1,0)),"--",VLOOKUP(P2453,'NEW XEQM.c'!D:G,3,0))</f>
        <v>--</v>
      </c>
      <c r="W2453" t="e">
        <f t="shared" si="319"/>
        <v>#VALUE!</v>
      </c>
    </row>
    <row r="2454" spans="9:23">
      <c r="I2454" s="61"/>
      <c r="N2454" s="22" t="s">
        <v>2137</v>
      </c>
      <c r="R2454" s="1"/>
      <c r="S2454" s="1" t="str">
        <f t="shared" si="318"/>
        <v/>
      </c>
      <c r="T2454" s="1" t="str">
        <f>IF(ISNA(VLOOKUP(P2454,'NEW XEQM.c'!D:D,1,0)),"--",VLOOKUP(P2454,'NEW XEQM.c'!D:G,3,0))</f>
        <v>--</v>
      </c>
      <c r="W2454" t="e">
        <f t="shared" si="319"/>
        <v>#VALUE!</v>
      </c>
    </row>
    <row r="2455" spans="9:23">
      <c r="I2455" s="61"/>
      <c r="N2455" s="22" t="s">
        <v>2137</v>
      </c>
      <c r="R2455" s="1"/>
      <c r="S2455" s="1" t="str">
        <f t="shared" si="318"/>
        <v/>
      </c>
      <c r="T2455" s="1" t="str">
        <f>IF(ISNA(VLOOKUP(P2455,'NEW XEQM.c'!D:D,1,0)),"--",VLOOKUP(P2455,'NEW XEQM.c'!D:G,3,0))</f>
        <v>--</v>
      </c>
      <c r="W2455" t="e">
        <f t="shared" si="319"/>
        <v>#VALUE!</v>
      </c>
    </row>
    <row r="2456" spans="9:23">
      <c r="I2456" s="61"/>
      <c r="N2456" s="22" t="s">
        <v>2137</v>
      </c>
      <c r="R2456" s="1"/>
      <c r="S2456" s="1" t="str">
        <f t="shared" si="318"/>
        <v/>
      </c>
      <c r="T2456" s="1" t="str">
        <f>IF(ISNA(VLOOKUP(P2456,'NEW XEQM.c'!D:D,1,0)),"--",VLOOKUP(P2456,'NEW XEQM.c'!D:G,3,0))</f>
        <v>--</v>
      </c>
      <c r="W2456" t="e">
        <f t="shared" si="319"/>
        <v>#VALUE!</v>
      </c>
    </row>
    <row r="2457" spans="9:23">
      <c r="W2457" t="e">
        <f t="shared" si="319"/>
        <v>#VALUE!</v>
      </c>
    </row>
    <row r="2458" spans="9:23">
      <c r="W2458" t="e">
        <f t="shared" si="319"/>
        <v>#VALUE!</v>
      </c>
    </row>
    <row r="2459" spans="9:23">
      <c r="W2459" t="e">
        <f t="shared" si="319"/>
        <v>#VALUE!</v>
      </c>
    </row>
    <row r="2460" spans="9:23">
      <c r="W2460" t="e">
        <f t="shared" si="319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5" priority="4076" operator="greaterThanOrEqual">
      <formula>$B$1838</formula>
    </cfRule>
  </conditionalFormatting>
  <conditionalFormatting sqref="J1798:J1834 J1835:L1909 J2191:L1048576 J1912:L2186">
    <cfRule type="containsText" dxfId="14" priority="386" operator="containsText" text="DISABLED">
      <formula>NOT(ISERROR(SEARCH("DISABLED",J1798)))</formula>
    </cfRule>
  </conditionalFormatting>
  <conditionalFormatting sqref="J1:L1798">
    <cfRule type="containsText" dxfId="13" priority="27" operator="containsText" text="DISABLED">
      <formula>NOT(ISERROR(SEARCH("DISABLED",J1)))</formula>
    </cfRule>
  </conditionalFormatting>
  <conditionalFormatting sqref="J1:L1048576">
    <cfRule type="containsText" dxfId="12" priority="28" operator="containsText" text="ENABLED">
      <formula>NOT(ISERROR(SEARCH("ENABLED",J1)))</formula>
    </cfRule>
  </conditionalFormatting>
  <conditionalFormatting sqref="J1910:L1911">
    <cfRule type="containsText" dxfId="11" priority="1" operator="containsText" text="DISABLED">
      <formula>NOT(ISERROR(SEARCH("DISABLED",J1910)))</formula>
    </cfRule>
  </conditionalFormatting>
  <conditionalFormatting sqref="J2187:L2190">
    <cfRule type="containsText" dxfId="10" priority="3" operator="containsText" text="DISABLED">
      <formula>NOT(ISERROR(SEARCH("DISABLED",J2187)))</formula>
    </cfRule>
  </conditionalFormatting>
  <conditionalFormatting sqref="J2192:L2202">
    <cfRule type="containsText" dxfId="9" priority="5" operator="containsText" text="DISABLED">
      <formula>NOT(ISERROR(SEARCH("DISABLED",J2192)))</formula>
    </cfRule>
  </conditionalFormatting>
  <conditionalFormatting sqref="K1799:L1834">
    <cfRule type="containsText" dxfId="8" priority="382" operator="containsText" text="DISABLED">
      <formula>NOT(ISERROR(SEARCH("DISABLED",K1799)))</formula>
    </cfRule>
  </conditionalFormatting>
  <conditionalFormatting sqref="N1:N1048576">
    <cfRule type="containsText" dxfId="7" priority="2916" operator="containsText" text="DISABLED">
      <formula>NOT(ISERROR(SEARCH("DISABLED",N1)))</formula>
    </cfRule>
    <cfRule type="containsText" dxfId="6" priority="2917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5" priority="76" stopIfTrue="1">
      <formula>I246=N246</formula>
    </cfRule>
  </conditionalFormatting>
  <conditionalFormatting sqref="N2128:N2145">
    <cfRule type="expression" dxfId="4" priority="75" stopIfTrue="1">
      <formula>I2128=N2128</formula>
    </cfRule>
  </conditionalFormatting>
  <conditionalFormatting sqref="O66:P66 O91 O94 O732 O895:P895">
    <cfRule type="containsText" dxfId="3" priority="3930" operator="containsText" text="DISABLED">
      <formula>NOT(ISERROR(SEARCH("DISABLED",O66)))</formula>
    </cfRule>
    <cfRule type="containsText" dxfId="2" priority="3931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PTP_NONE    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"PRNTR1",                                      "PRNTR1",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"PRNTR0",                                      "PRNTR0",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7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5627</v>
      </c>
      <c r="F1" s="223" t="s">
        <v>5291</v>
      </c>
      <c r="H1" t="str">
        <f>""""&amp;F1&amp;""""</f>
        <v>"yr.gregor"</v>
      </c>
    </row>
    <row r="2" spans="2:8" ht="19">
      <c r="B2" s="237" t="s">
        <v>5628</v>
      </c>
      <c r="F2" s="223" t="s">
        <v>5292</v>
      </c>
      <c r="H2" t="str">
        <f t="shared" ref="H2:H65" si="0">""""&amp;F2&amp;""""</f>
        <v>"rad.bohr"</v>
      </c>
    </row>
    <row r="3" spans="2:8">
      <c r="F3" s="223" t="s">
        <v>5293</v>
      </c>
      <c r="H3" t="str">
        <f t="shared" si="0"/>
        <v>"orb.moon"</v>
      </c>
    </row>
    <row r="4" spans="2:8">
      <c r="F4" s="223" t="s">
        <v>5294</v>
      </c>
      <c r="H4" t="str">
        <f t="shared" si="0"/>
        <v>"orb.earth"</v>
      </c>
    </row>
    <row r="5" spans="2:8">
      <c r="F5" s="223" t="s">
        <v>5281</v>
      </c>
      <c r="H5" t="str">
        <f t="shared" si="0"/>
        <v>"lightspeed"</v>
      </c>
    </row>
    <row r="6" spans="2:8">
      <c r="F6" s="223" t="s">
        <v>5295</v>
      </c>
      <c r="H6" t="str">
        <f t="shared" si="0"/>
        <v>"c.radiatn1"</v>
      </c>
    </row>
    <row r="7" spans="2:8">
      <c r="F7" s="223" t="s">
        <v>5296</v>
      </c>
      <c r="H7" t="str">
        <f t="shared" si="0"/>
        <v>"c.radiatn2"</v>
      </c>
    </row>
    <row r="8" spans="2:8">
      <c r="F8" s="223" t="s">
        <v>5209</v>
      </c>
      <c r="H8" t="str">
        <f t="shared" si="0"/>
        <v>"charge.elem"</v>
      </c>
    </row>
    <row r="9" spans="2:8">
      <c r="F9" s="223" t="s">
        <v>5210</v>
      </c>
      <c r="H9" t="str">
        <f t="shared" si="0"/>
        <v>"e.euler"</v>
      </c>
    </row>
    <row r="10" spans="2:8">
      <c r="F10" s="223" t="s">
        <v>5297</v>
      </c>
      <c r="H10" t="str">
        <f t="shared" si="0"/>
        <v>"c.faraday"</v>
      </c>
    </row>
    <row r="11" spans="2:8">
      <c r="F11" s="223" t="s">
        <v>5298</v>
      </c>
      <c r="H11" t="str">
        <f t="shared" si="0"/>
        <v>"α.feigenbm"</v>
      </c>
    </row>
    <row r="12" spans="2:8">
      <c r="F12" s="223" t="s">
        <v>5299</v>
      </c>
      <c r="H12" t="str">
        <f t="shared" si="0"/>
        <v>"δ.feigenbm"</v>
      </c>
    </row>
    <row r="13" spans="2:8">
      <c r="F13" s="223" t="s">
        <v>5300</v>
      </c>
      <c r="H13" t="str">
        <f t="shared" si="0"/>
        <v>"c.grav.nwt"</v>
      </c>
    </row>
    <row r="14" spans="2:8">
      <c r="F14" s="223" t="s">
        <v>5211</v>
      </c>
      <c r="H14" t="str">
        <f t="shared" si="0"/>
        <v>"cond.quant"</v>
      </c>
    </row>
    <row r="15" spans="2:8">
      <c r="F15" s="223" t="s">
        <v>5301</v>
      </c>
      <c r="H15" t="str">
        <f t="shared" si="0"/>
        <v>"c.catalan"</v>
      </c>
    </row>
    <row r="16" spans="2:8">
      <c r="F16" s="223" t="s">
        <v>5212</v>
      </c>
      <c r="H16" t="str">
        <f t="shared" si="0"/>
        <v>"gfact.elec"</v>
      </c>
    </row>
    <row r="17" spans="6:8">
      <c r="F17" s="223" t="s">
        <v>5302</v>
      </c>
      <c r="H17" t="str">
        <f t="shared" si="0"/>
        <v>"c.grav.geo"</v>
      </c>
    </row>
    <row r="18" spans="6:8">
      <c r="F18" s="223" t="s">
        <v>5303</v>
      </c>
      <c r="H18" t="str">
        <f t="shared" si="0"/>
        <v>"acc.earth"</v>
      </c>
    </row>
    <row r="19" spans="6:8">
      <c r="F19" s="223" t="s">
        <v>5304</v>
      </c>
      <c r="H19" t="str">
        <f t="shared" si="0"/>
        <v>"c.planck"</v>
      </c>
    </row>
    <row r="20" spans="6:8">
      <c r="F20" s="223" t="s">
        <v>5305</v>
      </c>
      <c r="H20" t="str">
        <f t="shared" si="0"/>
        <v>"red.planck"</v>
      </c>
    </row>
    <row r="21" spans="6:8">
      <c r="F21" s="223" t="s">
        <v>5306</v>
      </c>
      <c r="H21" t="str">
        <f t="shared" si="0"/>
        <v>"c.boltzmn"</v>
      </c>
    </row>
    <row r="22" spans="6:8">
      <c r="F22" s="223" t="s">
        <v>5307</v>
      </c>
      <c r="H22" t="str">
        <f t="shared" si="0"/>
        <v>"c.josephsn"</v>
      </c>
    </row>
    <row r="23" spans="6:8">
      <c r="F23" s="223" t="s">
        <v>5308</v>
      </c>
      <c r="H23" t="str">
        <f t="shared" si="0"/>
        <v>"len.planck"</v>
      </c>
    </row>
    <row r="24" spans="6:8">
      <c r="F24" s="223" t="s">
        <v>5309</v>
      </c>
      <c r="H24" t="str">
        <f t="shared" si="0"/>
        <v>"mass.elec"</v>
      </c>
    </row>
    <row r="25" spans="6:8">
      <c r="F25" s="223" t="s">
        <v>5213</v>
      </c>
      <c r="H25" t="str">
        <f t="shared" si="0"/>
        <v>"mass.moon"</v>
      </c>
    </row>
    <row r="26" spans="6:8">
      <c r="F26" s="223" t="s">
        <v>5310</v>
      </c>
      <c r="H26" t="str">
        <f t="shared" si="0"/>
        <v>"mass.neu"</v>
      </c>
    </row>
    <row r="27" spans="6:8">
      <c r="F27" s="223" t="s">
        <v>5311</v>
      </c>
      <c r="H27" t="str">
        <f t="shared" si="0"/>
        <v>"r.neu.prot"</v>
      </c>
    </row>
    <row r="28" spans="6:8">
      <c r="F28" s="223" t="s">
        <v>5312</v>
      </c>
      <c r="H28" t="str">
        <f t="shared" si="0"/>
        <v>"mass.prot"</v>
      </c>
    </row>
    <row r="29" spans="6:8">
      <c r="F29" s="223" t="s">
        <v>5214</v>
      </c>
      <c r="H29" t="str">
        <f t="shared" si="0"/>
        <v>"mass.planck"</v>
      </c>
    </row>
    <row r="30" spans="6:8">
      <c r="F30" s="223" t="s">
        <v>5313</v>
      </c>
      <c r="H30" t="str">
        <f t="shared" si="0"/>
        <v>"r.prot.elec"</v>
      </c>
    </row>
    <row r="31" spans="6:8">
      <c r="F31" s="223" t="s">
        <v>5215</v>
      </c>
      <c r="H31" t="str">
        <f t="shared" si="0"/>
        <v>"mass.atom"</v>
      </c>
    </row>
    <row r="32" spans="6:8">
      <c r="F32" s="223" t="s">
        <v>5216</v>
      </c>
      <c r="H32" t="str">
        <f t="shared" si="0"/>
        <v>"energy.atom"</v>
      </c>
    </row>
    <row r="33" spans="6:8">
      <c r="F33" s="223" t="s">
        <v>5217</v>
      </c>
      <c r="H33" t="str">
        <f t="shared" si="0"/>
        <v>"mass.muon"</v>
      </c>
    </row>
    <row r="34" spans="6:8">
      <c r="F34" s="223" t="s">
        <v>5218</v>
      </c>
      <c r="H34" t="str">
        <f t="shared" si="0"/>
        <v>"mass.sun"</v>
      </c>
    </row>
    <row r="35" spans="6:8">
      <c r="F35" s="223" t="s">
        <v>5219</v>
      </c>
      <c r="H35" t="str">
        <f t="shared" si="0"/>
        <v>"mass.earth"</v>
      </c>
    </row>
    <row r="36" spans="6:8">
      <c r="F36" s="223" t="s">
        <v>5220</v>
      </c>
      <c r="H36" t="str">
        <f t="shared" si="0"/>
        <v>"nr.avogadro"</v>
      </c>
    </row>
    <row r="37" spans="6:8">
      <c r="F37" s="223" t="s">
        <v>5314</v>
      </c>
      <c r="H37" t="str">
        <f t="shared" si="0"/>
        <v>"not.a.nr"</v>
      </c>
    </row>
    <row r="38" spans="6:8">
      <c r="F38" s="223" t="s">
        <v>5315</v>
      </c>
      <c r="H38" t="str">
        <f t="shared" si="0"/>
        <v>"press.atm"</v>
      </c>
    </row>
    <row r="39" spans="6:8">
      <c r="F39" s="223" t="s">
        <v>5316</v>
      </c>
      <c r="H39" t="str">
        <f t="shared" si="0"/>
        <v>"c.mol.gas"</v>
      </c>
    </row>
    <row r="40" spans="6:8">
      <c r="F40" s="223" t="s">
        <v>5317</v>
      </c>
      <c r="H40" t="str">
        <f t="shared" si="0"/>
        <v>"rad.elec"</v>
      </c>
    </row>
    <row r="41" spans="6:8">
      <c r="F41" s="223" t="s">
        <v>5318</v>
      </c>
      <c r="H41" t="str">
        <f t="shared" si="0"/>
        <v>"c.klitzing"</v>
      </c>
    </row>
    <row r="42" spans="6:8">
      <c r="F42" s="223" t="s">
        <v>5319</v>
      </c>
      <c r="H42" t="str">
        <f t="shared" si="0"/>
        <v>"rad.moon"</v>
      </c>
    </row>
    <row r="43" spans="6:8">
      <c r="F43" s="223" t="s">
        <v>5320</v>
      </c>
      <c r="H43" t="str">
        <f t="shared" si="0"/>
        <v>"c.rydberg"</v>
      </c>
    </row>
    <row r="44" spans="6:8">
      <c r="F44" s="223" t="s">
        <v>5321</v>
      </c>
      <c r="H44" t="str">
        <f t="shared" si="0"/>
        <v>"rad.sun"</v>
      </c>
    </row>
    <row r="45" spans="6:8">
      <c r="F45" s="223" t="s">
        <v>5322</v>
      </c>
      <c r="H45" t="str">
        <f t="shared" si="0"/>
        <v>"rad.earth"</v>
      </c>
    </row>
    <row r="46" spans="6:8">
      <c r="F46" s="223" t="s">
        <v>5323</v>
      </c>
      <c r="H46" t="str">
        <f t="shared" si="0"/>
        <v>"majax.earth"</v>
      </c>
    </row>
    <row r="47" spans="6:8">
      <c r="F47" s="223" t="s">
        <v>5324</v>
      </c>
      <c r="H47" t="str">
        <f t="shared" si="0"/>
        <v>"minax.earth"</v>
      </c>
    </row>
    <row r="48" spans="6:8">
      <c r="F48" s="223" t="s">
        <v>5325</v>
      </c>
      <c r="H48" t="str">
        <f t="shared" si="0"/>
        <v>"sq.eccent1"</v>
      </c>
    </row>
    <row r="49" spans="6:8">
      <c r="F49" s="223" t="s">
        <v>5326</v>
      </c>
      <c r="H49" t="str">
        <f t="shared" si="0"/>
        <v>"sq.eccent2"</v>
      </c>
    </row>
    <row r="50" spans="6:8">
      <c r="F50" s="223" t="s">
        <v>5327</v>
      </c>
      <c r="H50" t="str">
        <f t="shared" si="0"/>
        <v>"f.flatteng"</v>
      </c>
    </row>
    <row r="51" spans="6:8">
      <c r="F51" s="223" t="s">
        <v>5328</v>
      </c>
      <c r="H51" t="str">
        <f t="shared" si="0"/>
        <v>"temp.stand"</v>
      </c>
    </row>
    <row r="52" spans="6:8">
      <c r="F52" s="223" t="s">
        <v>5221</v>
      </c>
      <c r="H52" t="str">
        <f t="shared" si="0"/>
        <v>"temp.planck"</v>
      </c>
    </row>
    <row r="53" spans="6:8">
      <c r="F53" s="223" t="s">
        <v>5222</v>
      </c>
      <c r="H53" t="str">
        <f t="shared" si="0"/>
        <v>"time.planck"</v>
      </c>
    </row>
    <row r="54" spans="6:8">
      <c r="F54" s="223" t="s">
        <v>5282</v>
      </c>
      <c r="H54" t="str">
        <f t="shared" si="0"/>
        <v>"volume.gas"</v>
      </c>
    </row>
    <row r="55" spans="6:8">
      <c r="F55" s="223" t="s">
        <v>5329</v>
      </c>
      <c r="H55" t="str">
        <f t="shared" si="0"/>
        <v>"imped.vac"</v>
      </c>
    </row>
    <row r="56" spans="6:8">
      <c r="F56" s="223" t="s">
        <v>5330</v>
      </c>
      <c r="H56" t="str">
        <f t="shared" si="0"/>
        <v>"c.finestruc"</v>
      </c>
    </row>
    <row r="57" spans="6:8">
      <c r="F57" s="223" t="s">
        <v>5300</v>
      </c>
      <c r="H57" t="str">
        <f t="shared" si="0"/>
        <v>"c.grav.nwt"</v>
      </c>
    </row>
    <row r="58" spans="6:8">
      <c r="F58" s="223" t="s">
        <v>5331</v>
      </c>
      <c r="H58" t="str">
        <f t="shared" si="0"/>
        <v>"c.eul.masc"</v>
      </c>
    </row>
    <row r="59" spans="6:8">
      <c r="F59" s="223" t="s">
        <v>5332</v>
      </c>
      <c r="H59" t="str">
        <f t="shared" si="0"/>
        <v>"r.gyro.prot"</v>
      </c>
    </row>
    <row r="60" spans="6:8">
      <c r="F60" s="223" t="s">
        <v>5333</v>
      </c>
      <c r="H60" t="str">
        <f t="shared" si="0"/>
        <v>"frq.hypf.cs"</v>
      </c>
    </row>
    <row r="61" spans="6:8">
      <c r="F61" s="223" t="s">
        <v>5334</v>
      </c>
      <c r="H61" t="str">
        <f t="shared" si="0"/>
        <v>"epermt.vac"</v>
      </c>
    </row>
    <row r="62" spans="6:8">
      <c r="F62" s="223" t="s">
        <v>5335</v>
      </c>
      <c r="H62" t="str">
        <f t="shared" si="0"/>
        <v>"wavln.elec"</v>
      </c>
    </row>
    <row r="63" spans="6:8">
      <c r="F63" s="223" t="s">
        <v>5336</v>
      </c>
      <c r="H63" t="str">
        <f t="shared" si="0"/>
        <v>"wavln.neu"</v>
      </c>
    </row>
    <row r="64" spans="6:8">
      <c r="F64" s="223" t="s">
        <v>5337</v>
      </c>
      <c r="H64" t="str">
        <f t="shared" si="0"/>
        <v>"wavln.prot"</v>
      </c>
    </row>
    <row r="65" spans="6:8">
      <c r="F65" s="223" t="s">
        <v>5338</v>
      </c>
      <c r="H65" t="str">
        <f t="shared" si="0"/>
        <v>"mpermb.vac"</v>
      </c>
    </row>
    <row r="66" spans="6:8">
      <c r="F66" s="223" t="s">
        <v>5339</v>
      </c>
      <c r="H66" t="str">
        <f t="shared" ref="H66:H79" si="1">""""&amp;F66&amp;""""</f>
        <v>"magn.both"</v>
      </c>
    </row>
    <row r="67" spans="6:8">
      <c r="F67" s="223" t="s">
        <v>5340</v>
      </c>
      <c r="H67" t="str">
        <f t="shared" si="1"/>
        <v>"mgmom.elec"</v>
      </c>
    </row>
    <row r="68" spans="6:8">
      <c r="F68" s="223" t="s">
        <v>5341</v>
      </c>
      <c r="H68" t="str">
        <f t="shared" si="1"/>
        <v>"r.elec.bohr"</v>
      </c>
    </row>
    <row r="69" spans="6:8">
      <c r="F69" s="223" t="s">
        <v>5342</v>
      </c>
      <c r="H69" t="str">
        <f t="shared" si="1"/>
        <v>"magmom.neu"</v>
      </c>
    </row>
    <row r="70" spans="6:8">
      <c r="F70" s="223" t="s">
        <v>5343</v>
      </c>
      <c r="H70" t="str">
        <f t="shared" si="1"/>
        <v>"mgmom.prot"</v>
      </c>
    </row>
    <row r="71" spans="6:8">
      <c r="F71" s="223" t="s">
        <v>5344</v>
      </c>
      <c r="H71" t="str">
        <f t="shared" si="1"/>
        <v>"magn.nucl"</v>
      </c>
    </row>
    <row r="72" spans="6:8">
      <c r="F72" s="223" t="s">
        <v>5345</v>
      </c>
      <c r="H72" t="str">
        <f t="shared" si="1"/>
        <v>"mgmom.muon"</v>
      </c>
    </row>
    <row r="73" spans="6:8">
      <c r="F73" s="223" t="s">
        <v>5346</v>
      </c>
      <c r="H73" t="str">
        <f t="shared" si="1"/>
        <v>"c.stephbol"</v>
      </c>
    </row>
    <row r="74" spans="6:8">
      <c r="F74" s="223" t="s">
        <v>5347</v>
      </c>
      <c r="H74" t="str">
        <f t="shared" si="1"/>
        <v>"r.golden"</v>
      </c>
    </row>
    <row r="75" spans="6:8">
      <c r="F75" s="223" t="s">
        <v>5348</v>
      </c>
      <c r="H75" t="str">
        <f t="shared" si="1"/>
        <v>"fluxq.magn"</v>
      </c>
    </row>
    <row r="76" spans="6:8">
      <c r="F76" s="223" t="s">
        <v>5349</v>
      </c>
      <c r="H76" t="str">
        <f t="shared" si="1"/>
        <v>"vangl.earth"</v>
      </c>
    </row>
    <row r="77" spans="6:8">
      <c r="F77" s="223" t="s">
        <v>5350</v>
      </c>
      <c r="H77" t="str">
        <f t="shared" si="1"/>
        <v>"inf.minus"</v>
      </c>
    </row>
    <row r="78" spans="6:8">
      <c r="F78" s="223" t="s">
        <v>5351</v>
      </c>
      <c r="H78" t="str">
        <f t="shared" si="1"/>
        <v>"inf.plus"</v>
      </c>
    </row>
    <row r="79" spans="6:8">
      <c r="F79" s="223" t="s">
        <v>5223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5009</v>
      </c>
    </row>
    <row r="2" spans="1:4">
      <c r="B2" t="s">
        <v>5010</v>
      </c>
      <c r="D2" t="s">
        <v>5035</v>
      </c>
    </row>
    <row r="3" spans="1:4">
      <c r="B3" t="s">
        <v>5011</v>
      </c>
      <c r="D3" t="s">
        <v>5035</v>
      </c>
    </row>
    <row r="4" spans="1:4">
      <c r="B4" t="s">
        <v>5012</v>
      </c>
      <c r="D4" t="s">
        <v>5035</v>
      </c>
    </row>
    <row r="5" spans="1:4">
      <c r="B5" t="s">
        <v>5013</v>
      </c>
      <c r="D5" t="s">
        <v>5035</v>
      </c>
    </row>
    <row r="6" spans="1:4">
      <c r="B6" t="s">
        <v>5014</v>
      </c>
      <c r="D6" t="s">
        <v>5035</v>
      </c>
    </row>
    <row r="7" spans="1:4">
      <c r="B7" t="s">
        <v>5015</v>
      </c>
      <c r="D7" t="s">
        <v>5035</v>
      </c>
    </row>
    <row r="8" spans="1:4">
      <c r="B8" t="s">
        <v>5016</v>
      </c>
      <c r="D8" t="s">
        <v>5035</v>
      </c>
    </row>
    <row r="9" spans="1:4">
      <c r="B9" t="s">
        <v>5027</v>
      </c>
      <c r="D9" t="s">
        <v>5035</v>
      </c>
    </row>
    <row r="10" spans="1:4">
      <c r="B10" t="s">
        <v>5028</v>
      </c>
      <c r="D10" t="s">
        <v>5035</v>
      </c>
    </row>
    <row r="11" spans="1:4">
      <c r="B11" t="s">
        <v>5029</v>
      </c>
      <c r="D11" t="s">
        <v>5035</v>
      </c>
    </row>
    <row r="12" spans="1:4">
      <c r="B12" t="s">
        <v>5030</v>
      </c>
      <c r="D12" t="s">
        <v>5035</v>
      </c>
    </row>
    <row r="13" spans="1:4">
      <c r="B13" t="s">
        <v>5031</v>
      </c>
      <c r="D13" t="s">
        <v>5035</v>
      </c>
    </row>
    <row r="14" spans="1:4">
      <c r="B14" t="s">
        <v>5032</v>
      </c>
      <c r="D14" t="s">
        <v>5035</v>
      </c>
    </row>
    <row r="15" spans="1:4">
      <c r="B15" t="s">
        <v>5033</v>
      </c>
      <c r="D15" t="s">
        <v>5035</v>
      </c>
    </row>
    <row r="16" spans="1:4">
      <c r="B16" t="s">
        <v>5034</v>
      </c>
      <c r="D16" t="s">
        <v>5035</v>
      </c>
    </row>
    <row r="18" spans="1:4">
      <c r="B18" t="s">
        <v>5017</v>
      </c>
      <c r="D18" t="s">
        <v>5036</v>
      </c>
    </row>
    <row r="19" spans="1:4">
      <c r="B19" t="s">
        <v>5018</v>
      </c>
      <c r="D19" t="s">
        <v>5036</v>
      </c>
    </row>
    <row r="20" spans="1:4">
      <c r="B20" t="s">
        <v>5019</v>
      </c>
      <c r="D20" t="s">
        <v>5036</v>
      </c>
    </row>
    <row r="21" spans="1:4">
      <c r="B21" t="s">
        <v>5020</v>
      </c>
      <c r="D21" t="s">
        <v>5036</v>
      </c>
    </row>
    <row r="22" spans="1:4">
      <c r="B22" t="s">
        <v>5021</v>
      </c>
      <c r="D22" t="s">
        <v>5036</v>
      </c>
    </row>
    <row r="23" spans="1:4">
      <c r="B23" t="s">
        <v>5022</v>
      </c>
      <c r="D23" t="s">
        <v>5036</v>
      </c>
    </row>
    <row r="24" spans="1:4">
      <c r="B24" t="s">
        <v>5023</v>
      </c>
      <c r="D24" t="s">
        <v>5036</v>
      </c>
    </row>
    <row r="25" spans="1:4">
      <c r="B25" t="s">
        <v>5024</v>
      </c>
      <c r="D25" t="s">
        <v>5036</v>
      </c>
    </row>
    <row r="26" spans="1:4">
      <c r="B26" t="s">
        <v>5025</v>
      </c>
      <c r="D26" t="s">
        <v>5036</v>
      </c>
    </row>
    <row r="27" spans="1:4">
      <c r="B27" t="s">
        <v>5026</v>
      </c>
      <c r="D27" t="s">
        <v>5036</v>
      </c>
    </row>
    <row r="30" spans="1:4" s="11" customFormat="1">
      <c r="A30" s="204">
        <v>44976</v>
      </c>
      <c r="B30" s="11" t="s">
        <v>5037</v>
      </c>
    </row>
    <row r="31" spans="1:4">
      <c r="B31" t="s">
        <v>1453</v>
      </c>
      <c r="D31" t="s">
        <v>5036</v>
      </c>
    </row>
    <row r="32" spans="1:4">
      <c r="B32" t="s">
        <v>1462</v>
      </c>
      <c r="D32" t="s">
        <v>5036</v>
      </c>
    </row>
    <row r="33" spans="1:4">
      <c r="B33" t="s">
        <v>1767</v>
      </c>
      <c r="D33" t="s">
        <v>5036</v>
      </c>
    </row>
    <row r="34" spans="1:4">
      <c r="B34" t="s">
        <v>1768</v>
      </c>
      <c r="D34" t="s">
        <v>5036</v>
      </c>
    </row>
    <row r="35" spans="1:4">
      <c r="B35" t="s">
        <v>1804</v>
      </c>
      <c r="D35" t="s">
        <v>5036</v>
      </c>
    </row>
    <row r="36" spans="1:4">
      <c r="B36" t="s">
        <v>1999</v>
      </c>
      <c r="D36" t="s">
        <v>5036</v>
      </c>
    </row>
    <row r="37" spans="1:4">
      <c r="B37" t="s">
        <v>2001</v>
      </c>
      <c r="D37" t="s">
        <v>5036</v>
      </c>
    </row>
    <row r="38" spans="1:4">
      <c r="B38" t="s">
        <v>1772</v>
      </c>
      <c r="D38" t="s">
        <v>5036</v>
      </c>
    </row>
    <row r="39" spans="1:4">
      <c r="B39" t="s">
        <v>1771</v>
      </c>
      <c r="D39" t="s">
        <v>5036</v>
      </c>
    </row>
    <row r="47" spans="1:4" s="207" customFormat="1">
      <c r="A47" s="206">
        <v>44976</v>
      </c>
      <c r="B47" s="207" t="s">
        <v>5043</v>
      </c>
    </row>
    <row r="49" spans="2:4">
      <c r="B49" t="s">
        <v>2008</v>
      </c>
      <c r="D49" t="s">
        <v>5041</v>
      </c>
    </row>
    <row r="50" spans="2:4">
      <c r="B50" t="s">
        <v>1371</v>
      </c>
      <c r="D50" t="s">
        <v>5041</v>
      </c>
    </row>
    <row r="51" spans="2:4">
      <c r="B51" t="s">
        <v>1373</v>
      </c>
      <c r="D51" t="s">
        <v>5041</v>
      </c>
    </row>
    <row r="52" spans="2:4">
      <c r="B52" t="s">
        <v>1374</v>
      </c>
      <c r="D52" t="s">
        <v>5041</v>
      </c>
    </row>
    <row r="53" spans="2:4">
      <c r="B53" t="s">
        <v>2015</v>
      </c>
      <c r="D53" t="s">
        <v>5041</v>
      </c>
    </row>
    <row r="54" spans="2:4">
      <c r="B54" t="s">
        <v>1363</v>
      </c>
      <c r="D54" t="s">
        <v>5041</v>
      </c>
    </row>
    <row r="55" spans="2:4">
      <c r="B55" s="205" t="s">
        <v>1461</v>
      </c>
      <c r="C55" s="205"/>
      <c r="D55" s="205" t="s">
        <v>5038</v>
      </c>
    </row>
    <row r="56" spans="2:4">
      <c r="B56" s="205" t="s">
        <v>1656</v>
      </c>
      <c r="C56" s="205"/>
      <c r="D56" s="205" t="s">
        <v>5039</v>
      </c>
    </row>
    <row r="57" spans="2:4">
      <c r="B57" s="75" t="s">
        <v>1996</v>
      </c>
      <c r="D57" s="75" t="s">
        <v>5042</v>
      </c>
    </row>
    <row r="58" spans="2:4">
      <c r="B58" s="205" t="s">
        <v>1998</v>
      </c>
      <c r="C58" s="205"/>
      <c r="D58" s="205" t="s">
        <v>5038</v>
      </c>
    </row>
    <row r="59" spans="2:4">
      <c r="B59" s="75" t="s">
        <v>2000</v>
      </c>
      <c r="D59" s="75" t="s">
        <v>5042</v>
      </c>
    </row>
    <row r="60" spans="2:4">
      <c r="B60" t="s">
        <v>2014</v>
      </c>
      <c r="D60" t="s">
        <v>5041</v>
      </c>
    </row>
    <row r="61" spans="2:4">
      <c r="B61" t="s">
        <v>2017</v>
      </c>
      <c r="D61" t="s">
        <v>5041</v>
      </c>
    </row>
    <row r="62" spans="2:4">
      <c r="B62" s="75" t="s">
        <v>3246</v>
      </c>
      <c r="D62" s="75" t="s">
        <v>5042</v>
      </c>
    </row>
    <row r="63" spans="2:4">
      <c r="B63" t="s">
        <v>2076</v>
      </c>
      <c r="D63" t="s">
        <v>5041</v>
      </c>
    </row>
    <row r="64" spans="2:4">
      <c r="B64" t="s">
        <v>2077</v>
      </c>
      <c r="D64" t="s">
        <v>5041</v>
      </c>
    </row>
    <row r="65" spans="2:4">
      <c r="B65" t="s">
        <v>2078</v>
      </c>
      <c r="D65" t="s">
        <v>5041</v>
      </c>
    </row>
    <row r="66" spans="2:4">
      <c r="B66" t="s">
        <v>2079</v>
      </c>
      <c r="D66" t="s">
        <v>5041</v>
      </c>
    </row>
    <row r="67" spans="2:4">
      <c r="B67" t="s">
        <v>2081</v>
      </c>
      <c r="D67" t="s">
        <v>5041</v>
      </c>
    </row>
    <row r="68" spans="2:4">
      <c r="B68" t="s">
        <v>4329</v>
      </c>
      <c r="D68" t="s">
        <v>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7"/>
  <sheetViews>
    <sheetView topLeftCell="A210" workbookViewId="0">
      <selection activeCell="D236" sqref="D236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5638</v>
      </c>
      <c r="E1" s="260" t="s">
        <v>5640</v>
      </c>
      <c r="F1" s="261" t="s">
        <v>5639</v>
      </c>
      <c r="G1" s="260" t="s">
        <v>5637</v>
      </c>
      <c r="H1" s="262" t="str">
        <f ca="1">"//XEQM CODE "&amp;TEXT(NOW(),"yyyy-mm-dd")</f>
        <v>//XEQM CODE 2023-07-16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3649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2597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3650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2595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3651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2596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3724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2015</v>
      </c>
      <c r="E54" t="str">
        <f>SUBSTITUTE(INDEX(SOURCE!E:E,MATCH(D54,SOURCE!P:P,0)),"""","")</f>
        <v>|x|</v>
      </c>
      <c r="F54" t="s">
        <v>2471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3890</v>
      </c>
      <c r="E113" t="str">
        <f>SUBSTITUTE(INDEX(SOURCE!E:E,MATCH(D113,SOURCE!P:P,0)),"""","")</f>
        <v>MIN</v>
      </c>
      <c r="F113" t="s">
        <v>3663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4142</v>
      </c>
      <c r="E152" t="str">
        <f>SUBSTITUTE(INDEX(SOURCE!E:E,MATCH(D152,SOURCE!P:P,0)),"""","")</f>
        <v>sn(u,m)</v>
      </c>
      <c r="F152" s="238" t="s">
        <v>4142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4143</v>
      </c>
      <c r="E153" t="str">
        <f>SUBSTITUTE(INDEX(SOURCE!E:E,MATCH(D153,SOURCE!P:P,0)),"""","")</f>
        <v>cn(u,m)</v>
      </c>
      <c r="F153" s="238" t="s">
        <v>4143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4144</v>
      </c>
      <c r="E154" t="str">
        <f>SUBSTITUTE(INDEX(SOURCE!E:E,MATCH(D154,SOURCE!P:P,0)),"""","")</f>
        <v>dn(u,m)</v>
      </c>
      <c r="F154" s="238" t="s">
        <v>4144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2027</v>
      </c>
      <c r="E156" t="str">
        <f>SUBSTITUTE(INDEX(SOURCE!E:E,MATCH(D156,SOURCE!P:P,0)),"""","")</f>
        <v>STD_PRINTER STK</v>
      </c>
      <c r="F156" t="s">
        <v>4931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4966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4932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4933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4934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5285</v>
      </c>
      <c r="C163" s="174" t="s">
        <v>5632</v>
      </c>
      <c r="D163" s="221" t="s">
        <v>1531</v>
      </c>
      <c r="E163" t="e">
        <f>SUBSTITUTE(INDEX(SOURCE!E:E,MATCH(D163,SOURCE!P:P,0)),"""","")</f>
        <v>#N/A</v>
      </c>
      <c r="F163" s="221" t="s">
        <v>5239</v>
      </c>
      <c r="G163" t="e">
        <f t="shared" si="5"/>
        <v>#N/A</v>
      </c>
      <c r="H163" s="175"/>
    </row>
    <row r="164" spans="2:8">
      <c r="B164" s="221" t="s">
        <v>5285</v>
      </c>
      <c r="C164" s="174" t="s">
        <v>5632</v>
      </c>
      <c r="D164" s="221" t="s">
        <v>1752</v>
      </c>
      <c r="E164" t="e">
        <f>SUBSTITUTE(INDEX(SOURCE!E:E,MATCH(D164,SOURCE!P:P,0)),"""","")</f>
        <v>#N/A</v>
      </c>
      <c r="F164" s="221" t="s">
        <v>5240</v>
      </c>
      <c r="G164" t="e">
        <f t="shared" si="5"/>
        <v>#N/A</v>
      </c>
      <c r="H164" s="175"/>
    </row>
    <row r="165" spans="2:8">
      <c r="B165" s="221" t="s">
        <v>5285</v>
      </c>
      <c r="C165" s="174" t="s">
        <v>5632</v>
      </c>
      <c r="D165" s="221" t="s">
        <v>1753</v>
      </c>
      <c r="E165" t="e">
        <f>SUBSTITUTE(INDEX(SOURCE!E:E,MATCH(D165,SOURCE!P:P,0)),"""","")</f>
        <v>#N/A</v>
      </c>
      <c r="F165" s="221" t="s">
        <v>5241</v>
      </c>
      <c r="G165" t="e">
        <f t="shared" si="5"/>
        <v>#N/A</v>
      </c>
      <c r="H165" s="175"/>
    </row>
    <row r="166" spans="2:8">
      <c r="D166" s="174" t="s">
        <v>2358</v>
      </c>
      <c r="E166" t="str">
        <f>SUBSTITUTE(INDEX(SOURCE!E:E,MATCH(D166,SOURCE!P:P,0)),"""","")</f>
        <v>MULT STD_CROSS</v>
      </c>
      <c r="F166" s="174" t="s">
        <v>5242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2361</v>
      </c>
      <c r="E167" t="str">
        <f>SUBSTITUTE(INDEX(SOURCE!E:E,MATCH(D167,SOURCE!P:P,0)),"""","")</f>
        <v>MULT STD_DOT</v>
      </c>
      <c r="F167" s="174" t="s">
        <v>5243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1925</v>
      </c>
      <c r="E169" t="str">
        <f>SUBSTITUTE(INDEX(SOURCE!E:E,MATCH(D169,SOURCE!P:P,0)),"""","")</f>
        <v>YMD</v>
      </c>
      <c r="F169" s="174" t="s">
        <v>5245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5285</v>
      </c>
      <c r="C171" s="174" t="s">
        <v>5632</v>
      </c>
      <c r="D171" s="221" t="s">
        <v>2102</v>
      </c>
      <c r="E171" t="str">
        <f>SUBSTITUTE(INDEX(SOURCE!E:E,MATCH(D171,SOURCE!P:P,0)),"""","")</f>
        <v>CPXRES</v>
      </c>
      <c r="F171" s="221" t="s">
        <v>5247</v>
      </c>
      <c r="G171" t="str">
        <f t="shared" si="5"/>
        <v>@</v>
      </c>
      <c r="H171" s="175"/>
    </row>
    <row r="172" spans="2:8">
      <c r="B172" s="221" t="s">
        <v>5285</v>
      </c>
      <c r="C172" s="174" t="s">
        <v>5632</v>
      </c>
      <c r="D172" s="221" t="s">
        <v>2389</v>
      </c>
      <c r="E172" t="str">
        <f>SUBSTITUTE(INDEX(SOURCE!E:E,MATCH(D172,SOURCE!P:P,0)),"""","")</f>
        <v>SPCRES</v>
      </c>
      <c r="F172" s="221" t="s">
        <v>5248</v>
      </c>
      <c r="G172" t="str">
        <f t="shared" si="5"/>
        <v>@</v>
      </c>
      <c r="H172" s="175"/>
    </row>
    <row r="173" spans="2:8">
      <c r="D173" s="174" t="s">
        <v>2364</v>
      </c>
      <c r="E173" t="str">
        <f>SUBSTITUTE(INDEX(SOURCE!E:E,MATCH(D173,SOURCE!P:P,0)),"""","")</f>
        <v>SSIZE4</v>
      </c>
      <c r="F173" s="174" t="s">
        <v>5249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2366</v>
      </c>
      <c r="E174" t="str">
        <f>SUBSTITUTE(INDEX(SOURCE!E:E,MATCH(D174,SOURCE!P:P,0)),"""","")</f>
        <v>SSIZE8</v>
      </c>
      <c r="F174" s="174" t="s">
        <v>5250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2355</v>
      </c>
      <c r="E175" t="str">
        <f>SUBSTITUTE(INDEX(SOURCE!E:E,MATCH(D175,SOURCE!P:P,0)),"""","")</f>
        <v>CPX STD_op_i</v>
      </c>
      <c r="F175" s="174" t="s">
        <v>5251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2356</v>
      </c>
      <c r="E176" t="str">
        <f>SUBSTITUTE(INDEX(SOURCE!E:E,MATCH(D176,SOURCE!P:P,0)),"""","")</f>
        <v>CPX STD_op_j</v>
      </c>
      <c r="F176" s="174" t="s">
        <v>5252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2383</v>
      </c>
      <c r="E179" t="str">
        <f>SUBSTITUTE(INDEX(SOURCE!E:E,MATCH(D179,SOURCE!P:P,0)),"""","")</f>
        <v>SCIOVR</v>
      </c>
      <c r="F179" s="174" t="s">
        <v>5255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2384</v>
      </c>
      <c r="E180" t="str">
        <f>SUBSTITUTE(INDEX(SOURCE!E:E,MATCH(D180,SOURCE!P:P,0)),"""","")</f>
        <v>ENGOVR</v>
      </c>
      <c r="F180" s="174" t="s">
        <v>5256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4811</v>
      </c>
      <c r="E181" t="str">
        <f>SUBSTITUTE(INDEX(SOURCE!E:E,MATCH(D181,SOURCE!P:P,0)),"""","")</f>
        <v>F.1234</v>
      </c>
      <c r="F181" s="174" t="s">
        <v>5257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4812</v>
      </c>
      <c r="E182" t="str">
        <f>SUBSTITUTE(INDEX(SOURCE!E:E,MATCH(D182,SOURCE!P:P,0)),"""","")</f>
        <v>M.1234</v>
      </c>
      <c r="F182" s="174" t="s">
        <v>5258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4813</v>
      </c>
      <c r="E183" t="str">
        <f>SUBSTITUTE(INDEX(SOURCE!E:E,MATCH(D183,SOURCE!P:P,0)),"""","")</f>
        <v>F.14</v>
      </c>
      <c r="F183" s="174" t="s">
        <v>5259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4814</v>
      </c>
      <c r="E184" t="str">
        <f>SUBSTITUTE(INDEX(SOURCE!E:E,MATCH(D184,SOURCE!P:P,0)),"""","")</f>
        <v>M.14</v>
      </c>
      <c r="F184" s="174" t="s">
        <v>5260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4815</v>
      </c>
      <c r="E185" t="str">
        <f>SUBSTITUTE(INDEX(SOURCE!E:E,MATCH(D185,SOURCE!P:P,0)),"""","")</f>
        <v>F.124</v>
      </c>
      <c r="F185" s="174" t="s">
        <v>5261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1809</v>
      </c>
      <c r="E187" t="str">
        <f>SUBSTITUTE(INDEX(SOURCE!E:E,MATCH(D187,SOURCE!P:P,0)),"""","")</f>
        <v>SF</v>
      </c>
      <c r="F187" s="174" t="s">
        <v>5263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4792</v>
      </c>
      <c r="E188" t="str">
        <f>SUBSTITUTE(INDEX(SOURCE!E:E,MATCH(D188,SOURCE!P:P,0)),"""","")</f>
        <v>MyM</v>
      </c>
      <c r="F188" s="174" t="s">
        <v>5264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2134</v>
      </c>
      <c r="E189" t="str">
        <f>SUBSTITUTE(INDEX(SOURCE!E:E,MATCH(D189,SOURCE!P:P,0)),"""","")</f>
        <v>g.2Tp</v>
      </c>
      <c r="F189" s="174" t="s">
        <v>5265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2086</v>
      </c>
      <c r="E190" t="str">
        <f>SUBSTITUTE(INDEX(SOURCE!E:E,MATCH(D190,SOURCE!P:P,0)),"""","")</f>
        <v>HOME.3</v>
      </c>
      <c r="F190" s="174" t="s">
        <v>5266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2087</v>
      </c>
      <c r="E191" t="str">
        <f>SUBSTITUTE(INDEX(SOURCE!E:E,MATCH(D191,SOURCE!P:P,0)),"""","")</f>
        <v>SH.4s</v>
      </c>
      <c r="F191" s="174" t="s">
        <v>5267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4249</v>
      </c>
      <c r="E192" t="str">
        <f>SUBSTITUTE(INDEX(SOURCE!E:E,MATCH(D192,SOURCE!P:P,0)),"""","")</f>
        <v>EXFRAC</v>
      </c>
      <c r="F192" s="174" t="s">
        <v>5268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2107</v>
      </c>
      <c r="E193" t="str">
        <f>SUBSTITUTE(INDEX(SOURCE!E:E,MATCH(D193,SOURCE!P:P,0)),"""","")</f>
        <v>_HOME</v>
      </c>
      <c r="F193" s="174" t="s">
        <v>5269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2404</v>
      </c>
      <c r="E194" t="str">
        <f>SUBSTITUTE(INDEX(SOURCE!E:E,MATCH(D194,SOURCE!P:P,0)),"""","")</f>
        <v>LRG_LI</v>
      </c>
      <c r="F194" s="174" t="s">
        <v>5270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5275</v>
      </c>
      <c r="E195" t="str">
        <f>SUBSTITUTE(INDEX(SOURCE!E:E,MATCH(D195,SOURCE!P:P,0)),"""","")</f>
        <v>CPXRES1</v>
      </c>
      <c r="F195" s="174" t="s">
        <v>5271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5276</v>
      </c>
      <c r="E196" t="str">
        <f>SUBSTITUTE(INDEX(SOURCE!E:E,MATCH(D196,SOURCE!P:P,0)),"""","")</f>
        <v>SPCRES1</v>
      </c>
      <c r="F196" s="174" t="s">
        <v>5272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5277</v>
      </c>
      <c r="E197" t="str">
        <f>SUBSTITUTE(INDEX(SOURCE!E:E,MATCH(D197,SOURCE!P:P,0)),"""","")</f>
        <v>CPXRES0</v>
      </c>
      <c r="F197" s="174" t="s">
        <v>5273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5278</v>
      </c>
      <c r="E198" t="str">
        <f>SUBSTITUTE(INDEX(SOURCE!E:E,MATCH(D198,SOURCE!P:P,0)),"""","")</f>
        <v>SPCRES0</v>
      </c>
      <c r="F198" s="174" t="s">
        <v>5274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5421</v>
      </c>
      <c r="D199" s="121" t="s">
        <v>5417</v>
      </c>
      <c r="E199" t="str">
        <f>SUBSTITUTE(INDEX(SOURCE!E:E,MATCH(D199,SOURCE!P:P,0)),"""","")</f>
        <v>fg.OFF</v>
      </c>
      <c r="F199" s="117" t="s">
        <v>5422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5421</v>
      </c>
      <c r="D200" s="121" t="s">
        <v>5418</v>
      </c>
      <c r="E200" t="str">
        <f>SUBSTITUTE(INDEX(SOURCE!E:E,MATCH(D200,SOURCE!P:P,0)),"""","")</f>
        <v>fg.LIM</v>
      </c>
      <c r="F200" s="117" t="s">
        <v>5423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5421</v>
      </c>
      <c r="D201" s="121" t="s">
        <v>5419</v>
      </c>
      <c r="E201" t="str">
        <f>SUBSTITUTE(INDEX(SOURCE!E:E,MATCH(D201,SOURCE!P:P,0)),"""","")</f>
        <v>fg.FUL</v>
      </c>
      <c r="F201" s="117" t="s">
        <v>5424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5513</v>
      </c>
      <c r="D202" s="11" t="s">
        <v>5439</v>
      </c>
      <c r="E202" t="str">
        <f>SUBSTITUTE(INDEX(SOURCE!E:E,MATCH(D202,SOURCE!P:P,0)),"""","")</f>
        <v>IPER.</v>
      </c>
      <c r="F202" s="11" t="s">
        <v>5486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5513</v>
      </c>
      <c r="D203" s="11" t="s">
        <v>5440</v>
      </c>
      <c r="E203" t="str">
        <f>SUBSTITUTE(INDEX(SOURCE!E:E,MATCH(D203,SOURCE!P:P,0)),"""","")</f>
        <v>ICOM,</v>
      </c>
      <c r="F203" s="11" t="s">
        <v>5487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5513</v>
      </c>
      <c r="D204" s="11" t="s">
        <v>5441</v>
      </c>
      <c r="E204" t="str">
        <f>SUBSTITUTE(INDEX(SOURCE!E:E,MATCH(D204,SOURCE!P:P,0)),"""","")</f>
        <v>IWTICK STD_SPACE_4_PER_EM '</v>
      </c>
      <c r="F204" s="11" t="s">
        <v>5488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5513</v>
      </c>
      <c r="D205" s="11" t="s">
        <v>5442</v>
      </c>
      <c r="E205" t="str">
        <f>SUBSTITUTE(INDEX(SOURCE!E:E,MATCH(D205,SOURCE!P:P,0)),"""","")</f>
        <v>ISPC STD_OPEN_BOX</v>
      </c>
      <c r="F205" s="11" t="s">
        <v>5489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5513</v>
      </c>
      <c r="D206" s="11" t="s">
        <v>5478</v>
      </c>
      <c r="E206" t="str">
        <f>SUBSTITUTE(INDEX(SOURCE!E:E,MATCH(D206,SOURCE!P:P,0)),"""","")</f>
        <v>IWSPC STD_INV_BRIDGE STD_INV_BRIDGE</v>
      </c>
      <c r="F206" s="11" t="s">
        <v>5490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5513</v>
      </c>
      <c r="D207" s="11" t="s">
        <v>5480</v>
      </c>
      <c r="E207" t="str">
        <f>SUBSTITUTE(INDEX(SOURCE!E:E,MATCH(D207,SOURCE!P:P,0)),"""","")</f>
        <v>IDOT STD_DOT</v>
      </c>
      <c r="F207" s="11" t="s">
        <v>5491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5513</v>
      </c>
      <c r="D208" s="11" t="s">
        <v>5443</v>
      </c>
      <c r="E208" t="str">
        <f>SUBSTITUTE(INDEX(SOURCE!E:E,MATCH(D208,SOURCE!P:P,0)),"""","")</f>
        <v>IUNDR STD_UNDERSCORE</v>
      </c>
      <c r="F208" s="11" t="s">
        <v>5492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5513</v>
      </c>
      <c r="D209" s="11" t="s">
        <v>5444</v>
      </c>
      <c r="E209" t="str">
        <f>SUBSTITUTE(INDEX(SOURCE!E:E,MATCH(D209,SOURCE!P:P,0)),"""","")</f>
        <v>INONE</v>
      </c>
      <c r="F209" s="11" t="s">
        <v>5493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5513</v>
      </c>
      <c r="D210" s="11" t="s">
        <v>5483</v>
      </c>
      <c r="E210" t="str">
        <f>SUBSTITUTE(INDEX(SOURCE!E:E,MATCH(D210,SOURCE!P:P,0)),"""","")</f>
        <v>INSPC STD_INV_BRIDGE</v>
      </c>
      <c r="F210" s="11" t="s">
        <v>5515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5513</v>
      </c>
      <c r="D211" s="11" t="s">
        <v>5445</v>
      </c>
      <c r="E211" t="str">
        <f>SUBSTITUTE(INDEX(SOURCE!E:E,MATCH(D211,SOURCE!P:P,0)),"""","")</f>
        <v>FPER.</v>
      </c>
      <c r="F211" s="11" t="s">
        <v>5494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5513</v>
      </c>
      <c r="D212" s="11" t="s">
        <v>5446</v>
      </c>
      <c r="E212" t="str">
        <f>SUBSTITUTE(INDEX(SOURCE!E:E,MATCH(D212,SOURCE!P:P,0)),"""","")</f>
        <v>FCOM,</v>
      </c>
      <c r="F212" s="11" t="s">
        <v>5495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5513</v>
      </c>
      <c r="D213" s="11" t="s">
        <v>5447</v>
      </c>
      <c r="E213" t="str">
        <f>SUBSTITUTE(INDEX(SOURCE!E:E,MATCH(D213,SOURCE!P:P,0)),"""","")</f>
        <v>FWTICK STD_SPACE_4_PER_EM '</v>
      </c>
      <c r="F213" s="11" t="s">
        <v>5496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5513</v>
      </c>
      <c r="D214" s="11" t="s">
        <v>5448</v>
      </c>
      <c r="E214" t="str">
        <f>SUBSTITUTE(INDEX(SOURCE!E:E,MATCH(D214,SOURCE!P:P,0)),"""","")</f>
        <v>FSPC STD_OPEN_BOX</v>
      </c>
      <c r="F214" s="11" t="s">
        <v>5497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5513</v>
      </c>
      <c r="D215" s="11" t="s">
        <v>5479</v>
      </c>
      <c r="E215" t="str">
        <f>SUBSTITUTE(INDEX(SOURCE!E:E,MATCH(D215,SOURCE!P:P,0)),"""","")</f>
        <v>FWSPC STD_INV_BRIDGE STD_INV_BRIDGE</v>
      </c>
      <c r="F215" s="11" t="s">
        <v>5498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5513</v>
      </c>
      <c r="D216" s="11" t="s">
        <v>5481</v>
      </c>
      <c r="E216" t="str">
        <f>SUBSTITUTE(INDEX(SOURCE!E:E,MATCH(D216,SOURCE!P:P,0)),"""","")</f>
        <v>FDOT STD_DOT</v>
      </c>
      <c r="F216" s="11" t="s">
        <v>5499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5513</v>
      </c>
      <c r="D217" s="11" t="s">
        <v>5449</v>
      </c>
      <c r="E217" t="str">
        <f>SUBSTITUTE(INDEX(SOURCE!E:E,MATCH(D217,SOURCE!P:P,0)),"""","")</f>
        <v>FUNDR STD_UNDERSCORE</v>
      </c>
      <c r="F217" s="11" t="s">
        <v>5500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5513</v>
      </c>
      <c r="D218" s="11" t="s">
        <v>5450</v>
      </c>
      <c r="E218" t="str">
        <f>SUBSTITUTE(INDEX(SOURCE!E:E,MATCH(D218,SOURCE!P:P,0)),"""","")</f>
        <v>FNONE</v>
      </c>
      <c r="F218" s="11" t="s">
        <v>5501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5513</v>
      </c>
      <c r="D219" s="11" t="s">
        <v>5484</v>
      </c>
      <c r="E219" t="str">
        <f>SUBSTITUTE(INDEX(SOURCE!E:E,MATCH(D219,SOURCE!P:P,0)),"""","")</f>
        <v>FNSPC STD_INV_BRIDGE</v>
      </c>
      <c r="F219" s="11" t="s">
        <v>5516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5513</v>
      </c>
      <c r="D220" s="11" t="s">
        <v>5433</v>
      </c>
      <c r="E220" t="str">
        <f>SUBSTITUTE(INDEX(SOURCE!E:E,MATCH(D220,SOURCE!P:P,0)),"""","")</f>
        <v>JG.1582</v>
      </c>
      <c r="F220" s="11" t="s">
        <v>5502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5513</v>
      </c>
      <c r="D221" s="11" t="s">
        <v>5431</v>
      </c>
      <c r="E221" t="str">
        <f>SUBSTITUTE(INDEX(SOURCE!E:E,MATCH(D221,SOURCE!P:P,0)),"""","")</f>
        <v>JG.1752</v>
      </c>
      <c r="F221" s="11" t="s">
        <v>5503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5513</v>
      </c>
      <c r="D222" s="11" t="s">
        <v>5434</v>
      </c>
      <c r="E222" t="str">
        <f>SUBSTITUTE(INDEX(SOURCE!E:E,MATCH(D222,SOURCE!P:P,0)),"""","")</f>
        <v>JG.1873</v>
      </c>
      <c r="F222" s="11" t="s">
        <v>5504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5513</v>
      </c>
      <c r="D223" s="11" t="s">
        <v>5432</v>
      </c>
      <c r="E223" t="str">
        <f>SUBSTITUTE(INDEX(SOURCE!E:E,MATCH(D223,SOURCE!P:P,0)),"""","")</f>
        <v>JG.1949</v>
      </c>
      <c r="F223" s="11" t="s">
        <v>5505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5513</v>
      </c>
      <c r="C224" s="221" t="s">
        <v>5632</v>
      </c>
      <c r="D224" s="222" t="s">
        <v>5451</v>
      </c>
      <c r="E224" t="str">
        <f>SUBSTITUTE(INDEX(SOURCE!E:E,MATCH(D224,SOURCE!P:P,0)),"""","")</f>
        <v>IPART</v>
      </c>
      <c r="F224" s="222" t="s">
        <v>5506</v>
      </c>
      <c r="G224" t="str">
        <f t="shared" si="7"/>
        <v>IPSEP</v>
      </c>
      <c r="H224" s="175"/>
    </row>
    <row r="225" spans="2:8">
      <c r="B225" s="221" t="s">
        <v>5513</v>
      </c>
      <c r="C225" s="221" t="s">
        <v>5632</v>
      </c>
      <c r="D225" s="222" t="s">
        <v>5452</v>
      </c>
      <c r="E225" t="str">
        <f>SUBSTITUTE(INDEX(SOURCE!E:E,MATCH(D225,SOURCE!P:P,0)),"""","")</f>
        <v>FPART</v>
      </c>
      <c r="F225" s="222" t="s">
        <v>5507</v>
      </c>
      <c r="G225" t="str">
        <f t="shared" si="7"/>
        <v>FPSEP</v>
      </c>
      <c r="H225" s="175"/>
    </row>
    <row r="226" spans="2:8">
      <c r="B226" s="53" t="s">
        <v>5513</v>
      </c>
      <c r="D226" s="11" t="s">
        <v>5453</v>
      </c>
      <c r="E226" t="str">
        <f>SUBSTITUTE(INDEX(SOURCE!E:E,MATCH(D226,SOURCE!P:P,0)),"""","")</f>
        <v>set&gt;TXT</v>
      </c>
      <c r="F226" s="11" t="s">
        <v>5508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5513</v>
      </c>
      <c r="D227" s="11" t="s">
        <v>5457</v>
      </c>
      <c r="E227" t="str">
        <f>SUBSTITUTE(INDEX(SOURCE!E:E,MATCH(D227,SOURCE!P:P,0)),"""","")</f>
        <v>IPGRP</v>
      </c>
      <c r="F227" s="11" t="s">
        <v>5509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5513</v>
      </c>
      <c r="D228" s="11" t="s">
        <v>5473</v>
      </c>
      <c r="E228" t="str">
        <f>SUBSTITUTE(INDEX(SOURCE!E:E,MATCH(D228,SOURCE!P:P,0)),"""","")</f>
        <v>IPGRP1x</v>
      </c>
      <c r="F228" s="11" t="s">
        <v>5512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5513</v>
      </c>
      <c r="D229" s="11" t="s">
        <v>5458</v>
      </c>
      <c r="E229" t="str">
        <f>SUBSTITUTE(INDEX(SOURCE!E:E,MATCH(D229,SOURCE!P:P,0)),"""","")</f>
        <v>IPGRP1</v>
      </c>
      <c r="F229" s="11" t="s">
        <v>5510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5513</v>
      </c>
      <c r="D230" s="11" t="s">
        <v>5459</v>
      </c>
      <c r="E230" t="str">
        <f>SUBSTITUTE(INDEX(SOURCE!E:E,MATCH(D230,SOURCE!P:P,0)),"""","")</f>
        <v>FPGRP</v>
      </c>
      <c r="F230" s="11" t="s">
        <v>5511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5513</v>
      </c>
      <c r="C231" s="221" t="s">
        <v>5632</v>
      </c>
      <c r="D231" s="222" t="s">
        <v>5460</v>
      </c>
      <c r="E231" t="str">
        <f>SUBSTITUTE(INDEX(SOURCE!E:E,MATCH(D231,SOURCE!P:P,0)),"""","")</f>
        <v>IPART</v>
      </c>
      <c r="F231" s="222" t="s">
        <v>5506</v>
      </c>
      <c r="G231" t="str">
        <f t="shared" si="7"/>
        <v>IPSEP</v>
      </c>
      <c r="H231" s="175"/>
    </row>
    <row r="232" spans="2:8">
      <c r="B232" s="221" t="s">
        <v>5513</v>
      </c>
      <c r="C232" s="221" t="s">
        <v>5632</v>
      </c>
      <c r="D232" s="222" t="s">
        <v>5461</v>
      </c>
      <c r="E232" t="str">
        <f>SUBSTITUTE(INDEX(SOURCE!E:E,MATCH(D232,SOURCE!P:P,0)),"""","")</f>
        <v>FPART</v>
      </c>
      <c r="F232" s="222" t="s">
        <v>5507</v>
      </c>
      <c r="G232" t="str">
        <f t="shared" si="7"/>
        <v>FPSEP</v>
      </c>
      <c r="H232" s="175"/>
    </row>
    <row r="233" spans="2:8">
      <c r="B233" s="234" t="s">
        <v>5631</v>
      </c>
      <c r="D233" s="235" t="s">
        <v>1387</v>
      </c>
      <c r="E233" t="str">
        <f>SUBSTITUTE(INDEX(SOURCE!E:E,MATCH(D233,SOURCE!P:P,0)),"""","")</f>
        <v>BEEP</v>
      </c>
      <c r="F233" s="235" t="s">
        <v>5629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5631</v>
      </c>
      <c r="D234" s="235" t="s">
        <v>1855</v>
      </c>
      <c r="E234" t="str">
        <f>SUBSTITUTE(INDEX(SOURCE!E:E,MATCH(D234,SOURCE!P:P,0)),"""","")</f>
        <v>TONE</v>
      </c>
      <c r="F234" s="235" t="s">
        <v>5630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5641</v>
      </c>
      <c r="D235" t="s">
        <v>4746</v>
      </c>
      <c r="E235" t="str">
        <f>SUBSTITUTE(INDEX(SOURCE!E:E,MATCH(D235,SOURCE!P:P,0)),"""","")</f>
        <v>STD_SQUARE_ROOT (1+x STD_SUP_2 )</v>
      </c>
      <c r="F235" t="s">
        <v>5642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2:8">
      <c r="B236" s="174" t="s">
        <v>5977</v>
      </c>
      <c r="D236" s="196" t="s">
        <v>5973</v>
      </c>
      <c r="E236" t="s">
        <v>5979</v>
      </c>
      <c r="F236" s="174" t="s">
        <v>5273</v>
      </c>
      <c r="G236" t="str">
        <f t="shared" ref="G236:G237" si="8">IF(EXACT(F236,E236),"@",F236)</f>
        <v>CPXRES0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"CPXRES0"},</v>
      </c>
    </row>
    <row r="237" spans="2:8">
      <c r="B237" s="174" t="s">
        <v>5977</v>
      </c>
      <c r="D237" s="196" t="s">
        <v>5974</v>
      </c>
      <c r="E237" t="s">
        <v>5978</v>
      </c>
      <c r="F237" s="174" t="s">
        <v>5274</v>
      </c>
      <c r="G237" t="str">
        <f t="shared" si="8"/>
        <v>SPCRES0</v>
      </c>
      <c r="H237" s="175" t="str">
        <f t="shared" si="9"/>
        <v xml:space="preserve">              {ITM_PRTACT0,                   "SPCRES0"},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2023-07-16</v>
      </c>
    </row>
    <row r="2" spans="2:14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5774</v>
      </c>
      <c r="E11" t="s">
        <v>705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5773</v>
      </c>
      <c r="E12" t="s">
        <v>706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5772</v>
      </c>
      <c r="E13" t="s">
        <v>707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5771</v>
      </c>
      <c r="E14" t="s">
        <v>708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5769</v>
      </c>
      <c r="E15" t="s">
        <v>709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5767</v>
      </c>
      <c r="E16" t="s">
        <v>710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5943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5942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5941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5940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5939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5938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5937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5936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5935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5934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5824</v>
      </c>
      <c r="E27" t="s">
        <v>711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5933</v>
      </c>
      <c r="E28" t="s">
        <v>712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5932</v>
      </c>
      <c r="E29" t="s">
        <v>713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5850</v>
      </c>
      <c r="E30" t="s">
        <v>714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5848</v>
      </c>
      <c r="E31" t="s">
        <v>715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5931</v>
      </c>
      <c r="E32" t="s">
        <v>716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5930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5929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5928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5927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5926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5925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5924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5923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5922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5921</v>
      </c>
      <c r="E43" t="s">
        <v>5920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5919</v>
      </c>
      <c r="E44" t="s">
        <v>5918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5846</v>
      </c>
      <c r="E45" t="s">
        <v>5917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5845</v>
      </c>
      <c r="E46" t="s">
        <v>5916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5844</v>
      </c>
      <c r="E47" t="s">
        <v>5915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5843</v>
      </c>
      <c r="E48" t="s">
        <v>5914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5913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5912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5911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5910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5909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5908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5907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5906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5905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5904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5838</v>
      </c>
      <c r="E59" t="s">
        <v>5903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5837</v>
      </c>
      <c r="E60" t="s">
        <v>718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5902</v>
      </c>
      <c r="E61" t="s">
        <v>719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5901</v>
      </c>
      <c r="E62" t="s">
        <v>720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5836</v>
      </c>
      <c r="E63" t="s">
        <v>721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5835</v>
      </c>
      <c r="E64" t="s">
        <v>722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5900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5899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5898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5897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5896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5895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5894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5893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5892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5751</v>
      </c>
      <c r="E74" t="s">
        <v>5891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5749</v>
      </c>
      <c r="E75" t="s">
        <v>5890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5747</v>
      </c>
      <c r="E76" t="s">
        <v>5889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5745</v>
      </c>
      <c r="E77" t="s">
        <v>5888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5743</v>
      </c>
      <c r="E78" t="s">
        <v>5887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5741</v>
      </c>
      <c r="E79" t="s">
        <v>5886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5885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5884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5883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5882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5881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5880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5879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5878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5877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5876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5833</v>
      </c>
      <c r="E90" t="s">
        <v>5875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5819</v>
      </c>
      <c r="E91" t="s">
        <v>723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5832</v>
      </c>
      <c r="E92" t="s">
        <v>724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5738</v>
      </c>
      <c r="E93" t="s">
        <v>725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5818</v>
      </c>
      <c r="E94" t="s">
        <v>726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5650</v>
      </c>
      <c r="E95" t="s">
        <v>727</v>
      </c>
      <c r="F95" s="279" t="str">
        <f t="shared" ref="F95:F126" si="5">_xlfn.UNICHAR(HEX2DEC(D95))</f>
        <v>¡</v>
      </c>
      <c r="G95" t="s">
        <v>5644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5722</v>
      </c>
      <c r="E96" t="s">
        <v>728</v>
      </c>
      <c r="F96" s="279" t="str">
        <f t="shared" si="5"/>
        <v>¢</v>
      </c>
      <c r="G96" t="s">
        <v>5644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5721</v>
      </c>
      <c r="E97" t="s">
        <v>729</v>
      </c>
      <c r="F97" s="279" t="str">
        <f t="shared" si="5"/>
        <v>£</v>
      </c>
      <c r="G97" t="s">
        <v>5644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5720</v>
      </c>
      <c r="E98" t="s">
        <v>730</v>
      </c>
      <c r="F98" s="279" t="str">
        <f t="shared" si="5"/>
        <v>¥</v>
      </c>
      <c r="G98" t="s">
        <v>5644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5651</v>
      </c>
      <c r="E99" t="s">
        <v>731</v>
      </c>
      <c r="F99" s="279" t="str">
        <f t="shared" si="5"/>
        <v>§</v>
      </c>
      <c r="G99" t="s">
        <v>5644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5718</v>
      </c>
      <c r="E100" t="s">
        <v>732</v>
      </c>
      <c r="F100" s="279" t="str">
        <f t="shared" si="5"/>
        <v>©</v>
      </c>
      <c r="G100" t="s">
        <v>5644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5716</v>
      </c>
      <c r="E101" t="s">
        <v>733</v>
      </c>
      <c r="F101" s="279" t="str">
        <f t="shared" si="5"/>
        <v>«</v>
      </c>
      <c r="G101" t="s">
        <v>5644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5715</v>
      </c>
      <c r="E102" t="s">
        <v>734</v>
      </c>
      <c r="F102" s="279" t="str">
        <f t="shared" si="5"/>
        <v>¬</v>
      </c>
      <c r="G102" s="269" t="s">
        <v>5787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5711</v>
      </c>
      <c r="E103" t="s">
        <v>735</v>
      </c>
      <c r="F103" s="279" t="str">
        <f t="shared" si="5"/>
        <v>°</v>
      </c>
      <c r="G103" s="269" t="s">
        <v>5874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5710</v>
      </c>
      <c r="E104" t="s">
        <v>736</v>
      </c>
      <c r="F104" s="279" t="str">
        <f t="shared" si="5"/>
        <v>±</v>
      </c>
      <c r="G104" s="277" t="s">
        <v>5873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5706</v>
      </c>
      <c r="E105" t="s">
        <v>737</v>
      </c>
      <c r="F105" s="279" t="str">
        <f t="shared" si="5"/>
        <v>µ</v>
      </c>
      <c r="G105" t="s">
        <v>5644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5704</v>
      </c>
      <c r="E106" t="s">
        <v>738</v>
      </c>
      <c r="F106" s="279" t="str">
        <f t="shared" si="5"/>
        <v>·</v>
      </c>
      <c r="G106" s="272" t="s">
        <v>5827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5700</v>
      </c>
      <c r="E107" t="s">
        <v>739</v>
      </c>
      <c r="F107" s="279" t="str">
        <f t="shared" si="5"/>
        <v>»</v>
      </c>
      <c r="G107" t="s">
        <v>5644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5699</v>
      </c>
      <c r="E108" t="s">
        <v>740</v>
      </c>
      <c r="F108" s="279" t="str">
        <f t="shared" si="5"/>
        <v>¼</v>
      </c>
      <c r="G108" t="s">
        <v>5644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5698</v>
      </c>
      <c r="E109" t="s">
        <v>5</v>
      </c>
      <c r="F109" s="279" t="str">
        <f t="shared" si="5"/>
        <v>½</v>
      </c>
      <c r="G109" t="s">
        <v>5644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5696</v>
      </c>
      <c r="E110" t="s">
        <v>741</v>
      </c>
      <c r="F110" s="279" t="str">
        <f t="shared" si="5"/>
        <v>¿</v>
      </c>
      <c r="G110" t="s">
        <v>5644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5695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5694</v>
      </c>
      <c r="E112" t="s">
        <v>558</v>
      </c>
      <c r="F112" s="279" t="str">
        <f t="shared" si="5"/>
        <v>Á</v>
      </c>
      <c r="G112" t="s">
        <v>5644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5693</v>
      </c>
      <c r="E113" t="s">
        <v>563</v>
      </c>
      <c r="F113" s="279" t="str">
        <f t="shared" si="5"/>
        <v>Â</v>
      </c>
      <c r="G113" t="s">
        <v>5644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5692</v>
      </c>
      <c r="E114" t="s">
        <v>562</v>
      </c>
      <c r="F114" s="279" t="str">
        <f t="shared" si="5"/>
        <v>Ã</v>
      </c>
      <c r="G114" t="s">
        <v>5644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5691</v>
      </c>
      <c r="E115" t="s">
        <v>561</v>
      </c>
      <c r="F115" s="279" t="str">
        <f t="shared" si="5"/>
        <v>Ä</v>
      </c>
      <c r="G115" t="s">
        <v>5644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5690</v>
      </c>
      <c r="E116" t="s">
        <v>564</v>
      </c>
      <c r="F116" s="279" t="str">
        <f t="shared" si="5"/>
        <v>Å</v>
      </c>
      <c r="G116" t="s">
        <v>5644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5689</v>
      </c>
      <c r="E117" t="s">
        <v>565</v>
      </c>
      <c r="F117" s="279" t="str">
        <f t="shared" si="5"/>
        <v>Æ</v>
      </c>
      <c r="G117" t="s">
        <v>5644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5688</v>
      </c>
      <c r="E118" t="s">
        <v>569</v>
      </c>
      <c r="F118" s="279" t="str">
        <f t="shared" si="5"/>
        <v>Ç</v>
      </c>
      <c r="G118" t="s">
        <v>5644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5687</v>
      </c>
      <c r="E119" t="s">
        <v>575</v>
      </c>
      <c r="F119" s="279" t="str">
        <f t="shared" si="5"/>
        <v>È</v>
      </c>
      <c r="G119" t="s">
        <v>5644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5686</v>
      </c>
      <c r="E120" t="s">
        <v>573</v>
      </c>
      <c r="F120" s="279" t="str">
        <f t="shared" si="5"/>
        <v>É</v>
      </c>
      <c r="G120" t="s">
        <v>5644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5685</v>
      </c>
      <c r="E121" t="s">
        <v>577</v>
      </c>
      <c r="F121" s="279" t="str">
        <f t="shared" si="5"/>
        <v>Ê</v>
      </c>
      <c r="G121" t="s">
        <v>5644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5684</v>
      </c>
      <c r="E122" t="s">
        <v>576</v>
      </c>
      <c r="F122" s="279" t="str">
        <f t="shared" si="5"/>
        <v>Ë</v>
      </c>
      <c r="G122" t="s">
        <v>5644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5683</v>
      </c>
      <c r="E123" t="s">
        <v>583</v>
      </c>
      <c r="F123" s="279" t="str">
        <f t="shared" si="5"/>
        <v>Ì</v>
      </c>
      <c r="G123" t="s">
        <v>5644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5682</v>
      </c>
      <c r="E124" t="s">
        <v>581</v>
      </c>
      <c r="F124" s="279" t="str">
        <f t="shared" si="5"/>
        <v>Í</v>
      </c>
      <c r="G124" t="s">
        <v>5644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5681</v>
      </c>
      <c r="E125" t="s">
        <v>585</v>
      </c>
      <c r="F125" s="279" t="str">
        <f t="shared" si="5"/>
        <v>Î</v>
      </c>
      <c r="G125" t="s">
        <v>5644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5680</v>
      </c>
      <c r="E126" t="s">
        <v>584</v>
      </c>
      <c r="F126" s="279" t="str">
        <f t="shared" si="5"/>
        <v>Ï</v>
      </c>
      <c r="G126" t="s">
        <v>5644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5679</v>
      </c>
      <c r="E127" t="s">
        <v>742</v>
      </c>
      <c r="F127" s="279" t="str">
        <f t="shared" ref="F127:F158" si="9">_xlfn.UNICHAR(HEX2DEC(D127))</f>
        <v>Ð</v>
      </c>
      <c r="G127" t="s">
        <v>5644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5678</v>
      </c>
      <c r="E128" t="s">
        <v>593</v>
      </c>
      <c r="F128" s="279" t="str">
        <f t="shared" si="9"/>
        <v>Ñ</v>
      </c>
      <c r="G128" t="s">
        <v>5644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5677</v>
      </c>
      <c r="E129" t="s">
        <v>597</v>
      </c>
      <c r="F129" s="279" t="str">
        <f t="shared" si="9"/>
        <v>Ò</v>
      </c>
      <c r="G129" t="s">
        <v>5644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5676</v>
      </c>
      <c r="E130" t="s">
        <v>595</v>
      </c>
      <c r="F130" s="279" t="str">
        <f t="shared" si="9"/>
        <v>Ó</v>
      </c>
      <c r="G130" t="s">
        <v>5644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5675</v>
      </c>
      <c r="E131" t="s">
        <v>600</v>
      </c>
      <c r="F131" s="279" t="str">
        <f t="shared" si="9"/>
        <v>Ô</v>
      </c>
      <c r="G131" t="s">
        <v>5644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5674</v>
      </c>
      <c r="E132" t="s">
        <v>599</v>
      </c>
      <c r="F132" s="279" t="str">
        <f t="shared" si="9"/>
        <v>Õ</v>
      </c>
      <c r="G132" t="s">
        <v>5644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5673</v>
      </c>
      <c r="E133" t="s">
        <v>598</v>
      </c>
      <c r="F133" s="279" t="str">
        <f t="shared" si="9"/>
        <v>Ö</v>
      </c>
      <c r="G133" t="s">
        <v>5644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5672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5671</v>
      </c>
      <c r="E135" t="s">
        <v>601</v>
      </c>
      <c r="F135" s="279" t="str">
        <f t="shared" si="9"/>
        <v>Ø</v>
      </c>
      <c r="G135" t="s">
        <v>5644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5670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5669</v>
      </c>
      <c r="E137" t="s">
        <v>609</v>
      </c>
      <c r="F137" s="279" t="str">
        <f t="shared" si="9"/>
        <v>Ú</v>
      </c>
      <c r="G137" t="s">
        <v>5644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5668</v>
      </c>
      <c r="E138" t="s">
        <v>614</v>
      </c>
      <c r="F138" s="279" t="str">
        <f t="shared" si="9"/>
        <v>Û</v>
      </c>
      <c r="G138" t="s">
        <v>5644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5667</v>
      </c>
      <c r="E139" t="s">
        <v>612</v>
      </c>
      <c r="F139" s="279" t="str">
        <f t="shared" si="9"/>
        <v>Ü</v>
      </c>
      <c r="G139" t="s">
        <v>5644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5666</v>
      </c>
      <c r="E140" t="s">
        <v>618</v>
      </c>
      <c r="F140" s="279" t="str">
        <f t="shared" si="9"/>
        <v>Ý</v>
      </c>
      <c r="G140" t="s">
        <v>5644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5664</v>
      </c>
      <c r="E141" t="s">
        <v>672</v>
      </c>
      <c r="F141" s="279" t="str">
        <f t="shared" si="9"/>
        <v>ß</v>
      </c>
      <c r="G141" t="s">
        <v>5644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5663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5662</v>
      </c>
      <c r="E143" t="s">
        <v>624</v>
      </c>
      <c r="F143" s="279" t="str">
        <f t="shared" si="9"/>
        <v>á</v>
      </c>
      <c r="G143" t="s">
        <v>5644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5661</v>
      </c>
      <c r="E144" t="s">
        <v>629</v>
      </c>
      <c r="F144" s="279" t="str">
        <f t="shared" si="9"/>
        <v>â</v>
      </c>
      <c r="G144" t="s">
        <v>5644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5660</v>
      </c>
      <c r="E145" t="s">
        <v>628</v>
      </c>
      <c r="F145" s="279" t="str">
        <f t="shared" si="9"/>
        <v>ã</v>
      </c>
      <c r="G145" t="s">
        <v>5644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5659</v>
      </c>
      <c r="E146" t="s">
        <v>627</v>
      </c>
      <c r="F146" s="279" t="str">
        <f t="shared" si="9"/>
        <v>ä</v>
      </c>
      <c r="G146" t="s">
        <v>5644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5658</v>
      </c>
      <c r="E147" t="s">
        <v>630</v>
      </c>
      <c r="F147" s="279" t="str">
        <f t="shared" si="9"/>
        <v>å</v>
      </c>
      <c r="G147" t="s">
        <v>5644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5657</v>
      </c>
      <c r="E148" t="s">
        <v>631</v>
      </c>
      <c r="F148" s="279" t="str">
        <f t="shared" si="9"/>
        <v>æ</v>
      </c>
      <c r="G148" t="s">
        <v>5644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5656</v>
      </c>
      <c r="E149" t="s">
        <v>635</v>
      </c>
      <c r="F149" s="279" t="str">
        <f t="shared" si="9"/>
        <v>ç</v>
      </c>
      <c r="G149" t="s">
        <v>5644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5655</v>
      </c>
      <c r="E150" t="s">
        <v>641</v>
      </c>
      <c r="F150" s="279" t="str">
        <f t="shared" si="9"/>
        <v>è</v>
      </c>
      <c r="G150" t="s">
        <v>5644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5653</v>
      </c>
      <c r="E151" t="s">
        <v>639</v>
      </c>
      <c r="F151" s="279" t="str">
        <f t="shared" si="9"/>
        <v>é</v>
      </c>
      <c r="G151" t="s">
        <v>5644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5872</v>
      </c>
      <c r="E152" t="s">
        <v>643</v>
      </c>
      <c r="F152" s="279" t="str">
        <f t="shared" si="9"/>
        <v>ê</v>
      </c>
      <c r="G152" t="s">
        <v>5644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5871</v>
      </c>
      <c r="E153" t="s">
        <v>642</v>
      </c>
      <c r="F153" s="279" t="str">
        <f t="shared" si="9"/>
        <v>ë</v>
      </c>
      <c r="G153" t="s">
        <v>5644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5870</v>
      </c>
      <c r="E154" t="s">
        <v>650</v>
      </c>
      <c r="F154" s="279" t="str">
        <f t="shared" si="9"/>
        <v>ì</v>
      </c>
      <c r="G154" t="s">
        <v>5644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5869</v>
      </c>
      <c r="E155" t="s">
        <v>648</v>
      </c>
      <c r="F155" s="279" t="str">
        <f t="shared" si="9"/>
        <v>í</v>
      </c>
      <c r="G155" t="s">
        <v>5644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5868</v>
      </c>
      <c r="E156" t="s">
        <v>652</v>
      </c>
      <c r="F156" s="279" t="str">
        <f t="shared" si="9"/>
        <v>î</v>
      </c>
      <c r="G156" t="s">
        <v>5644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5867</v>
      </c>
      <c r="E157" t="s">
        <v>651</v>
      </c>
      <c r="F157" s="279" t="str">
        <f t="shared" si="9"/>
        <v>ï</v>
      </c>
      <c r="G157" t="s">
        <v>5644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5866</v>
      </c>
      <c r="E158" t="s">
        <v>743</v>
      </c>
      <c r="F158" s="279" t="str">
        <f t="shared" si="9"/>
        <v>ð</v>
      </c>
      <c r="G158" t="s">
        <v>5644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5776</v>
      </c>
      <c r="E159" t="s">
        <v>660</v>
      </c>
      <c r="F159" s="279" t="str">
        <f t="shared" ref="F159:F172" si="11">_xlfn.UNICHAR(HEX2DEC(D159))</f>
        <v>ñ</v>
      </c>
      <c r="G159" t="s">
        <v>5644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5865</v>
      </c>
      <c r="E160" t="s">
        <v>664</v>
      </c>
      <c r="F160" s="279" t="str">
        <f t="shared" si="11"/>
        <v>ò</v>
      </c>
      <c r="G160" t="s">
        <v>5644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5864</v>
      </c>
      <c r="E161" t="s">
        <v>662</v>
      </c>
      <c r="F161" s="279" t="str">
        <f t="shared" si="11"/>
        <v>ó</v>
      </c>
      <c r="G161" t="s">
        <v>5644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5863</v>
      </c>
      <c r="E162" t="s">
        <v>667</v>
      </c>
      <c r="F162" s="279" t="str">
        <f t="shared" si="11"/>
        <v>ô</v>
      </c>
      <c r="G162" t="s">
        <v>5644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5862</v>
      </c>
      <c r="E163" t="s">
        <v>666</v>
      </c>
      <c r="F163" s="279" t="str">
        <f t="shared" si="11"/>
        <v>õ</v>
      </c>
      <c r="G163" t="s">
        <v>5644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5861</v>
      </c>
      <c r="E164" t="s">
        <v>665</v>
      </c>
      <c r="F164" s="279" t="str">
        <f t="shared" si="11"/>
        <v>ö</v>
      </c>
      <c r="G164" t="s">
        <v>5644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5860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5859</v>
      </c>
      <c r="E166" t="s">
        <v>668</v>
      </c>
      <c r="F166" s="279" t="str">
        <f t="shared" si="11"/>
        <v>ø</v>
      </c>
      <c r="G166" t="s">
        <v>5644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5858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5857</v>
      </c>
      <c r="E168" t="s">
        <v>679</v>
      </c>
      <c r="F168" s="279" t="str">
        <f t="shared" si="11"/>
        <v>ú</v>
      </c>
      <c r="G168" t="s">
        <v>5644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5856</v>
      </c>
      <c r="E169" t="s">
        <v>684</v>
      </c>
      <c r="F169" s="279" t="str">
        <f t="shared" si="11"/>
        <v>û</v>
      </c>
      <c r="G169" t="s">
        <v>5644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5855</v>
      </c>
      <c r="E170" t="s">
        <v>682</v>
      </c>
      <c r="F170" s="279" t="str">
        <f t="shared" si="11"/>
        <v>ü</v>
      </c>
      <c r="G170" t="s">
        <v>5644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5854</v>
      </c>
      <c r="E171" t="s">
        <v>689</v>
      </c>
      <c r="F171" s="279" t="str">
        <f t="shared" si="11"/>
        <v>ý</v>
      </c>
      <c r="G171" t="s">
        <v>5644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5853</v>
      </c>
      <c r="E172" t="s">
        <v>690</v>
      </c>
      <c r="F172" s="279" t="str">
        <f t="shared" si="11"/>
        <v>ÿ</v>
      </c>
      <c r="G172" t="s">
        <v>5644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5947</v>
      </c>
      <c r="H173" t="s">
        <v>5828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5947</v>
      </c>
      <c r="H174" t="s">
        <v>5828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5828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5828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5947</v>
      </c>
      <c r="H177" t="s">
        <v>5828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5947</v>
      </c>
      <c r="H178" t="s">
        <v>5828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5947</v>
      </c>
      <c r="H179" t="s">
        <v>5828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5947</v>
      </c>
      <c r="H180" t="s">
        <v>5828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5801</v>
      </c>
      <c r="E181" t="s">
        <v>568</v>
      </c>
      <c r="F181" s="276" t="str">
        <f t="shared" si="14"/>
        <v>`C</v>
      </c>
      <c r="G181" s="278" t="s">
        <v>5947</v>
      </c>
      <c r="H181" t="s">
        <v>5828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5852</v>
      </c>
      <c r="E182" t="s">
        <v>634</v>
      </c>
      <c r="F182" s="276" t="str">
        <f t="shared" si="14"/>
        <v>`c</v>
      </c>
      <c r="G182" s="278" t="s">
        <v>5947</v>
      </c>
      <c r="H182" t="s">
        <v>5828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5800</v>
      </c>
      <c r="E183" t="s">
        <v>571</v>
      </c>
      <c r="F183" s="276" t="str">
        <f t="shared" si="14"/>
        <v>`D</v>
      </c>
      <c r="G183" s="278" t="s">
        <v>5947</v>
      </c>
      <c r="H183" t="s">
        <v>5828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5799</v>
      </c>
      <c r="E184" t="s">
        <v>637</v>
      </c>
      <c r="F184" t="s">
        <v>5851</v>
      </c>
      <c r="G184" s="278" t="s">
        <v>5947</v>
      </c>
      <c r="H184" t="s">
        <v>5828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5947</v>
      </c>
      <c r="H185" t="s">
        <v>5828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5947</v>
      </c>
      <c r="H186" t="s">
        <v>5828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5828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5828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5947</v>
      </c>
      <c r="H189" t="s">
        <v>5828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5947</v>
      </c>
      <c r="H190" t="s">
        <v>5828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5947</v>
      </c>
      <c r="H191" t="s">
        <v>5828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5947</v>
      </c>
      <c r="H192" t="s">
        <v>5828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5947</v>
      </c>
      <c r="H193" t="s">
        <v>5828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5947</v>
      </c>
      <c r="H194" t="s">
        <v>5828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5778</v>
      </c>
      <c r="E195" t="s">
        <v>747</v>
      </c>
      <c r="F195" s="276" t="str">
        <f t="shared" si="17"/>
        <v>`E</v>
      </c>
      <c r="G195" s="278" t="s">
        <v>5947</v>
      </c>
      <c r="H195" t="s">
        <v>5828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5777</v>
      </c>
      <c r="E196" t="s">
        <v>748</v>
      </c>
      <c r="F196" s="276" t="str">
        <f t="shared" si="17"/>
        <v>`e</v>
      </c>
      <c r="G196" s="278" t="s">
        <v>5947</v>
      </c>
      <c r="H196" t="s">
        <v>5828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5796</v>
      </c>
      <c r="E197" t="s">
        <v>579</v>
      </c>
      <c r="F197" s="276" t="str">
        <f t="shared" si="17"/>
        <v>`G</v>
      </c>
      <c r="G197" s="278" t="s">
        <v>5947</v>
      </c>
      <c r="H197" t="s">
        <v>5828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5794</v>
      </c>
      <c r="E198" t="s">
        <v>645</v>
      </c>
      <c r="F198" s="276" t="str">
        <f t="shared" si="17"/>
        <v>`g</v>
      </c>
      <c r="G198" s="278" t="s">
        <v>5947</v>
      </c>
      <c r="H198" t="s">
        <v>5828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5947</v>
      </c>
      <c r="H199" t="s">
        <v>5828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5774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5828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5773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5828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5772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5828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5771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5828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5769</v>
      </c>
      <c r="E204" t="s">
        <v>586</v>
      </c>
      <c r="F204" s="276" t="str">
        <f t="shared" si="17"/>
        <v>`I</v>
      </c>
      <c r="G204" s="278" t="s">
        <v>5947</v>
      </c>
      <c r="H204" t="s">
        <v>5828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5767</v>
      </c>
      <c r="E205" t="s">
        <v>653</v>
      </c>
      <c r="F205" s="276" t="str">
        <f t="shared" si="17"/>
        <v>`i</v>
      </c>
      <c r="G205" s="278" t="s">
        <v>5947</v>
      </c>
      <c r="H205" t="s">
        <v>5828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5947</v>
      </c>
      <c r="H206" t="s">
        <v>5828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5947</v>
      </c>
      <c r="H207" t="s">
        <v>5828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5947</v>
      </c>
      <c r="H208" t="s">
        <v>5828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5824</v>
      </c>
      <c r="E209" t="s">
        <v>656</v>
      </c>
      <c r="F209" s="276" t="str">
        <f t="shared" si="17"/>
        <v>`l</v>
      </c>
      <c r="G209" s="278" t="s">
        <v>5947</v>
      </c>
      <c r="H209" t="s">
        <v>5828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5850</v>
      </c>
      <c r="E210" t="s">
        <v>590</v>
      </c>
      <c r="F210" t="s">
        <v>5849</v>
      </c>
      <c r="G210" s="278" t="s">
        <v>5947</v>
      </c>
      <c r="H210" t="s">
        <v>5828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5848</v>
      </c>
      <c r="E211" t="s">
        <v>657</v>
      </c>
      <c r="F211" t="s">
        <v>5847</v>
      </c>
      <c r="G211" s="278" t="s">
        <v>5947</v>
      </c>
      <c r="H211" t="s">
        <v>5828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5947</v>
      </c>
      <c r="H212" t="s">
        <v>5828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5947</v>
      </c>
      <c r="H213" t="s">
        <v>5828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5947</v>
      </c>
      <c r="H214" t="s">
        <v>5828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5947</v>
      </c>
      <c r="H215" t="s">
        <v>5828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5947</v>
      </c>
      <c r="H216" t="s">
        <v>5828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5947</v>
      </c>
      <c r="H217" t="s">
        <v>5828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5846</v>
      </c>
      <c r="E218" t="s">
        <v>594</v>
      </c>
      <c r="F218" s="276" t="str">
        <f t="shared" si="23"/>
        <v>`O</v>
      </c>
      <c r="G218" s="278" t="s">
        <v>5947</v>
      </c>
      <c r="H218" t="s">
        <v>5828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5845</v>
      </c>
      <c r="E219" t="s">
        <v>661</v>
      </c>
      <c r="F219" s="276" t="str">
        <f t="shared" si="23"/>
        <v>`o</v>
      </c>
      <c r="G219" s="278" t="s">
        <v>5947</v>
      </c>
      <c r="H219" t="s">
        <v>5828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5844</v>
      </c>
      <c r="E220" t="s">
        <v>596</v>
      </c>
      <c r="F220" s="276" t="str">
        <f t="shared" si="23"/>
        <v>`O</v>
      </c>
      <c r="G220" s="278" t="s">
        <v>5947</v>
      </c>
      <c r="H220" t="s">
        <v>5828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5843</v>
      </c>
      <c r="E221" t="s">
        <v>663</v>
      </c>
      <c r="F221" s="276" t="str">
        <f t="shared" si="23"/>
        <v>`o</v>
      </c>
      <c r="G221" s="278" t="s">
        <v>5947</v>
      </c>
      <c r="H221" t="s">
        <v>5828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5842</v>
      </c>
      <c r="G222" s="278" t="s">
        <v>5947</v>
      </c>
      <c r="H222" t="s">
        <v>5828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5841</v>
      </c>
      <c r="G223" s="278" t="s">
        <v>5947</v>
      </c>
      <c r="H223" t="s">
        <v>5828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5840</v>
      </c>
      <c r="G224" s="278" t="s">
        <v>5947</v>
      </c>
      <c r="H224" t="s">
        <v>5828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5839</v>
      </c>
      <c r="G225" s="278" t="s">
        <v>5947</v>
      </c>
      <c r="H225" t="s">
        <v>5828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5947</v>
      </c>
      <c r="H226" t="s">
        <v>5828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5947</v>
      </c>
      <c r="H227" t="s">
        <v>5828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5838</v>
      </c>
      <c r="E228" t="s">
        <v>603</v>
      </c>
      <c r="F228" s="276" t="str">
        <f t="shared" si="26"/>
        <v>`S</v>
      </c>
      <c r="G228" s="278" t="s">
        <v>5947</v>
      </c>
      <c r="H228" t="s">
        <v>5828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5837</v>
      </c>
      <c r="E229" t="s">
        <v>673</v>
      </c>
      <c r="F229" s="276" t="str">
        <f t="shared" si="26"/>
        <v>`s</v>
      </c>
      <c r="G229" s="278" t="s">
        <v>5947</v>
      </c>
      <c r="H229" t="s">
        <v>5828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5836</v>
      </c>
      <c r="E230" t="s">
        <v>605</v>
      </c>
      <c r="F230" s="276" t="str">
        <f t="shared" si="26"/>
        <v>`S</v>
      </c>
      <c r="G230" s="278" t="s">
        <v>5947</v>
      </c>
      <c r="H230" t="s">
        <v>5828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5835</v>
      </c>
      <c r="E231" t="s">
        <v>675</v>
      </c>
      <c r="F231" s="276" t="str">
        <f t="shared" si="26"/>
        <v>`s</v>
      </c>
      <c r="G231" s="278" t="s">
        <v>5947</v>
      </c>
      <c r="H231" t="s">
        <v>5828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5947</v>
      </c>
      <c r="H232" t="s">
        <v>5828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5947</v>
      </c>
      <c r="H233" t="s">
        <v>5828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5947</v>
      </c>
      <c r="H234" t="s">
        <v>5828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5947</v>
      </c>
      <c r="H235" t="s">
        <v>5828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5947</v>
      </c>
      <c r="H236" t="s">
        <v>5828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5834</v>
      </c>
      <c r="G237" s="278" t="s">
        <v>5947</v>
      </c>
      <c r="H237" t="s">
        <v>5828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5947</v>
      </c>
      <c r="H238" t="s">
        <v>5828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5947</v>
      </c>
      <c r="H239" t="s">
        <v>5828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5751</v>
      </c>
      <c r="E240" t="s">
        <v>608</v>
      </c>
      <c r="F240" s="276" t="str">
        <f t="shared" si="27"/>
        <v>`U</v>
      </c>
      <c r="G240" s="278" t="s">
        <v>5947</v>
      </c>
      <c r="H240" t="s">
        <v>5828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5749</v>
      </c>
      <c r="E241" t="s">
        <v>678</v>
      </c>
      <c r="F241" s="276" t="str">
        <f t="shared" si="27"/>
        <v>`u</v>
      </c>
      <c r="G241" s="278" t="s">
        <v>5947</v>
      </c>
      <c r="H241" t="s">
        <v>5828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5747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5828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5745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5828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5743</v>
      </c>
      <c r="E244" t="s">
        <v>615</v>
      </c>
      <c r="F244" s="276" t="str">
        <f t="shared" si="27"/>
        <v>`U</v>
      </c>
      <c r="G244" s="278" t="s">
        <v>5947</v>
      </c>
      <c r="H244" t="s">
        <v>5828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5741</v>
      </c>
      <c r="E245" t="s">
        <v>685</v>
      </c>
      <c r="F245" s="276" t="str">
        <f t="shared" si="27"/>
        <v>`u</v>
      </c>
      <c r="G245" s="278" t="s">
        <v>5947</v>
      </c>
      <c r="H245" t="s">
        <v>5828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5947</v>
      </c>
      <c r="H246" t="s">
        <v>5828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5947</v>
      </c>
      <c r="H247" t="s">
        <v>5828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5947</v>
      </c>
      <c r="H248" t="s">
        <v>5828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5947</v>
      </c>
      <c r="H249" t="s">
        <v>5828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5828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5828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5947</v>
      </c>
      <c r="H252" t="s">
        <v>5828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5947</v>
      </c>
      <c r="H253" t="s">
        <v>5828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5833</v>
      </c>
      <c r="E254" t="s">
        <v>691</v>
      </c>
      <c r="F254" s="276" t="str">
        <f t="shared" si="27"/>
        <v>`z</v>
      </c>
      <c r="G254" s="278" t="s">
        <v>5947</v>
      </c>
      <c r="H254" t="s">
        <v>5828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5819</v>
      </c>
      <c r="E255" t="s">
        <v>622</v>
      </c>
      <c r="F255" s="276" t="str">
        <f t="shared" si="27"/>
        <v>`Z</v>
      </c>
      <c r="G255" s="278" t="s">
        <v>5947</v>
      </c>
      <c r="H255" t="s">
        <v>5828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5832</v>
      </c>
      <c r="E256" t="s">
        <v>693</v>
      </c>
      <c r="F256" s="276" t="str">
        <f t="shared" si="27"/>
        <v>`z</v>
      </c>
      <c r="G256" s="278" t="s">
        <v>5947</v>
      </c>
      <c r="H256" t="s">
        <v>5828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5738</v>
      </c>
      <c r="E257" t="s">
        <v>621</v>
      </c>
      <c r="F257" s="276" t="str">
        <f t="shared" si="27"/>
        <v>`Z</v>
      </c>
      <c r="G257" s="278" t="s">
        <v>5947</v>
      </c>
      <c r="H257" t="s">
        <v>5828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5818</v>
      </c>
      <c r="E258" t="s">
        <v>692</v>
      </c>
      <c r="F258" s="276" t="str">
        <f t="shared" si="27"/>
        <v>`z</v>
      </c>
      <c r="G258" s="278" t="s">
        <v>5947</v>
      </c>
      <c r="H258" t="s">
        <v>5828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5947</v>
      </c>
      <c r="H259" t="s">
        <v>5828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5831</v>
      </c>
      <c r="G260" s="277" t="s">
        <v>5948</v>
      </c>
      <c r="H260" t="s">
        <v>5828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5830</v>
      </c>
      <c r="G261" s="277" t="s">
        <v>5949</v>
      </c>
      <c r="H261" t="s">
        <v>5828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5950</v>
      </c>
      <c r="H262" t="s">
        <v>5828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5829</v>
      </c>
      <c r="E263" t="s">
        <v>754</v>
      </c>
      <c r="F263" s="276" t="str">
        <f t="shared" si="33"/>
        <v>`x</v>
      </c>
      <c r="G263" s="278" t="s">
        <v>5947</v>
      </c>
      <c r="H263" t="s">
        <v>5828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5947</v>
      </c>
      <c r="H264" t="s">
        <v>5828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5828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5828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5828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5828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5828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5828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5947</v>
      </c>
      <c r="H271" t="s">
        <v>5828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5947</v>
      </c>
      <c r="H272" t="s">
        <v>5828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5947</v>
      </c>
      <c r="H273" t="s">
        <v>5828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5729</v>
      </c>
      <c r="E274" t="s">
        <v>510</v>
      </c>
      <c r="F274" s="276" t="str">
        <f t="shared" si="33"/>
        <v>`K</v>
      </c>
      <c r="G274" s="278" t="s">
        <v>5947</v>
      </c>
      <c r="H274" t="s">
        <v>5828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5728</v>
      </c>
      <c r="E275" t="s">
        <v>511</v>
      </c>
      <c r="F275" s="276" t="str">
        <f t="shared" si="33"/>
        <v>`L</v>
      </c>
      <c r="G275" s="278" t="s">
        <v>5947</v>
      </c>
      <c r="H275" t="s">
        <v>5828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5727</v>
      </c>
      <c r="E276" t="s">
        <v>512</v>
      </c>
      <c r="F276" s="276" t="str">
        <f t="shared" si="33"/>
        <v>`M</v>
      </c>
      <c r="G276" s="278" t="s">
        <v>5947</v>
      </c>
      <c r="H276" t="s">
        <v>5828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5726</v>
      </c>
      <c r="E277" t="s">
        <v>513</v>
      </c>
      <c r="F277" s="276" t="str">
        <f t="shared" si="33"/>
        <v>`N</v>
      </c>
      <c r="G277" s="278" t="s">
        <v>5947</v>
      </c>
      <c r="H277" t="s">
        <v>5828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5725</v>
      </c>
      <c r="E278" t="s">
        <v>514</v>
      </c>
      <c r="F278" s="276" t="str">
        <f t="shared" si="33"/>
        <v>`X</v>
      </c>
      <c r="G278" s="278" t="s">
        <v>5947</v>
      </c>
      <c r="H278" t="s">
        <v>5828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5724</v>
      </c>
      <c r="E279" t="s">
        <v>515</v>
      </c>
      <c r="F279" s="276" t="str">
        <f t="shared" si="33"/>
        <v>`O</v>
      </c>
      <c r="G279" s="278" t="s">
        <v>5947</v>
      </c>
      <c r="H279" t="s">
        <v>5828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5723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5828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5650</v>
      </c>
      <c r="E281" t="s">
        <v>517</v>
      </c>
      <c r="F281" s="276" t="str">
        <f t="shared" si="33"/>
        <v>`R</v>
      </c>
      <c r="G281" s="278" t="s">
        <v>5947</v>
      </c>
      <c r="H281" t="s">
        <v>5828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5721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5828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5654</v>
      </c>
      <c r="E283" t="s">
        <v>519</v>
      </c>
      <c r="F283" s="276" t="str">
        <f t="shared" si="33"/>
        <v>`T</v>
      </c>
      <c r="G283" s="278" t="s">
        <v>5947</v>
      </c>
      <c r="H283" t="s">
        <v>5828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5720</v>
      </c>
      <c r="E284" t="s">
        <v>520</v>
      </c>
      <c r="F284" s="276" t="str">
        <f t="shared" si="33"/>
        <v>`U</v>
      </c>
      <c r="G284" s="278" t="s">
        <v>5947</v>
      </c>
      <c r="H284" t="s">
        <v>5828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5647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5828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5651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5828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5719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5828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5718</v>
      </c>
      <c r="E288" t="s">
        <v>524</v>
      </c>
      <c r="F288" s="276" t="str">
        <f t="shared" si="33"/>
        <v>`O</v>
      </c>
      <c r="G288" s="278" t="s">
        <v>5947</v>
      </c>
      <c r="H288" t="s">
        <v>5828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5717</v>
      </c>
      <c r="E289" t="s">
        <v>509</v>
      </c>
      <c r="F289" s="276" t="str">
        <f t="shared" si="33"/>
        <v>`I</v>
      </c>
      <c r="G289" s="278" t="s">
        <v>5947</v>
      </c>
      <c r="H289" t="s">
        <v>5828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5716</v>
      </c>
      <c r="E290" t="s">
        <v>521</v>
      </c>
      <c r="F290" s="276" t="str">
        <f t="shared" si="33"/>
        <v>`U</v>
      </c>
      <c r="G290" s="278" t="s">
        <v>5947</v>
      </c>
      <c r="H290" t="s">
        <v>5828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5715</v>
      </c>
      <c r="E291" t="s">
        <v>525</v>
      </c>
      <c r="F291" s="276" t="str">
        <f t="shared" si="33"/>
        <v>`a</v>
      </c>
      <c r="G291" s="278" t="s">
        <v>5947</v>
      </c>
      <c r="H291" t="s">
        <v>5828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5714</v>
      </c>
      <c r="E292" t="s">
        <v>529</v>
      </c>
      <c r="F292" s="276" t="str">
        <f t="shared" si="33"/>
        <v>`e</v>
      </c>
      <c r="G292" s="278" t="s">
        <v>5947</v>
      </c>
      <c r="H292" t="s">
        <v>5828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5713</v>
      </c>
      <c r="E293" t="s">
        <v>532</v>
      </c>
      <c r="F293" s="276" t="str">
        <f t="shared" si="33"/>
        <v>`e</v>
      </c>
      <c r="G293" s="278" t="s">
        <v>5947</v>
      </c>
      <c r="H293" t="s">
        <v>5828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5712</v>
      </c>
      <c r="E294" t="s">
        <v>535</v>
      </c>
      <c r="F294" s="276" t="str">
        <f t="shared" ref="F294:F325" si="40">"`"&amp;MID(E294,5,1)</f>
        <v>`i</v>
      </c>
      <c r="G294" s="278" t="s">
        <v>5947</v>
      </c>
      <c r="H294" t="s">
        <v>5828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5711</v>
      </c>
      <c r="E295" t="s">
        <v>552</v>
      </c>
      <c r="F295" s="276" t="str">
        <f t="shared" si="40"/>
        <v>`u</v>
      </c>
      <c r="G295" s="278" t="s">
        <v>5947</v>
      </c>
      <c r="H295" t="s">
        <v>5828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5710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5828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5709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5828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5708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5828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5707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5828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5706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5828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5705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5828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5704</v>
      </c>
      <c r="E302" t="s">
        <v>531</v>
      </c>
      <c r="F302" s="276" t="str">
        <f t="shared" si="40"/>
        <v>`e</v>
      </c>
      <c r="G302" s="278" t="s">
        <v>5947</v>
      </c>
      <c r="H302" t="s">
        <v>5828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5703</v>
      </c>
      <c r="E303" t="s">
        <v>533</v>
      </c>
      <c r="F303" s="276" t="str">
        <f t="shared" si="40"/>
        <v>`t</v>
      </c>
      <c r="G303" s="278" t="s">
        <v>5947</v>
      </c>
      <c r="H303" t="s">
        <v>5828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5702</v>
      </c>
      <c r="E304" t="s">
        <v>534</v>
      </c>
      <c r="F304" s="276" t="str">
        <f t="shared" si="40"/>
        <v>`i</v>
      </c>
      <c r="G304" s="278" t="s">
        <v>5947</v>
      </c>
      <c r="H304" t="s">
        <v>5828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5701</v>
      </c>
      <c r="E305" t="s">
        <v>538</v>
      </c>
      <c r="F305" s="276" t="str">
        <f t="shared" si="40"/>
        <v>`k</v>
      </c>
      <c r="G305" s="278" t="s">
        <v>5947</v>
      </c>
      <c r="H305" t="s">
        <v>5828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5700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5828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5699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5828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5698</v>
      </c>
      <c r="E308" t="s">
        <v>541</v>
      </c>
      <c r="F308" s="276" t="str">
        <f t="shared" si="40"/>
        <v>`n</v>
      </c>
      <c r="G308" s="278" t="s">
        <v>5947</v>
      </c>
      <c r="H308" t="s">
        <v>5828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5697</v>
      </c>
      <c r="E309" t="s">
        <v>542</v>
      </c>
      <c r="F309" s="276" t="str">
        <f t="shared" si="40"/>
        <v>`x</v>
      </c>
      <c r="G309" s="278" t="s">
        <v>5947</v>
      </c>
      <c r="H309" t="s">
        <v>5828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5696</v>
      </c>
      <c r="E310" t="s">
        <v>543</v>
      </c>
      <c r="F310" s="276" t="str">
        <f t="shared" si="40"/>
        <v>`o</v>
      </c>
      <c r="G310" s="278" t="s">
        <v>5947</v>
      </c>
      <c r="H310" t="s">
        <v>5828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5695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5828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5694</v>
      </c>
      <c r="E312" t="s">
        <v>545</v>
      </c>
      <c r="F312" s="276" t="str">
        <f t="shared" si="40"/>
        <v>`r</v>
      </c>
      <c r="G312" s="278" t="s">
        <v>5947</v>
      </c>
      <c r="H312" t="s">
        <v>5828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5693</v>
      </c>
      <c r="E313" t="s">
        <v>547</v>
      </c>
      <c r="F313" s="276" t="str">
        <f t="shared" si="40"/>
        <v>`s</v>
      </c>
      <c r="G313" s="278" t="s">
        <v>5947</v>
      </c>
      <c r="H313" t="s">
        <v>5828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5692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5828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5691</v>
      </c>
      <c r="E315" t="s">
        <v>548</v>
      </c>
      <c r="F315" s="276" t="str">
        <f t="shared" si="40"/>
        <v>`t</v>
      </c>
      <c r="G315" s="278" t="s">
        <v>5947</v>
      </c>
      <c r="H315" t="s">
        <v>5828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5690</v>
      </c>
      <c r="E316" t="s">
        <v>549</v>
      </c>
      <c r="F316" s="276" t="str">
        <f t="shared" si="40"/>
        <v>`u</v>
      </c>
      <c r="G316" s="278" t="s">
        <v>5947</v>
      </c>
      <c r="H316" t="s">
        <v>5828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5689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5828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5688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5828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5687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5828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5686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5828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5685</v>
      </c>
      <c r="E321" t="s">
        <v>537</v>
      </c>
      <c r="F321" s="276" t="str">
        <f t="shared" si="40"/>
        <v>`i</v>
      </c>
      <c r="G321" s="278" t="s">
        <v>5947</v>
      </c>
      <c r="H321" t="s">
        <v>5828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5684</v>
      </c>
      <c r="E322" t="s">
        <v>551</v>
      </c>
      <c r="F322" s="276" t="str">
        <f t="shared" si="40"/>
        <v>`u</v>
      </c>
      <c r="G322" s="278" t="s">
        <v>5947</v>
      </c>
      <c r="H322" t="s">
        <v>5828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5683</v>
      </c>
      <c r="E323" t="s">
        <v>544</v>
      </c>
      <c r="F323" s="276" t="str">
        <f t="shared" si="40"/>
        <v>`o</v>
      </c>
      <c r="G323" s="278" t="s">
        <v>5947</v>
      </c>
      <c r="H323" t="s">
        <v>5828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5682</v>
      </c>
      <c r="E324" t="s">
        <v>550</v>
      </c>
      <c r="F324" s="276" t="str">
        <f t="shared" si="40"/>
        <v>`u</v>
      </c>
      <c r="G324" s="278" t="s">
        <v>5947</v>
      </c>
      <c r="H324" t="s">
        <v>5828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5681</v>
      </c>
      <c r="E325" t="s">
        <v>556</v>
      </c>
      <c r="F325" s="276" t="str">
        <f t="shared" si="40"/>
        <v>`o</v>
      </c>
      <c r="G325" s="278" t="s">
        <v>5947</v>
      </c>
      <c r="H325" t="s">
        <v>5828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5671</v>
      </c>
      <c r="E326" t="s">
        <v>920</v>
      </c>
      <c r="F326" s="276" t="str">
        <f t="shared" ref="F326:F331" si="46">"`"&amp;MID(E326,5,1)</f>
        <v>`Q</v>
      </c>
      <c r="G326" s="278" t="s">
        <v>5947</v>
      </c>
      <c r="H326" t="s">
        <v>5828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5670</v>
      </c>
      <c r="E327" t="s">
        <v>924</v>
      </c>
      <c r="F327" s="276" t="str">
        <f t="shared" si="46"/>
        <v>`q</v>
      </c>
      <c r="G327" s="278" t="s">
        <v>5947</v>
      </c>
      <c r="H327" t="s">
        <v>5828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5667</v>
      </c>
      <c r="E328" t="s">
        <v>922</v>
      </c>
      <c r="F328" s="276" t="str">
        <f t="shared" si="46"/>
        <v>`D</v>
      </c>
      <c r="G328" s="278" t="s">
        <v>5947</v>
      </c>
      <c r="H328" t="s">
        <v>5828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5666</v>
      </c>
      <c r="E329" t="s">
        <v>925</v>
      </c>
      <c r="F329" s="276" t="str">
        <f t="shared" si="46"/>
        <v>`d</v>
      </c>
      <c r="G329" s="278" t="s">
        <v>5947</v>
      </c>
      <c r="H329" t="s">
        <v>5828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5663</v>
      </c>
      <c r="E330" t="s">
        <v>923</v>
      </c>
      <c r="F330" s="276" t="str">
        <f t="shared" si="46"/>
        <v>`S</v>
      </c>
      <c r="G330" s="278" t="s">
        <v>5947</v>
      </c>
      <c r="H330" t="s">
        <v>5828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5662</v>
      </c>
      <c r="E331" t="s">
        <v>926</v>
      </c>
      <c r="F331" s="276" t="str">
        <f t="shared" si="46"/>
        <v>`s</v>
      </c>
      <c r="G331" s="278" t="s">
        <v>5947</v>
      </c>
      <c r="H331" t="s">
        <v>5828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5722</v>
      </c>
      <c r="D332" s="1" t="s">
        <v>5690</v>
      </c>
      <c r="E332" t="s">
        <v>5572</v>
      </c>
      <c r="G332" s="271" t="s">
        <v>5827</v>
      </c>
      <c r="H332" t="s">
        <v>5815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5651</v>
      </c>
      <c r="D333" s="1">
        <v>89</v>
      </c>
      <c r="E333" t="s">
        <v>5570</v>
      </c>
      <c r="G333" s="271" t="s">
        <v>5827</v>
      </c>
      <c r="H333" t="s">
        <v>5815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5651</v>
      </c>
      <c r="D334" s="1">
        <v>88</v>
      </c>
      <c r="E334" t="s">
        <v>5826</v>
      </c>
      <c r="G334" s="271" t="s">
        <v>5825</v>
      </c>
      <c r="H334" t="s">
        <v>5815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5699</v>
      </c>
      <c r="E335" t="s">
        <v>5573</v>
      </c>
      <c r="G335" s="272" t="s">
        <v>5814</v>
      </c>
      <c r="H335" t="s">
        <v>5815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5824</v>
      </c>
      <c r="E336" t="s">
        <v>5823</v>
      </c>
      <c r="G336" s="272" t="s">
        <v>5814</v>
      </c>
      <c r="H336" t="s">
        <v>5815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5650</v>
      </c>
      <c r="D337" s="1">
        <v>48</v>
      </c>
      <c r="E337" t="s">
        <v>5583</v>
      </c>
      <c r="G337" s="271" t="s">
        <v>5822</v>
      </c>
      <c r="H337" t="s">
        <v>5815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5650</v>
      </c>
      <c r="D338" s="1">
        <v>49</v>
      </c>
      <c r="E338" t="s">
        <v>5821</v>
      </c>
      <c r="G338" s="271" t="s">
        <v>5820</v>
      </c>
      <c r="H338" t="s">
        <v>5815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5647</v>
      </c>
      <c r="D339" s="1" t="s">
        <v>5819</v>
      </c>
      <c r="E339" t="s">
        <v>3601</v>
      </c>
      <c r="G339" s="273" t="s">
        <v>5644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5647</v>
      </c>
      <c r="D340" s="1" t="s">
        <v>5818</v>
      </c>
      <c r="E340" t="s">
        <v>3597</v>
      </c>
      <c r="G340" s="273" t="s">
        <v>5644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5722</v>
      </c>
      <c r="D341" s="1" t="s">
        <v>5722</v>
      </c>
      <c r="E341" t="s">
        <v>5817</v>
      </c>
      <c r="G341" s="272" t="s">
        <v>5814</v>
      </c>
      <c r="H341" t="s">
        <v>5815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5650</v>
      </c>
      <c r="D342" s="1" t="s">
        <v>5663</v>
      </c>
      <c r="E342" s="74" t="s">
        <v>5608</v>
      </c>
      <c r="G342" s="272" t="s">
        <v>5807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5650</v>
      </c>
      <c r="D343" s="1" t="s">
        <v>5662</v>
      </c>
      <c r="E343" s="267" t="s">
        <v>5609</v>
      </c>
      <c r="G343" s="271" t="s">
        <v>5804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5650</v>
      </c>
      <c r="D344" s="1" t="s">
        <v>5661</v>
      </c>
      <c r="E344" s="268" t="s">
        <v>5610</v>
      </c>
      <c r="G344" s="272" t="s">
        <v>5806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5650</v>
      </c>
      <c r="D345" s="1" t="s">
        <v>5660</v>
      </c>
      <c r="E345" s="266" t="s">
        <v>5611</v>
      </c>
      <c r="G345" s="271" t="s">
        <v>5802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5723</v>
      </c>
      <c r="D346" s="1">
        <v>3</v>
      </c>
      <c r="E346" t="s">
        <v>755</v>
      </c>
      <c r="F346" t="s">
        <v>5816</v>
      </c>
      <c r="G346" s="271" t="s">
        <v>5816</v>
      </c>
      <c r="H346" t="s">
        <v>5815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5723</v>
      </c>
      <c r="D347" s="1">
        <v>4</v>
      </c>
      <c r="E347" t="s">
        <v>756</v>
      </c>
      <c r="F347" t="s">
        <v>5816</v>
      </c>
      <c r="G347" s="271" t="s">
        <v>5816</v>
      </c>
      <c r="H347" t="s">
        <v>5815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5723</v>
      </c>
      <c r="D348" s="1">
        <v>5</v>
      </c>
      <c r="E348" t="s">
        <v>757</v>
      </c>
      <c r="F348" t="s">
        <v>5816</v>
      </c>
      <c r="G348" s="271" t="s">
        <v>5816</v>
      </c>
      <c r="H348" t="s">
        <v>5815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5723</v>
      </c>
      <c r="D349" s="1">
        <v>6</v>
      </c>
      <c r="E349" t="s">
        <v>758</v>
      </c>
      <c r="F349" t="s">
        <v>5816</v>
      </c>
      <c r="G349" s="271" t="s">
        <v>5816</v>
      </c>
      <c r="H349" t="s">
        <v>5815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5723</v>
      </c>
      <c r="D350" s="1">
        <v>7</v>
      </c>
      <c r="E350" t="s">
        <v>759</v>
      </c>
      <c r="F350" t="s">
        <v>5816</v>
      </c>
      <c r="G350" s="271" t="s">
        <v>5816</v>
      </c>
      <c r="H350" t="s">
        <v>5815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5723</v>
      </c>
      <c r="D351" s="1">
        <v>8</v>
      </c>
      <c r="E351" t="s">
        <v>760</v>
      </c>
      <c r="F351" t="s">
        <v>5816</v>
      </c>
      <c r="G351" s="271" t="s">
        <v>5816</v>
      </c>
      <c r="H351" t="s">
        <v>5815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5723</v>
      </c>
      <c r="D352" s="1" t="s">
        <v>5782</v>
      </c>
      <c r="E352" t="s">
        <v>761</v>
      </c>
      <c r="F352" t="s">
        <v>5816</v>
      </c>
      <c r="G352" s="271" t="s">
        <v>5816</v>
      </c>
      <c r="H352" t="s">
        <v>5815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5723</v>
      </c>
      <c r="D353" s="1">
        <v>18</v>
      </c>
      <c r="E353" t="s">
        <v>762</v>
      </c>
      <c r="G353" s="270" t="s">
        <v>5814</v>
      </c>
      <c r="H353" t="s">
        <v>5813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5723</v>
      </c>
      <c r="D354" s="1">
        <v>19</v>
      </c>
      <c r="E354" t="s">
        <v>763</v>
      </c>
      <c r="G354" s="270" t="s">
        <v>5814</v>
      </c>
      <c r="H354" t="s">
        <v>5813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5723</v>
      </c>
      <c r="D355" s="1" t="s">
        <v>5778</v>
      </c>
      <c r="E355" t="s">
        <v>764</v>
      </c>
      <c r="G355" s="270" t="s">
        <v>5814</v>
      </c>
      <c r="H355" t="s">
        <v>5813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5723</v>
      </c>
      <c r="D356" s="1" t="s">
        <v>5777</v>
      </c>
      <c r="E356" t="s">
        <v>765</v>
      </c>
      <c r="G356" s="270" t="s">
        <v>5814</v>
      </c>
      <c r="H356" t="s">
        <v>5813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5723</v>
      </c>
      <c r="D357" s="1" t="s">
        <v>5798</v>
      </c>
      <c r="E357" t="s">
        <v>766</v>
      </c>
      <c r="G357" s="270" t="s">
        <v>5812</v>
      </c>
      <c r="H357" t="s">
        <v>5811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5723</v>
      </c>
      <c r="D358" s="1" t="s">
        <v>5797</v>
      </c>
      <c r="E358" t="s">
        <v>767</v>
      </c>
      <c r="G358" s="270" t="s">
        <v>5812</v>
      </c>
      <c r="H358" t="s">
        <v>5811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5723</v>
      </c>
      <c r="D359" s="1" t="s">
        <v>5796</v>
      </c>
      <c r="E359" t="s">
        <v>768</v>
      </c>
      <c r="G359" s="270" t="s">
        <v>5812</v>
      </c>
      <c r="H359" t="s">
        <v>5811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5723</v>
      </c>
      <c r="D360" s="1" t="s">
        <v>5794</v>
      </c>
      <c r="E360" t="s">
        <v>769</v>
      </c>
      <c r="G360" s="270" t="s">
        <v>5812</v>
      </c>
      <c r="H360" t="s">
        <v>5811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5723</v>
      </c>
      <c r="D361" s="1">
        <v>26</v>
      </c>
      <c r="E361" t="s">
        <v>770</v>
      </c>
      <c r="G361" s="269" t="s">
        <v>5810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5723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5723</v>
      </c>
      <c r="D363" s="1">
        <v>72</v>
      </c>
      <c r="E363" t="s">
        <v>4595</v>
      </c>
      <c r="G363" s="184" t="s">
        <v>5944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5723</v>
      </c>
      <c r="D364" s="1">
        <v>73</v>
      </c>
      <c r="E364" t="s">
        <v>694</v>
      </c>
      <c r="G364" s="184" t="s">
        <v>5957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5723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5808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5723</v>
      </c>
      <c r="D366" s="1">
        <v>81</v>
      </c>
      <c r="E366" t="s">
        <v>4670</v>
      </c>
      <c r="G366" s="265" t="str">
        <f t="shared" si="50"/>
        <v>_1</v>
      </c>
      <c r="H366" t="s">
        <v>5808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5723</v>
      </c>
      <c r="D367" s="1">
        <v>82</v>
      </c>
      <c r="E367" t="s">
        <v>4671</v>
      </c>
      <c r="G367" s="265" t="str">
        <f t="shared" si="50"/>
        <v>_2</v>
      </c>
      <c r="H367" t="s">
        <v>5808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5723</v>
      </c>
      <c r="D368" s="1">
        <v>83</v>
      </c>
      <c r="E368" t="s">
        <v>4672</v>
      </c>
      <c r="G368" s="265" t="str">
        <f t="shared" si="50"/>
        <v>_3</v>
      </c>
      <c r="H368" t="s">
        <v>5808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5723</v>
      </c>
      <c r="D369" s="1">
        <v>84</v>
      </c>
      <c r="E369" t="s">
        <v>4673</v>
      </c>
      <c r="G369" s="265" t="str">
        <f t="shared" si="50"/>
        <v>_4</v>
      </c>
      <c r="H369" t="s">
        <v>5808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5723</v>
      </c>
      <c r="D370" s="1">
        <v>85</v>
      </c>
      <c r="E370" t="s">
        <v>4674</v>
      </c>
      <c r="G370" s="265" t="str">
        <f t="shared" si="50"/>
        <v>_5</v>
      </c>
      <c r="H370" t="s">
        <v>5808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5723</v>
      </c>
      <c r="D371" s="1">
        <v>86</v>
      </c>
      <c r="E371" t="s">
        <v>4675</v>
      </c>
      <c r="G371" s="265" t="str">
        <f t="shared" si="50"/>
        <v>_6</v>
      </c>
      <c r="H371" t="s">
        <v>5808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5723</v>
      </c>
      <c r="D372" s="1">
        <v>87</v>
      </c>
      <c r="E372" t="s">
        <v>4676</v>
      </c>
      <c r="G372" s="265" t="str">
        <f t="shared" si="50"/>
        <v>_7</v>
      </c>
      <c r="H372" t="s">
        <v>5808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5723</v>
      </c>
      <c r="D373" s="1">
        <v>88</v>
      </c>
      <c r="E373" t="s">
        <v>4677</v>
      </c>
      <c r="G373" s="265" t="str">
        <f t="shared" si="50"/>
        <v>_8</v>
      </c>
      <c r="H373" t="s">
        <v>5808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5723</v>
      </c>
      <c r="D374" s="1">
        <v>89</v>
      </c>
      <c r="E374" t="s">
        <v>4678</v>
      </c>
      <c r="G374" s="265" t="str">
        <f t="shared" si="50"/>
        <v>_9</v>
      </c>
      <c r="H374" t="s">
        <v>5808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5723</v>
      </c>
      <c r="D375" s="1" t="s">
        <v>5735</v>
      </c>
      <c r="E375" t="s">
        <v>4665</v>
      </c>
      <c r="G375" s="184" t="s">
        <v>5958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5723</v>
      </c>
      <c r="D376" s="1" t="s">
        <v>5734</v>
      </c>
      <c r="E376" t="s">
        <v>4666</v>
      </c>
      <c r="G376" s="184" t="s">
        <v>5959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5723</v>
      </c>
      <c r="D377" s="1" t="s">
        <v>5730</v>
      </c>
      <c r="E377" t="s">
        <v>4597</v>
      </c>
      <c r="G377" s="184" t="s">
        <v>5945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5723</v>
      </c>
      <c r="D378" s="1" t="s">
        <v>5725</v>
      </c>
      <c r="E378" t="s">
        <v>4596</v>
      </c>
      <c r="G378" s="184" t="s">
        <v>5795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5723</v>
      </c>
      <c r="D379" s="1" t="s">
        <v>5724</v>
      </c>
      <c r="E379" t="s">
        <v>4667</v>
      </c>
      <c r="G379" s="184" t="s">
        <v>5795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5723</v>
      </c>
      <c r="D380" s="1" t="s">
        <v>5715</v>
      </c>
      <c r="E380" t="s">
        <v>771</v>
      </c>
      <c r="G380" t="s">
        <v>5644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5650</v>
      </c>
      <c r="D381" s="1">
        <v>2</v>
      </c>
      <c r="E381" t="s">
        <v>772</v>
      </c>
      <c r="G381" t="s">
        <v>5644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5650</v>
      </c>
      <c r="D382" s="1" t="s">
        <v>5800</v>
      </c>
      <c r="E382" t="s">
        <v>126</v>
      </c>
      <c r="G382" s="184" t="s">
        <v>5965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5650</v>
      </c>
      <c r="D383" s="1" t="s">
        <v>5799</v>
      </c>
      <c r="E383" t="s">
        <v>131</v>
      </c>
      <c r="G383" s="184" t="s">
        <v>5966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5650</v>
      </c>
      <c r="D384" s="1">
        <v>15</v>
      </c>
      <c r="E384" t="s">
        <v>773</v>
      </c>
      <c r="G384" t="s">
        <v>5644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5650</v>
      </c>
      <c r="D385" s="1" t="s">
        <v>5778</v>
      </c>
      <c r="E385" t="s">
        <v>774</v>
      </c>
      <c r="G385" t="s">
        <v>5644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5650</v>
      </c>
      <c r="D386" s="1" t="s">
        <v>5797</v>
      </c>
      <c r="E386" t="s">
        <v>775</v>
      </c>
      <c r="G386" t="s">
        <v>5644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5650</v>
      </c>
      <c r="D387" s="1">
        <v>24</v>
      </c>
      <c r="E387" t="s">
        <v>5809</v>
      </c>
      <c r="G387" t="s">
        <v>5644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5650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5808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5650</v>
      </c>
      <c r="D389" s="1">
        <v>61</v>
      </c>
      <c r="E389" t="s">
        <v>4599</v>
      </c>
      <c r="G389" s="265" t="str">
        <f t="shared" si="54"/>
        <v>`1</v>
      </c>
      <c r="H389" t="s">
        <v>5808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5650</v>
      </c>
      <c r="D390" s="1">
        <v>62</v>
      </c>
      <c r="E390" t="s">
        <v>4600</v>
      </c>
      <c r="G390" s="265" t="str">
        <f t="shared" si="54"/>
        <v>`2</v>
      </c>
      <c r="H390" t="s">
        <v>5808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5650</v>
      </c>
      <c r="D391" s="1">
        <v>63</v>
      </c>
      <c r="E391" t="s">
        <v>4601</v>
      </c>
      <c r="G391" s="265" t="str">
        <f t="shared" si="54"/>
        <v>`3</v>
      </c>
      <c r="H391" t="s">
        <v>5808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5650</v>
      </c>
      <c r="D392" s="1">
        <v>64</v>
      </c>
      <c r="E392" t="s">
        <v>4602</v>
      </c>
      <c r="G392" s="265" t="str">
        <f t="shared" si="54"/>
        <v>`4</v>
      </c>
      <c r="H392" t="s">
        <v>5808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5650</v>
      </c>
      <c r="D393" s="1">
        <v>65</v>
      </c>
      <c r="E393" t="s">
        <v>4603</v>
      </c>
      <c r="G393" s="265" t="str">
        <f t="shared" si="54"/>
        <v>`5</v>
      </c>
      <c r="H393" t="s">
        <v>5808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5650</v>
      </c>
      <c r="D394" s="1">
        <v>66</v>
      </c>
      <c r="E394" t="s">
        <v>4604</v>
      </c>
      <c r="G394" s="265" t="str">
        <f t="shared" si="54"/>
        <v>`6</v>
      </c>
      <c r="H394" t="s">
        <v>5808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5650</v>
      </c>
      <c r="D395" s="1">
        <v>67</v>
      </c>
      <c r="E395" t="s">
        <v>4605</v>
      </c>
      <c r="G395" s="265" t="str">
        <f t="shared" si="54"/>
        <v>`7</v>
      </c>
      <c r="H395" t="s">
        <v>5808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5650</v>
      </c>
      <c r="D396" s="1">
        <v>68</v>
      </c>
      <c r="E396" t="s">
        <v>4606</v>
      </c>
      <c r="G396" s="265" t="str">
        <f t="shared" si="54"/>
        <v>`8</v>
      </c>
      <c r="H396" t="s">
        <v>5808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5650</v>
      </c>
      <c r="D397" s="1">
        <v>69</v>
      </c>
      <c r="E397" t="s">
        <v>4607</v>
      </c>
      <c r="G397" s="265" t="str">
        <f t="shared" si="54"/>
        <v>`9</v>
      </c>
      <c r="H397" t="s">
        <v>5808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5650</v>
      </c>
      <c r="D398" s="1" t="s">
        <v>5751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5650</v>
      </c>
      <c r="D399" s="1" t="s">
        <v>5749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5650</v>
      </c>
      <c r="D400" s="1">
        <v>90</v>
      </c>
      <c r="E400" s="74" t="s">
        <v>776</v>
      </c>
      <c r="G400" s="263" t="s">
        <v>5807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5650</v>
      </c>
      <c r="D401" s="1">
        <v>91</v>
      </c>
      <c r="E401" s="267" t="s">
        <v>777</v>
      </c>
      <c r="G401" s="238" t="s">
        <v>5804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5650</v>
      </c>
      <c r="D402" s="1">
        <v>92</v>
      </c>
      <c r="E402" s="268" t="s">
        <v>778</v>
      </c>
      <c r="G402" s="263" t="s">
        <v>5806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5650</v>
      </c>
      <c r="D403" s="1">
        <v>93</v>
      </c>
      <c r="E403" s="266" t="s">
        <v>779</v>
      </c>
      <c r="G403" s="238" t="s">
        <v>5802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5650</v>
      </c>
      <c r="D404" s="1">
        <v>95</v>
      </c>
      <c r="E404" t="s">
        <v>780</v>
      </c>
      <c r="G404" t="s">
        <v>5644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5650</v>
      </c>
      <c r="D405" s="1" t="s">
        <v>5695</v>
      </c>
      <c r="E405" s="268" t="s">
        <v>781</v>
      </c>
      <c r="G405" s="263" t="s">
        <v>5806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5650</v>
      </c>
      <c r="D406" s="1" t="s">
        <v>5691</v>
      </c>
      <c r="E406" s="75" t="s">
        <v>782</v>
      </c>
      <c r="G406" s="238" t="s">
        <v>5787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5650</v>
      </c>
      <c r="D407" s="1" t="s">
        <v>5686</v>
      </c>
      <c r="E407" t="s">
        <v>783</v>
      </c>
      <c r="G407" t="s">
        <v>5644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5650</v>
      </c>
      <c r="D408" s="1" t="s">
        <v>5684</v>
      </c>
      <c r="E408" t="s">
        <v>784</v>
      </c>
      <c r="G408" t="s">
        <v>5644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5650</v>
      </c>
      <c r="D409" s="1" t="s">
        <v>5683</v>
      </c>
      <c r="E409" t="s">
        <v>785</v>
      </c>
      <c r="G409" t="s">
        <v>5644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5650</v>
      </c>
      <c r="D410" s="1" t="s">
        <v>5682</v>
      </c>
      <c r="E410" t="s">
        <v>786</v>
      </c>
      <c r="G410" t="s">
        <v>5644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5650</v>
      </c>
      <c r="D411" s="1" t="s">
        <v>5656</v>
      </c>
      <c r="E411" s="267" t="s">
        <v>5805</v>
      </c>
      <c r="G411" s="238" t="s">
        <v>5804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5650</v>
      </c>
      <c r="D412" s="1" t="s">
        <v>5653</v>
      </c>
      <c r="E412" s="266" t="s">
        <v>5803</v>
      </c>
      <c r="G412" s="238" t="s">
        <v>5802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5722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5722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5722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5722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5722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5722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5722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5722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5722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5722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5722</v>
      </c>
      <c r="D423" s="1" t="s">
        <v>5780</v>
      </c>
      <c r="E423" t="s">
        <v>797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5722</v>
      </c>
      <c r="D424" s="1" t="s">
        <v>5801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5722</v>
      </c>
      <c r="D425" s="1" t="s">
        <v>5800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5722</v>
      </c>
      <c r="D426" s="1" t="s">
        <v>5799</v>
      </c>
      <c r="E426" t="s">
        <v>799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5722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5722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5722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5722</v>
      </c>
      <c r="D430" s="1" t="s">
        <v>5778</v>
      </c>
      <c r="E430" t="s">
        <v>803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5722</v>
      </c>
      <c r="D431" s="1" t="s">
        <v>5777</v>
      </c>
      <c r="E431" t="s">
        <v>804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5722</v>
      </c>
      <c r="D432" s="1" t="s">
        <v>5798</v>
      </c>
      <c r="E432" t="s">
        <v>805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5722</v>
      </c>
      <c r="D433" s="1" t="s">
        <v>5797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5722</v>
      </c>
      <c r="D434" s="1" t="s">
        <v>5796</v>
      </c>
      <c r="E434" t="s">
        <v>434</v>
      </c>
      <c r="G434" s="184" t="s">
        <v>5795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5722</v>
      </c>
      <c r="D435" s="1" t="s">
        <v>5794</v>
      </c>
      <c r="E435" t="s">
        <v>807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5722</v>
      </c>
      <c r="D436" s="1">
        <v>20</v>
      </c>
      <c r="E436" t="s">
        <v>5793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5722</v>
      </c>
      <c r="D437" s="1">
        <v>21</v>
      </c>
      <c r="E437" t="s">
        <v>437</v>
      </c>
      <c r="G437" s="184" t="s">
        <v>5792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5722</v>
      </c>
      <c r="D438" s="1">
        <v>22</v>
      </c>
      <c r="E438" t="s">
        <v>5791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5722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5722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5722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5722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5722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5722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5722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5722</v>
      </c>
      <c r="D446" s="1" t="s">
        <v>5774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5722</v>
      </c>
      <c r="D447" s="1" t="s">
        <v>5773</v>
      </c>
      <c r="E447" t="s">
        <v>431</v>
      </c>
      <c r="G447" s="184" t="s">
        <v>5790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5722</v>
      </c>
      <c r="D448" s="1" t="s">
        <v>5772</v>
      </c>
      <c r="E448" t="s">
        <v>816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5722</v>
      </c>
      <c r="D449" s="1" t="s">
        <v>5771</v>
      </c>
      <c r="E449" t="s">
        <v>5789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5722</v>
      </c>
      <c r="D450" s="1" t="s">
        <v>5769</v>
      </c>
      <c r="E450" t="s">
        <v>817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5722</v>
      </c>
      <c r="D451" s="1" t="s">
        <v>5767</v>
      </c>
      <c r="E451" t="s">
        <v>818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5722</v>
      </c>
      <c r="D452" s="1">
        <v>30</v>
      </c>
      <c r="E452" t="s">
        <v>5788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5722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5722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5722</v>
      </c>
      <c r="D455" s="1">
        <v>48</v>
      </c>
      <c r="E455" t="s">
        <v>821</v>
      </c>
      <c r="G455" s="184" t="s">
        <v>5946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5722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5722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5722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5722</v>
      </c>
      <c r="D459" s="1">
        <v>60</v>
      </c>
      <c r="E459" t="s">
        <v>825</v>
      </c>
      <c r="G459" s="184" t="s">
        <v>5787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5722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5722</v>
      </c>
      <c r="D461" s="1">
        <v>64</v>
      </c>
      <c r="E461" t="s">
        <v>827</v>
      </c>
      <c r="G461" s="184" t="s">
        <v>5786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5722</v>
      </c>
      <c r="D462" s="1">
        <v>65</v>
      </c>
      <c r="E462" t="s">
        <v>828</v>
      </c>
      <c r="G462" s="184" t="s">
        <v>5785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5722</v>
      </c>
      <c r="D463" s="1" t="s">
        <v>5751</v>
      </c>
      <c r="E463" t="s">
        <v>829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5722</v>
      </c>
      <c r="D464" s="1" t="s">
        <v>5749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5722</v>
      </c>
      <c r="D465" s="1">
        <v>95</v>
      </c>
      <c r="E465" t="s">
        <v>4664</v>
      </c>
      <c r="G465" s="184" t="s">
        <v>5960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5722</v>
      </c>
      <c r="D466" s="1">
        <v>96</v>
      </c>
      <c r="E466" t="s">
        <v>4660</v>
      </c>
      <c r="G466" s="184" t="s">
        <v>5961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5722</v>
      </c>
      <c r="D467" s="1">
        <v>97</v>
      </c>
      <c r="E467" t="s">
        <v>4661</v>
      </c>
      <c r="G467" s="184" t="s">
        <v>5962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5722</v>
      </c>
      <c r="D468" s="1">
        <v>98</v>
      </c>
      <c r="E468" t="s">
        <v>4662</v>
      </c>
      <c r="G468" s="184" t="s">
        <v>5963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5722</v>
      </c>
      <c r="D469" s="1">
        <v>99</v>
      </c>
      <c r="E469" t="s">
        <v>831</v>
      </c>
      <c r="G469" t="s">
        <v>5644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5722</v>
      </c>
      <c r="D470" s="1" t="s">
        <v>5729</v>
      </c>
      <c r="E470" t="s">
        <v>4663</v>
      </c>
      <c r="G470" s="184" t="s">
        <v>5964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5722</v>
      </c>
      <c r="D471" s="1" t="s">
        <v>5654</v>
      </c>
      <c r="E471" t="s">
        <v>832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5722</v>
      </c>
      <c r="D472" s="1" t="s">
        <v>5720</v>
      </c>
      <c r="E472" t="s">
        <v>833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5722</v>
      </c>
      <c r="D473" s="1" t="s">
        <v>5700</v>
      </c>
      <c r="E473" t="s">
        <v>834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5722</v>
      </c>
      <c r="D474" s="1" t="s">
        <v>5699</v>
      </c>
      <c r="E474" t="s">
        <v>835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5722</v>
      </c>
      <c r="D475" s="1" t="s">
        <v>5698</v>
      </c>
      <c r="E475" t="s">
        <v>836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5721</v>
      </c>
      <c r="D476" s="1">
        <v>8</v>
      </c>
      <c r="E476" t="s">
        <v>5784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5721</v>
      </c>
      <c r="D477" s="1">
        <v>9</v>
      </c>
      <c r="E477" t="s">
        <v>5783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5721</v>
      </c>
      <c r="D478" s="1" t="s">
        <v>5782</v>
      </c>
      <c r="E478" t="s">
        <v>5781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5721</v>
      </c>
      <c r="D479" s="1" t="s">
        <v>5780</v>
      </c>
      <c r="E479" t="s">
        <v>5779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5721</v>
      </c>
      <c r="D480" s="1" t="s">
        <v>5778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5721</v>
      </c>
      <c r="D481" s="1" t="s">
        <v>5777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5721</v>
      </c>
      <c r="D482" s="1">
        <v>99</v>
      </c>
      <c r="E482" t="s">
        <v>839</v>
      </c>
      <c r="G482" s="184" t="s">
        <v>5955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5721</v>
      </c>
      <c r="D483" s="1" t="s">
        <v>5650</v>
      </c>
      <c r="E483" t="s">
        <v>840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5721</v>
      </c>
      <c r="D484" s="1" t="s">
        <v>5722</v>
      </c>
      <c r="E484" t="s">
        <v>841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5721</v>
      </c>
      <c r="D485" s="1" t="s">
        <v>5721</v>
      </c>
      <c r="E485" t="s">
        <v>842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5721</v>
      </c>
      <c r="D486" s="1" t="s">
        <v>5654</v>
      </c>
      <c r="E486" t="s">
        <v>843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5721</v>
      </c>
      <c r="D487" s="1" t="s">
        <v>5720</v>
      </c>
      <c r="E487" t="s">
        <v>844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5721</v>
      </c>
      <c r="D488" s="1" t="s">
        <v>5647</v>
      </c>
      <c r="E488" t="s">
        <v>845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5721</v>
      </c>
      <c r="D489" s="1" t="s">
        <v>5776</v>
      </c>
      <c r="E489" t="s">
        <v>4369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5654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5654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5654</v>
      </c>
      <c r="D492" s="1">
        <v>23</v>
      </c>
      <c r="E492" t="s">
        <v>5775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5654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5654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5654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5654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5654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5654</v>
      </c>
      <c r="D498" s="1" t="s">
        <v>5774</v>
      </c>
      <c r="E498" t="s">
        <v>853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5654</v>
      </c>
      <c r="D499" s="1" t="s">
        <v>5773</v>
      </c>
      <c r="E499" t="s">
        <v>854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5654</v>
      </c>
      <c r="D500" s="1" t="s">
        <v>5772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5654</v>
      </c>
      <c r="D501" s="1" t="s">
        <v>5771</v>
      </c>
      <c r="E501" t="s">
        <v>856</v>
      </c>
      <c r="G501" s="184" t="s">
        <v>5770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5654</v>
      </c>
      <c r="D502" s="1" t="s">
        <v>5769</v>
      </c>
      <c r="E502" t="s">
        <v>857</v>
      </c>
      <c r="G502" s="184" t="s">
        <v>5768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5654</v>
      </c>
      <c r="D503" s="1" t="s">
        <v>5767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5654</v>
      </c>
      <c r="D504" s="1">
        <v>30</v>
      </c>
      <c r="E504" t="s">
        <v>5766</v>
      </c>
      <c r="G504" s="184" t="s">
        <v>5951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5654</v>
      </c>
      <c r="D505" s="1">
        <v>31</v>
      </c>
      <c r="E505" t="s">
        <v>5765</v>
      </c>
      <c r="G505" s="184" t="s">
        <v>5952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5654</v>
      </c>
      <c r="D506" s="1">
        <v>32</v>
      </c>
      <c r="E506" t="s">
        <v>5764</v>
      </c>
      <c r="G506" s="184" t="s">
        <v>5953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5654</v>
      </c>
      <c r="D507" s="1">
        <v>33</v>
      </c>
      <c r="E507" t="s">
        <v>5763</v>
      </c>
      <c r="G507" s="184" t="s">
        <v>5954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5654</v>
      </c>
      <c r="D508" s="1">
        <v>34</v>
      </c>
      <c r="E508" t="s">
        <v>5762</v>
      </c>
      <c r="G508" t="s">
        <v>5644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5654</v>
      </c>
      <c r="D509" s="1">
        <v>60</v>
      </c>
      <c r="E509" t="s">
        <v>5761</v>
      </c>
      <c r="G509" s="265" t="str">
        <f t="shared" ref="G509:G524" si="65">"#"&amp;MID(E509,10,4)</f>
        <v>#1</v>
      </c>
      <c r="H509" t="s">
        <v>5739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5654</v>
      </c>
      <c r="D510" s="1">
        <v>61</v>
      </c>
      <c r="E510" t="s">
        <v>5760</v>
      </c>
      <c r="G510" s="265" t="str">
        <f t="shared" si="65"/>
        <v>#2</v>
      </c>
      <c r="H510" t="s">
        <v>5739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5654</v>
      </c>
      <c r="D511" s="1">
        <v>62</v>
      </c>
      <c r="E511" t="s">
        <v>5759</v>
      </c>
      <c r="G511" s="265" t="str">
        <f t="shared" si="65"/>
        <v>#3</v>
      </c>
      <c r="H511" t="s">
        <v>5739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5654</v>
      </c>
      <c r="D512" s="1">
        <v>63</v>
      </c>
      <c r="E512" t="s">
        <v>5758</v>
      </c>
      <c r="G512" s="265" t="str">
        <f t="shared" si="65"/>
        <v>#4</v>
      </c>
      <c r="H512" t="s">
        <v>5739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5654</v>
      </c>
      <c r="D513" s="1">
        <v>64</v>
      </c>
      <c r="E513" t="s">
        <v>5757</v>
      </c>
      <c r="G513" s="265" t="str">
        <f t="shared" si="65"/>
        <v>#5</v>
      </c>
      <c r="H513" t="s">
        <v>5739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5654</v>
      </c>
      <c r="D514" s="1">
        <v>65</v>
      </c>
      <c r="E514" t="s">
        <v>5756</v>
      </c>
      <c r="G514" s="265" t="str">
        <f t="shared" si="65"/>
        <v>#6</v>
      </c>
      <c r="H514" t="s">
        <v>5739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5654</v>
      </c>
      <c r="D515" s="1">
        <v>66</v>
      </c>
      <c r="E515" t="s">
        <v>5755</v>
      </c>
      <c r="G515" s="265" t="str">
        <f t="shared" si="65"/>
        <v>#7</v>
      </c>
      <c r="H515" t="s">
        <v>5739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5654</v>
      </c>
      <c r="D516" s="1">
        <v>67</v>
      </c>
      <c r="E516" t="s">
        <v>5754</v>
      </c>
      <c r="G516" s="265" t="str">
        <f t="shared" si="65"/>
        <v>#8</v>
      </c>
      <c r="H516" t="s">
        <v>5739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5654</v>
      </c>
      <c r="D517" s="1">
        <v>68</v>
      </c>
      <c r="E517" t="s">
        <v>5753</v>
      </c>
      <c r="G517" s="265" t="str">
        <f t="shared" si="65"/>
        <v>#9</v>
      </c>
      <c r="H517" t="s">
        <v>5739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5654</v>
      </c>
      <c r="D518" s="1">
        <v>69</v>
      </c>
      <c r="E518" t="s">
        <v>5752</v>
      </c>
      <c r="G518" s="265" t="str">
        <f t="shared" si="65"/>
        <v>#10</v>
      </c>
      <c r="H518" t="s">
        <v>5739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5654</v>
      </c>
      <c r="D519" s="1" t="s">
        <v>5751</v>
      </c>
      <c r="E519" t="s">
        <v>5750</v>
      </c>
      <c r="G519" s="265" t="str">
        <f t="shared" si="65"/>
        <v>#11</v>
      </c>
      <c r="H519" t="s">
        <v>5739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5654</v>
      </c>
      <c r="D520" s="1" t="s">
        <v>5749</v>
      </c>
      <c r="E520" t="s">
        <v>5748</v>
      </c>
      <c r="G520" s="265" t="str">
        <f t="shared" si="65"/>
        <v>#12</v>
      </c>
      <c r="H520" t="s">
        <v>5739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5654</v>
      </c>
      <c r="D521" s="1" t="s">
        <v>5747</v>
      </c>
      <c r="E521" t="s">
        <v>5746</v>
      </c>
      <c r="G521" s="265" t="str">
        <f t="shared" si="65"/>
        <v>#13</v>
      </c>
      <c r="H521" t="s">
        <v>5739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5654</v>
      </c>
      <c r="D522" s="1" t="s">
        <v>5745</v>
      </c>
      <c r="E522" t="s">
        <v>5744</v>
      </c>
      <c r="G522" s="265" t="str">
        <f t="shared" si="65"/>
        <v>#14</v>
      </c>
      <c r="H522" t="s">
        <v>5739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5654</v>
      </c>
      <c r="D523" s="1" t="s">
        <v>5743</v>
      </c>
      <c r="E523" t="s">
        <v>5742</v>
      </c>
      <c r="G523" s="265" t="str">
        <f t="shared" si="65"/>
        <v>#15</v>
      </c>
      <c r="H523" t="s">
        <v>5739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5654</v>
      </c>
      <c r="D524" s="1" t="s">
        <v>5741</v>
      </c>
      <c r="E524" t="s">
        <v>5740</v>
      </c>
      <c r="G524" s="265" t="str">
        <f t="shared" si="65"/>
        <v>#16</v>
      </c>
      <c r="H524" t="s">
        <v>5739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5654</v>
      </c>
      <c r="D525" s="1" t="s">
        <v>5738</v>
      </c>
      <c r="E525" t="s">
        <v>4668</v>
      </c>
      <c r="G525" s="184" t="s">
        <v>5737</v>
      </c>
      <c r="H525" t="s">
        <v>5736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5654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5652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5654</v>
      </c>
      <c r="D527" s="1">
        <v>83</v>
      </c>
      <c r="E527" t="s">
        <v>4635</v>
      </c>
      <c r="G527" s="265" t="str">
        <f t="shared" si="68"/>
        <v>`b</v>
      </c>
      <c r="H527" t="s">
        <v>5652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5654</v>
      </c>
      <c r="D528" s="1">
        <v>84</v>
      </c>
      <c r="E528" t="s">
        <v>4636</v>
      </c>
      <c r="G528" s="265" t="str">
        <f t="shared" si="68"/>
        <v>`c</v>
      </c>
      <c r="H528" t="s">
        <v>5652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5654</v>
      </c>
      <c r="D529" s="1">
        <v>85</v>
      </c>
      <c r="E529" t="s">
        <v>4637</v>
      </c>
      <c r="G529" s="265" t="str">
        <f t="shared" si="68"/>
        <v>`d</v>
      </c>
      <c r="H529" t="s">
        <v>5652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5654</v>
      </c>
      <c r="D530" s="1">
        <v>86</v>
      </c>
      <c r="E530" t="s">
        <v>4638</v>
      </c>
      <c r="G530" s="265" t="str">
        <f t="shared" si="68"/>
        <v>`e</v>
      </c>
      <c r="H530" t="s">
        <v>5652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5654</v>
      </c>
      <c r="D531" s="1">
        <v>87</v>
      </c>
      <c r="E531" t="s">
        <v>4639</v>
      </c>
      <c r="G531" s="265" t="str">
        <f t="shared" si="68"/>
        <v>`f</v>
      </c>
      <c r="H531" t="s">
        <v>5652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5654</v>
      </c>
      <c r="D532" s="1">
        <v>88</v>
      </c>
      <c r="E532" t="s">
        <v>4640</v>
      </c>
      <c r="G532" s="265" t="str">
        <f t="shared" si="68"/>
        <v>`g</v>
      </c>
      <c r="H532" t="s">
        <v>5652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5654</v>
      </c>
      <c r="D533" s="1">
        <v>89</v>
      </c>
      <c r="E533" t="s">
        <v>4641</v>
      </c>
      <c r="G533" s="265" t="str">
        <f t="shared" si="68"/>
        <v>`h</v>
      </c>
      <c r="H533" t="s">
        <v>5652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5654</v>
      </c>
      <c r="D534" s="1" t="s">
        <v>5735</v>
      </c>
      <c r="E534" t="s">
        <v>4642</v>
      </c>
      <c r="G534" s="265" t="str">
        <f t="shared" si="68"/>
        <v>`i</v>
      </c>
      <c r="H534" t="s">
        <v>5652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5654</v>
      </c>
      <c r="D535" s="1" t="s">
        <v>5734</v>
      </c>
      <c r="E535" t="s">
        <v>4643</v>
      </c>
      <c r="G535" s="265" t="str">
        <f t="shared" si="68"/>
        <v>`j</v>
      </c>
      <c r="H535" t="s">
        <v>5652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5654</v>
      </c>
      <c r="D536" s="1" t="s">
        <v>5733</v>
      </c>
      <c r="E536" t="s">
        <v>4644</v>
      </c>
      <c r="G536" s="265" t="str">
        <f t="shared" si="68"/>
        <v>`k</v>
      </c>
      <c r="H536" t="s">
        <v>5652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5654</v>
      </c>
      <c r="D537" s="1" t="s">
        <v>5732</v>
      </c>
      <c r="E537" t="s">
        <v>4645</v>
      </c>
      <c r="G537" s="265" t="str">
        <f t="shared" si="68"/>
        <v>`l</v>
      </c>
      <c r="H537" t="s">
        <v>5652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5654</v>
      </c>
      <c r="D538" s="1" t="s">
        <v>5731</v>
      </c>
      <c r="E538" t="s">
        <v>4646</v>
      </c>
      <c r="G538" s="265" t="str">
        <f t="shared" si="68"/>
        <v>`m</v>
      </c>
      <c r="H538" t="s">
        <v>5652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5654</v>
      </c>
      <c r="D539" s="1" t="s">
        <v>5730</v>
      </c>
      <c r="E539" t="s">
        <v>4647</v>
      </c>
      <c r="G539" s="265" t="str">
        <f t="shared" si="68"/>
        <v>`n</v>
      </c>
      <c r="H539" t="s">
        <v>5652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5654</v>
      </c>
      <c r="D540" s="1">
        <v>90</v>
      </c>
      <c r="E540" t="s">
        <v>4648</v>
      </c>
      <c r="G540" s="265" t="str">
        <f t="shared" si="68"/>
        <v>`o</v>
      </c>
      <c r="H540" t="s">
        <v>5652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5654</v>
      </c>
      <c r="D541" s="1">
        <v>91</v>
      </c>
      <c r="E541" t="s">
        <v>4649</v>
      </c>
      <c r="G541" s="265" t="str">
        <f t="shared" si="68"/>
        <v>`p</v>
      </c>
      <c r="H541" t="s">
        <v>5652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5654</v>
      </c>
      <c r="D542" s="1">
        <v>92</v>
      </c>
      <c r="E542" t="s">
        <v>4650</v>
      </c>
      <c r="G542" s="265" t="str">
        <f t="shared" si="68"/>
        <v>`q</v>
      </c>
      <c r="H542" t="s">
        <v>5652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5654</v>
      </c>
      <c r="D543" s="1">
        <v>93</v>
      </c>
      <c r="E543" t="s">
        <v>4651</v>
      </c>
      <c r="G543" s="265" t="str">
        <f t="shared" si="68"/>
        <v>`r</v>
      </c>
      <c r="H543" t="s">
        <v>5652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5654</v>
      </c>
      <c r="D544" s="1">
        <v>94</v>
      </c>
      <c r="E544" t="s">
        <v>4652</v>
      </c>
      <c r="G544" s="265" t="str">
        <f t="shared" si="68"/>
        <v>`s</v>
      </c>
      <c r="H544" t="s">
        <v>5652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5654</v>
      </c>
      <c r="D545" s="1">
        <v>95</v>
      </c>
      <c r="E545" t="s">
        <v>4653</v>
      </c>
      <c r="G545" s="265" t="str">
        <f t="shared" si="68"/>
        <v>`t</v>
      </c>
      <c r="H545" t="s">
        <v>5652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5654</v>
      </c>
      <c r="D546" s="1">
        <v>96</v>
      </c>
      <c r="E546" t="s">
        <v>4654</v>
      </c>
      <c r="G546" s="265" t="str">
        <f t="shared" si="68"/>
        <v>`u</v>
      </c>
      <c r="H546" t="s">
        <v>5652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5654</v>
      </c>
      <c r="D547" s="1">
        <v>97</v>
      </c>
      <c r="E547" t="s">
        <v>4655</v>
      </c>
      <c r="G547" s="265" t="str">
        <f t="shared" si="68"/>
        <v>`v</v>
      </c>
      <c r="H547" t="s">
        <v>5652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5654</v>
      </c>
      <c r="D548" s="1">
        <v>98</v>
      </c>
      <c r="E548" t="s">
        <v>4656</v>
      </c>
      <c r="G548" s="265" t="str">
        <f t="shared" si="68"/>
        <v>`w</v>
      </c>
      <c r="H548" t="s">
        <v>5652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5654</v>
      </c>
      <c r="D549" s="1">
        <v>99</v>
      </c>
      <c r="E549" t="s">
        <v>4657</v>
      </c>
      <c r="G549" s="265" t="str">
        <f t="shared" si="68"/>
        <v>`x</v>
      </c>
      <c r="H549" t="s">
        <v>5652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5654</v>
      </c>
      <c r="D550" s="1" t="s">
        <v>5729</v>
      </c>
      <c r="E550" t="s">
        <v>4658</v>
      </c>
      <c r="G550" s="265" t="str">
        <f t="shared" si="68"/>
        <v>`y</v>
      </c>
      <c r="H550" t="s">
        <v>5652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5654</v>
      </c>
      <c r="D551" s="1" t="s">
        <v>5728</v>
      </c>
      <c r="E551" t="s">
        <v>4659</v>
      </c>
      <c r="G551" s="265" t="str">
        <f t="shared" si="68"/>
        <v>`z</v>
      </c>
      <c r="H551" t="s">
        <v>5652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5654</v>
      </c>
      <c r="D552" s="1" t="s">
        <v>5727</v>
      </c>
      <c r="E552" t="s">
        <v>4705</v>
      </c>
      <c r="G552" s="265" t="str">
        <f t="shared" si="68"/>
        <v>`a</v>
      </c>
      <c r="H552" t="s">
        <v>5652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5654</v>
      </c>
      <c r="D553" s="1" t="s">
        <v>5726</v>
      </c>
      <c r="E553" t="s">
        <v>4706</v>
      </c>
      <c r="G553" s="265" t="str">
        <f t="shared" si="68"/>
        <v>`b</v>
      </c>
      <c r="H553" t="s">
        <v>5652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5654</v>
      </c>
      <c r="D554" s="1" t="s">
        <v>5725</v>
      </c>
      <c r="E554" t="s">
        <v>4707</v>
      </c>
      <c r="G554" s="265" t="str">
        <f t="shared" si="68"/>
        <v>`c</v>
      </c>
      <c r="H554" t="s">
        <v>5652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5654</v>
      </c>
      <c r="D555" s="1" t="s">
        <v>5724</v>
      </c>
      <c r="E555" t="s">
        <v>4708</v>
      </c>
      <c r="G555" s="265" t="str">
        <f t="shared" si="68"/>
        <v>`d</v>
      </c>
      <c r="H555" t="s">
        <v>5652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5654</v>
      </c>
      <c r="D556" s="1" t="s">
        <v>5723</v>
      </c>
      <c r="E556" t="s">
        <v>4709</v>
      </c>
      <c r="G556" s="265" t="str">
        <f t="shared" si="68"/>
        <v>`e</v>
      </c>
      <c r="H556" t="s">
        <v>5652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5654</v>
      </c>
      <c r="D557" s="1" t="s">
        <v>5650</v>
      </c>
      <c r="E557" t="s">
        <v>4710</v>
      </c>
      <c r="G557" s="265" t="str">
        <f t="shared" si="68"/>
        <v>`f</v>
      </c>
      <c r="H557" t="s">
        <v>5652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5654</v>
      </c>
      <c r="D558" s="1" t="s">
        <v>5722</v>
      </c>
      <c r="E558" t="s">
        <v>4711</v>
      </c>
      <c r="G558" s="265" t="str">
        <f t="shared" ref="G558:G589" si="71">CHAR(HEX2DEC("60"))&amp;MID(E558,9,1)</f>
        <v>`g</v>
      </c>
      <c r="H558" t="s">
        <v>5652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5654</v>
      </c>
      <c r="D559" s="1" t="s">
        <v>5721</v>
      </c>
      <c r="E559" t="s">
        <v>4712</v>
      </c>
      <c r="G559" s="265" t="str">
        <f t="shared" si="71"/>
        <v>`h</v>
      </c>
      <c r="H559" t="s">
        <v>5652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5654</v>
      </c>
      <c r="D560" s="1" t="s">
        <v>5654</v>
      </c>
      <c r="E560" t="s">
        <v>4713</v>
      </c>
      <c r="G560" s="265" t="str">
        <f t="shared" si="71"/>
        <v>`i</v>
      </c>
      <c r="H560" t="s">
        <v>5652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5654</v>
      </c>
      <c r="D561" s="1" t="s">
        <v>5720</v>
      </c>
      <c r="E561" t="s">
        <v>4714</v>
      </c>
      <c r="G561" s="265" t="str">
        <f t="shared" si="71"/>
        <v>`j</v>
      </c>
      <c r="H561" t="s">
        <v>5652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5654</v>
      </c>
      <c r="D562" s="1" t="s">
        <v>5647</v>
      </c>
      <c r="E562" t="s">
        <v>4715</v>
      </c>
      <c r="G562" s="265" t="str">
        <f t="shared" si="71"/>
        <v>`k</v>
      </c>
      <c r="H562" t="s">
        <v>5652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5654</v>
      </c>
      <c r="D563" s="1" t="s">
        <v>5651</v>
      </c>
      <c r="E563" t="s">
        <v>4716</v>
      </c>
      <c r="G563" s="265" t="str">
        <f t="shared" si="71"/>
        <v>`l</v>
      </c>
      <c r="H563" t="s">
        <v>5652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5654</v>
      </c>
      <c r="D564" s="1" t="s">
        <v>5719</v>
      </c>
      <c r="E564" t="s">
        <v>4717</v>
      </c>
      <c r="G564" s="265" t="str">
        <f t="shared" si="71"/>
        <v>`m</v>
      </c>
      <c r="H564" t="s">
        <v>5652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5654</v>
      </c>
      <c r="D565" s="1" t="s">
        <v>5718</v>
      </c>
      <c r="E565" t="s">
        <v>4718</v>
      </c>
      <c r="G565" s="265" t="str">
        <f t="shared" si="71"/>
        <v>`n</v>
      </c>
      <c r="H565" t="s">
        <v>5652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5654</v>
      </c>
      <c r="D566" s="1" t="s">
        <v>5717</v>
      </c>
      <c r="E566" t="s">
        <v>4719</v>
      </c>
      <c r="G566" s="265" t="str">
        <f t="shared" si="71"/>
        <v>`o</v>
      </c>
      <c r="H566" t="s">
        <v>5652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5654</v>
      </c>
      <c r="D567" s="1" t="s">
        <v>5716</v>
      </c>
      <c r="E567" t="s">
        <v>4720</v>
      </c>
      <c r="G567" s="265" t="str">
        <f t="shared" si="71"/>
        <v>`p</v>
      </c>
      <c r="H567" t="s">
        <v>5652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5654</v>
      </c>
      <c r="D568" s="1" t="s">
        <v>5715</v>
      </c>
      <c r="E568" t="s">
        <v>4721</v>
      </c>
      <c r="G568" s="265" t="str">
        <f t="shared" si="71"/>
        <v>`q</v>
      </c>
      <c r="H568" t="s">
        <v>5652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5654</v>
      </c>
      <c r="D569" s="1" t="s">
        <v>5714</v>
      </c>
      <c r="E569" t="s">
        <v>4722</v>
      </c>
      <c r="G569" s="265" t="str">
        <f t="shared" si="71"/>
        <v>`r</v>
      </c>
      <c r="H569" t="s">
        <v>5652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5654</v>
      </c>
      <c r="D570" s="1" t="s">
        <v>5713</v>
      </c>
      <c r="E570" t="s">
        <v>4723</v>
      </c>
      <c r="G570" s="265" t="str">
        <f t="shared" si="71"/>
        <v>`s</v>
      </c>
      <c r="H570" t="s">
        <v>5652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5654</v>
      </c>
      <c r="D571" s="1" t="s">
        <v>5712</v>
      </c>
      <c r="E571" t="s">
        <v>4724</v>
      </c>
      <c r="G571" s="265" t="str">
        <f t="shared" si="71"/>
        <v>`t</v>
      </c>
      <c r="H571" t="s">
        <v>5652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5654</v>
      </c>
      <c r="D572" s="1" t="s">
        <v>5711</v>
      </c>
      <c r="E572" t="s">
        <v>4725</v>
      </c>
      <c r="G572" s="265" t="str">
        <f t="shared" si="71"/>
        <v>`u</v>
      </c>
      <c r="H572" t="s">
        <v>5652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5654</v>
      </c>
      <c r="D573" s="1" t="s">
        <v>5710</v>
      </c>
      <c r="E573" t="s">
        <v>4726</v>
      </c>
      <c r="G573" s="265" t="str">
        <f t="shared" si="71"/>
        <v>`v</v>
      </c>
      <c r="H573" t="s">
        <v>5652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5654</v>
      </c>
      <c r="D574" s="1" t="s">
        <v>5709</v>
      </c>
      <c r="E574" t="s">
        <v>4727</v>
      </c>
      <c r="G574" s="265" t="str">
        <f t="shared" si="71"/>
        <v>`w</v>
      </c>
      <c r="H574" t="s">
        <v>5652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5654</v>
      </c>
      <c r="D575" s="1" t="s">
        <v>5708</v>
      </c>
      <c r="E575" t="s">
        <v>4728</v>
      </c>
      <c r="G575" s="265" t="str">
        <f t="shared" si="71"/>
        <v>`x</v>
      </c>
      <c r="H575" t="s">
        <v>5652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5654</v>
      </c>
      <c r="D576" s="1" t="s">
        <v>5707</v>
      </c>
      <c r="E576" t="s">
        <v>4729</v>
      </c>
      <c r="G576" s="265" t="str">
        <f t="shared" si="71"/>
        <v>`y</v>
      </c>
      <c r="H576" t="s">
        <v>5652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5654</v>
      </c>
      <c r="D577" s="1" t="s">
        <v>5706</v>
      </c>
      <c r="E577" t="s">
        <v>4730</v>
      </c>
      <c r="G577" s="265" t="str">
        <f t="shared" si="71"/>
        <v>`z</v>
      </c>
      <c r="H577" t="s">
        <v>5652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5654</v>
      </c>
      <c r="D578" s="1" t="s">
        <v>5705</v>
      </c>
      <c r="E578" t="s">
        <v>4608</v>
      </c>
      <c r="G578" s="265" t="str">
        <f t="shared" si="71"/>
        <v>`A</v>
      </c>
      <c r="H578" t="s">
        <v>5652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5654</v>
      </c>
      <c r="D579" s="1" t="s">
        <v>5704</v>
      </c>
      <c r="E579" t="s">
        <v>4609</v>
      </c>
      <c r="G579" s="265" t="str">
        <f t="shared" si="71"/>
        <v>`B</v>
      </c>
      <c r="H579" t="s">
        <v>5652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5654</v>
      </c>
      <c r="D580" s="1" t="s">
        <v>5703</v>
      </c>
      <c r="E580" t="s">
        <v>4610</v>
      </c>
      <c r="G580" s="265" t="str">
        <f t="shared" si="71"/>
        <v>`C</v>
      </c>
      <c r="H580" t="s">
        <v>5652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5654</v>
      </c>
      <c r="D581" s="1" t="s">
        <v>5702</v>
      </c>
      <c r="E581" t="s">
        <v>4611</v>
      </c>
      <c r="G581" s="265" t="str">
        <f t="shared" si="71"/>
        <v>`D</v>
      </c>
      <c r="H581" t="s">
        <v>5652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5654</v>
      </c>
      <c r="D582" s="1" t="s">
        <v>5701</v>
      </c>
      <c r="E582" t="s">
        <v>4612</v>
      </c>
      <c r="G582" s="265" t="str">
        <f t="shared" si="71"/>
        <v>`E</v>
      </c>
      <c r="H582" t="s">
        <v>5652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5654</v>
      </c>
      <c r="D583" s="1" t="s">
        <v>5700</v>
      </c>
      <c r="E583" t="s">
        <v>4613</v>
      </c>
      <c r="G583" s="265" t="str">
        <f t="shared" si="71"/>
        <v>`F</v>
      </c>
      <c r="H583" t="s">
        <v>5652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5654</v>
      </c>
      <c r="D584" s="1" t="s">
        <v>5699</v>
      </c>
      <c r="E584" t="s">
        <v>4614</v>
      </c>
      <c r="G584" s="265" t="str">
        <f t="shared" si="71"/>
        <v>`G</v>
      </c>
      <c r="H584" t="s">
        <v>5652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5654</v>
      </c>
      <c r="D585" s="1" t="s">
        <v>5698</v>
      </c>
      <c r="E585" t="s">
        <v>4615</v>
      </c>
      <c r="G585" s="265" t="str">
        <f t="shared" si="71"/>
        <v>`H</v>
      </c>
      <c r="H585" t="s">
        <v>5652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5654</v>
      </c>
      <c r="D586" s="1" t="s">
        <v>5697</v>
      </c>
      <c r="E586" t="s">
        <v>4616</v>
      </c>
      <c r="G586" s="265" t="str">
        <f t="shared" si="71"/>
        <v>`I</v>
      </c>
      <c r="H586" t="s">
        <v>5652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5654</v>
      </c>
      <c r="D587" s="1" t="s">
        <v>5696</v>
      </c>
      <c r="E587" t="s">
        <v>4617</v>
      </c>
      <c r="G587" s="265" t="str">
        <f t="shared" si="71"/>
        <v>`J</v>
      </c>
      <c r="H587" t="s">
        <v>5652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5654</v>
      </c>
      <c r="D588" s="1" t="s">
        <v>5695</v>
      </c>
      <c r="E588" t="s">
        <v>4618</v>
      </c>
      <c r="G588" s="265" t="str">
        <f t="shared" si="71"/>
        <v>`K</v>
      </c>
      <c r="H588" t="s">
        <v>5652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5654</v>
      </c>
      <c r="D589" s="1" t="s">
        <v>5694</v>
      </c>
      <c r="E589" t="s">
        <v>4619</v>
      </c>
      <c r="G589" s="265" t="str">
        <f t="shared" si="71"/>
        <v>`L</v>
      </c>
      <c r="H589" t="s">
        <v>5652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5654</v>
      </c>
      <c r="D590" s="1" t="s">
        <v>5693</v>
      </c>
      <c r="E590" t="s">
        <v>4620</v>
      </c>
      <c r="G590" s="265" t="str">
        <f t="shared" ref="G590:G621" si="73">CHAR(HEX2DEC("60"))&amp;MID(E590,9,1)</f>
        <v>`M</v>
      </c>
      <c r="H590" t="s">
        <v>5652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5654</v>
      </c>
      <c r="D591" s="1" t="s">
        <v>5692</v>
      </c>
      <c r="E591" t="s">
        <v>4621</v>
      </c>
      <c r="G591" s="265" t="str">
        <f t="shared" si="73"/>
        <v>`N</v>
      </c>
      <c r="H591" t="s">
        <v>5652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5654</v>
      </c>
      <c r="D592" s="1" t="s">
        <v>5691</v>
      </c>
      <c r="E592" t="s">
        <v>4622</v>
      </c>
      <c r="G592" s="265" t="str">
        <f t="shared" si="73"/>
        <v>`O</v>
      </c>
      <c r="H592" t="s">
        <v>5652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5654</v>
      </c>
      <c r="D593" s="1" t="s">
        <v>5690</v>
      </c>
      <c r="E593" t="s">
        <v>4623</v>
      </c>
      <c r="G593" s="265" t="str">
        <f t="shared" si="73"/>
        <v>`P</v>
      </c>
      <c r="H593" t="s">
        <v>5652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5654</v>
      </c>
      <c r="D594" s="1" t="s">
        <v>5689</v>
      </c>
      <c r="E594" t="s">
        <v>4624</v>
      </c>
      <c r="G594" s="265" t="str">
        <f t="shared" si="73"/>
        <v>`Q</v>
      </c>
      <c r="H594" t="s">
        <v>5652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5654</v>
      </c>
      <c r="D595" s="1" t="s">
        <v>5688</v>
      </c>
      <c r="E595" t="s">
        <v>4625</v>
      </c>
      <c r="G595" s="265" t="str">
        <f t="shared" si="73"/>
        <v>`R</v>
      </c>
      <c r="H595" t="s">
        <v>5652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5654</v>
      </c>
      <c r="D596" s="1" t="s">
        <v>5687</v>
      </c>
      <c r="E596" t="s">
        <v>4626</v>
      </c>
      <c r="G596" s="265" t="str">
        <f t="shared" si="73"/>
        <v>`S</v>
      </c>
      <c r="H596" t="s">
        <v>5652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5654</v>
      </c>
      <c r="D597" s="1" t="s">
        <v>5686</v>
      </c>
      <c r="E597" t="s">
        <v>4627</v>
      </c>
      <c r="G597" s="265" t="str">
        <f t="shared" si="73"/>
        <v>`T</v>
      </c>
      <c r="H597" t="s">
        <v>5652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5654</v>
      </c>
      <c r="D598" s="1" t="s">
        <v>5685</v>
      </c>
      <c r="E598" t="s">
        <v>4628</v>
      </c>
      <c r="G598" s="265" t="str">
        <f t="shared" si="73"/>
        <v>`U</v>
      </c>
      <c r="H598" t="s">
        <v>5652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5654</v>
      </c>
      <c r="D599" s="1" t="s">
        <v>5684</v>
      </c>
      <c r="E599" t="s">
        <v>4629</v>
      </c>
      <c r="G599" s="265" t="str">
        <f t="shared" si="73"/>
        <v>`V</v>
      </c>
      <c r="H599" t="s">
        <v>5652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5654</v>
      </c>
      <c r="D600" s="1" t="s">
        <v>5683</v>
      </c>
      <c r="E600" t="s">
        <v>4630</v>
      </c>
      <c r="G600" s="265" t="str">
        <f t="shared" si="73"/>
        <v>`W</v>
      </c>
      <c r="H600" t="s">
        <v>5652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5654</v>
      </c>
      <c r="D601" s="1" t="s">
        <v>5682</v>
      </c>
      <c r="E601" t="s">
        <v>4631</v>
      </c>
      <c r="G601" s="265" t="str">
        <f t="shared" si="73"/>
        <v>`X</v>
      </c>
      <c r="H601" t="s">
        <v>5652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5654</v>
      </c>
      <c r="D602" s="1" t="s">
        <v>5681</v>
      </c>
      <c r="E602" t="s">
        <v>4632</v>
      </c>
      <c r="G602" s="265" t="str">
        <f t="shared" si="73"/>
        <v>`Y</v>
      </c>
      <c r="H602" t="s">
        <v>5652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5654</v>
      </c>
      <c r="D603" s="1" t="s">
        <v>5680</v>
      </c>
      <c r="E603" t="s">
        <v>4633</v>
      </c>
      <c r="G603" s="265" t="str">
        <f t="shared" si="73"/>
        <v>`Z</v>
      </c>
      <c r="H603" t="s">
        <v>5652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5654</v>
      </c>
      <c r="D604" s="1" t="s">
        <v>5679</v>
      </c>
      <c r="E604" t="s">
        <v>4679</v>
      </c>
      <c r="G604" s="265" t="str">
        <f t="shared" si="73"/>
        <v>`A</v>
      </c>
      <c r="H604" t="s">
        <v>5652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5654</v>
      </c>
      <c r="D605" s="1" t="s">
        <v>5678</v>
      </c>
      <c r="E605" t="s">
        <v>4680</v>
      </c>
      <c r="G605" s="265" t="str">
        <f t="shared" si="73"/>
        <v>`B</v>
      </c>
      <c r="H605" t="s">
        <v>5652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5654</v>
      </c>
      <c r="D606" s="1" t="s">
        <v>5677</v>
      </c>
      <c r="E606" t="s">
        <v>4681</v>
      </c>
      <c r="G606" s="265" t="str">
        <f t="shared" si="73"/>
        <v>`C</v>
      </c>
      <c r="H606" t="s">
        <v>5652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5654</v>
      </c>
      <c r="D607" s="1" t="s">
        <v>5676</v>
      </c>
      <c r="E607" t="s">
        <v>4682</v>
      </c>
      <c r="G607" s="265" t="str">
        <f t="shared" si="73"/>
        <v>`D</v>
      </c>
      <c r="H607" t="s">
        <v>5652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5654</v>
      </c>
      <c r="D608" s="1" t="s">
        <v>5675</v>
      </c>
      <c r="E608" t="s">
        <v>4683</v>
      </c>
      <c r="G608" s="265" t="str">
        <f t="shared" si="73"/>
        <v>`E</v>
      </c>
      <c r="H608" t="s">
        <v>5652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5654</v>
      </c>
      <c r="D609" s="1" t="s">
        <v>5674</v>
      </c>
      <c r="E609" t="s">
        <v>4684</v>
      </c>
      <c r="G609" s="265" t="str">
        <f t="shared" si="73"/>
        <v>`F</v>
      </c>
      <c r="H609" t="s">
        <v>5652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5654</v>
      </c>
      <c r="D610" s="1" t="s">
        <v>5673</v>
      </c>
      <c r="E610" t="s">
        <v>4685</v>
      </c>
      <c r="G610" s="265" t="str">
        <f t="shared" si="73"/>
        <v>`G</v>
      </c>
      <c r="H610" t="s">
        <v>5652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5654</v>
      </c>
      <c r="D611" s="1" t="s">
        <v>5672</v>
      </c>
      <c r="E611" t="s">
        <v>4686</v>
      </c>
      <c r="G611" s="265" t="str">
        <f t="shared" si="73"/>
        <v>`H</v>
      </c>
      <c r="H611" t="s">
        <v>5652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5654</v>
      </c>
      <c r="D612" s="1" t="s">
        <v>5671</v>
      </c>
      <c r="E612" t="s">
        <v>4687</v>
      </c>
      <c r="G612" s="265" t="str">
        <f t="shared" si="73"/>
        <v>`I</v>
      </c>
      <c r="H612" t="s">
        <v>5652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5654</v>
      </c>
      <c r="D613" s="1" t="s">
        <v>5670</v>
      </c>
      <c r="E613" t="s">
        <v>4688</v>
      </c>
      <c r="G613" s="265" t="str">
        <f t="shared" si="73"/>
        <v>`J</v>
      </c>
      <c r="H613" t="s">
        <v>5652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5654</v>
      </c>
      <c r="D614" s="1" t="s">
        <v>5669</v>
      </c>
      <c r="E614" t="s">
        <v>4689</v>
      </c>
      <c r="G614" s="265" t="str">
        <f t="shared" si="73"/>
        <v>`K</v>
      </c>
      <c r="H614" t="s">
        <v>5652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5654</v>
      </c>
      <c r="D615" s="1" t="s">
        <v>5668</v>
      </c>
      <c r="E615" t="s">
        <v>4690</v>
      </c>
      <c r="G615" s="265" t="str">
        <f t="shared" si="73"/>
        <v>`L</v>
      </c>
      <c r="H615" t="s">
        <v>5652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5654</v>
      </c>
      <c r="D616" s="1" t="s">
        <v>5667</v>
      </c>
      <c r="E616" t="s">
        <v>4691</v>
      </c>
      <c r="G616" s="265" t="str">
        <f t="shared" si="73"/>
        <v>`M</v>
      </c>
      <c r="H616" t="s">
        <v>5652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5654</v>
      </c>
      <c r="D617" s="1" t="s">
        <v>5666</v>
      </c>
      <c r="E617" t="s">
        <v>4692</v>
      </c>
      <c r="G617" s="265" t="str">
        <f t="shared" si="73"/>
        <v>`N</v>
      </c>
      <c r="H617" t="s">
        <v>5652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5654</v>
      </c>
      <c r="D618" s="1" t="s">
        <v>5665</v>
      </c>
      <c r="E618" t="s">
        <v>4693</v>
      </c>
      <c r="G618" s="265" t="str">
        <f t="shared" si="73"/>
        <v>`O</v>
      </c>
      <c r="H618" t="s">
        <v>5652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5654</v>
      </c>
      <c r="D619" s="1" t="s">
        <v>5664</v>
      </c>
      <c r="E619" t="s">
        <v>4694</v>
      </c>
      <c r="G619" s="265" t="str">
        <f t="shared" si="73"/>
        <v>`P</v>
      </c>
      <c r="H619" t="s">
        <v>5652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5654</v>
      </c>
      <c r="D620" s="1" t="s">
        <v>5663</v>
      </c>
      <c r="E620" t="s">
        <v>4695</v>
      </c>
      <c r="G620" s="265" t="str">
        <f t="shared" si="73"/>
        <v>`Q</v>
      </c>
      <c r="H620" t="s">
        <v>5652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5654</v>
      </c>
      <c r="D621" s="1" t="s">
        <v>5662</v>
      </c>
      <c r="E621" t="s">
        <v>4696</v>
      </c>
      <c r="G621" s="265" t="str">
        <f t="shared" si="73"/>
        <v>`R</v>
      </c>
      <c r="H621" t="s">
        <v>5652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5654</v>
      </c>
      <c r="D622" s="1" t="s">
        <v>5661</v>
      </c>
      <c r="E622" t="s">
        <v>4697</v>
      </c>
      <c r="G622" s="265" t="str">
        <f t="shared" ref="G622:G629" si="76">CHAR(HEX2DEC("60"))&amp;MID(E622,9,1)</f>
        <v>`S</v>
      </c>
      <c r="H622" t="s">
        <v>5652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5654</v>
      </c>
      <c r="D623" s="1" t="s">
        <v>5660</v>
      </c>
      <c r="E623" t="s">
        <v>4698</v>
      </c>
      <c r="G623" s="265" t="str">
        <f t="shared" si="76"/>
        <v>`T</v>
      </c>
      <c r="H623" t="s">
        <v>5652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5654</v>
      </c>
      <c r="D624" s="1" t="s">
        <v>5659</v>
      </c>
      <c r="E624" t="s">
        <v>4699</v>
      </c>
      <c r="G624" s="265" t="str">
        <f t="shared" si="76"/>
        <v>`U</v>
      </c>
      <c r="H624" t="s">
        <v>5652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5654</v>
      </c>
      <c r="D625" s="1" t="s">
        <v>5658</v>
      </c>
      <c r="E625" t="s">
        <v>4700</v>
      </c>
      <c r="G625" s="265" t="str">
        <f t="shared" si="76"/>
        <v>`V</v>
      </c>
      <c r="H625" t="s">
        <v>5652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5654</v>
      </c>
      <c r="D626" s="1" t="s">
        <v>5657</v>
      </c>
      <c r="E626" t="s">
        <v>4701</v>
      </c>
      <c r="G626" s="265" t="str">
        <f t="shared" si="76"/>
        <v>`W</v>
      </c>
      <c r="H626" t="s">
        <v>5652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5654</v>
      </c>
      <c r="D627" s="1" t="s">
        <v>5656</v>
      </c>
      <c r="E627" t="s">
        <v>4702</v>
      </c>
      <c r="G627" s="265" t="str">
        <f t="shared" si="76"/>
        <v>`X</v>
      </c>
      <c r="H627" t="s">
        <v>5652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5654</v>
      </c>
      <c r="D628" s="1" t="s">
        <v>5655</v>
      </c>
      <c r="E628" t="s">
        <v>4703</v>
      </c>
      <c r="G628" s="265" t="str">
        <f t="shared" si="76"/>
        <v>`Y</v>
      </c>
      <c r="H628" t="s">
        <v>5652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5654</v>
      </c>
      <c r="D629" s="1" t="s">
        <v>5653</v>
      </c>
      <c r="E629" t="s">
        <v>4704</v>
      </c>
      <c r="G629" s="265" t="str">
        <f t="shared" si="76"/>
        <v>`Z</v>
      </c>
      <c r="H629" t="s">
        <v>5652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5651</v>
      </c>
      <c r="D630" s="1">
        <v>13</v>
      </c>
      <c r="E630" t="s">
        <v>4368</v>
      </c>
      <c r="G630" t="s">
        <v>5644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5650</v>
      </c>
      <c r="D631" s="1" t="s">
        <v>5649</v>
      </c>
      <c r="E631" s="264" t="s">
        <v>5648</v>
      </c>
      <c r="G631" s="263" t="s">
        <v>5956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5647</v>
      </c>
      <c r="D632" s="1" t="s">
        <v>5646</v>
      </c>
      <c r="E632" t="s">
        <v>5645</v>
      </c>
      <c r="G632" t="s">
        <v>5644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2" t="s">
        <v>5633</v>
      </c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2023-07-16T18:44:54Z</dcterms:modified>
</cp:coreProperties>
</file>